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refreshAllConnections="1"/>
  <mc:AlternateContent xmlns:mc="http://schemas.openxmlformats.org/markup-compatibility/2006">
    <mc:Choice Requires="x15">
      <x15ac:absPath xmlns:x15ac="http://schemas.microsoft.com/office/spreadsheetml/2010/11/ac" url="C:\Users\luckr\OneDrive\Área de Trabalho\"/>
    </mc:Choice>
  </mc:AlternateContent>
  <xr:revisionPtr revIDLastSave="0" documentId="8_{73B8AC57-BE5E-4E67-AE38-8588ECDD5AE2}" xr6:coauthVersionLast="45" xr6:coauthVersionMax="45" xr10:uidLastSave="{00000000-0000-0000-0000-000000000000}"/>
  <bookViews>
    <workbookView xWindow="-120" yWindow="-120" windowWidth="20730" windowHeight="11160" xr2:uid="{AE27C60C-3197-4A1C-B19D-455279183716}"/>
  </bookViews>
  <sheets>
    <sheet name="Menu" sheetId="4" r:id="rId1"/>
    <sheet name="Dashboard" sheetId="1" r:id="rId2"/>
    <sheet name="Apoio" sheetId="3" state="veryHidden" r:id="rId3"/>
    <sheet name="Base de Dados" sheetId="2" r:id="rId4"/>
    <sheet name="Desenvolvedor" sheetId="5" r:id="rId5"/>
  </sheets>
  <externalReferences>
    <externalReference r:id="rId6"/>
  </externalReferences>
  <definedNames>
    <definedName name="SegmentaçãodeDados_Ano">#N/A</definedName>
    <definedName name="SegmentaçãodeDados_Mês">#N/A</definedName>
    <definedName name="SegmentaçãodeDados_Unidade">#N/A</definedName>
  </definedNames>
  <calcPr calcId="191029"/>
  <pivotCaches>
    <pivotCache cacheId="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9" i="2"/>
  <c r="C10" i="2"/>
  <c r="C11" i="2"/>
  <c r="C8" i="2"/>
  <c r="J4332" i="2"/>
  <c r="J4331" i="2"/>
  <c r="J4330" i="2"/>
  <c r="J4329" i="2"/>
  <c r="J4328" i="2"/>
  <c r="J4327" i="2"/>
  <c r="J4326" i="2"/>
  <c r="J4325" i="2"/>
  <c r="J4324" i="2"/>
  <c r="J4323" i="2"/>
  <c r="J4322" i="2"/>
  <c r="J4321" i="2"/>
  <c r="J4320" i="2"/>
  <c r="J4319" i="2"/>
  <c r="J4318" i="2"/>
  <c r="J4317" i="2"/>
  <c r="J4316" i="2"/>
  <c r="J4315" i="2"/>
  <c r="J4314" i="2"/>
  <c r="J4313" i="2"/>
  <c r="J4312" i="2"/>
  <c r="J4311" i="2"/>
  <c r="J4310" i="2"/>
  <c r="J4309" i="2"/>
  <c r="J4308" i="2"/>
  <c r="J4307" i="2"/>
  <c r="J4306" i="2"/>
  <c r="J4305" i="2"/>
  <c r="J4304" i="2"/>
  <c r="J4303" i="2"/>
  <c r="J4302" i="2"/>
  <c r="J4301" i="2"/>
  <c r="J4300" i="2"/>
  <c r="J4299" i="2"/>
  <c r="J4298" i="2"/>
  <c r="J4297" i="2"/>
  <c r="J4296" i="2"/>
  <c r="J4295" i="2"/>
  <c r="J4294" i="2"/>
  <c r="J4293" i="2"/>
  <c r="J4292" i="2"/>
  <c r="J4291" i="2"/>
  <c r="J4290" i="2"/>
  <c r="J4289" i="2"/>
  <c r="J4288" i="2"/>
  <c r="J4287" i="2"/>
  <c r="J4286" i="2"/>
  <c r="J4285" i="2"/>
  <c r="J4284" i="2"/>
  <c r="J4283" i="2"/>
  <c r="J4282" i="2"/>
  <c r="J4281" i="2"/>
  <c r="J4280" i="2"/>
  <c r="J4279" i="2"/>
  <c r="J4278" i="2"/>
  <c r="J4277" i="2"/>
  <c r="J4276" i="2"/>
  <c r="J4275" i="2"/>
  <c r="J4274" i="2"/>
  <c r="J4273" i="2"/>
  <c r="J4272" i="2"/>
  <c r="J4271" i="2"/>
  <c r="J4270" i="2"/>
  <c r="J4269" i="2"/>
  <c r="J4268" i="2"/>
  <c r="J4267" i="2"/>
  <c r="J4266" i="2"/>
  <c r="J4265" i="2"/>
  <c r="J4264" i="2"/>
  <c r="J4263" i="2"/>
  <c r="J4262" i="2"/>
  <c r="J4261" i="2"/>
  <c r="J4260" i="2"/>
  <c r="J4259" i="2"/>
  <c r="J4258" i="2"/>
  <c r="J4257" i="2"/>
  <c r="J4256" i="2"/>
  <c r="J4255" i="2"/>
  <c r="J4254" i="2"/>
  <c r="J4253" i="2"/>
  <c r="J4252" i="2"/>
  <c r="J4251" i="2"/>
  <c r="J4250" i="2"/>
  <c r="J4249" i="2"/>
  <c r="J4248" i="2"/>
  <c r="J4247" i="2"/>
  <c r="J4246" i="2"/>
  <c r="J4245" i="2"/>
  <c r="J4244" i="2"/>
  <c r="J4243" i="2"/>
  <c r="J4242" i="2"/>
  <c r="J4241" i="2"/>
  <c r="J4240" i="2"/>
  <c r="J4239" i="2"/>
  <c r="J4238" i="2"/>
  <c r="J4237" i="2"/>
  <c r="J4236" i="2"/>
  <c r="J4235" i="2"/>
  <c r="J4234" i="2"/>
  <c r="J4233" i="2"/>
  <c r="J4232" i="2"/>
  <c r="J4231" i="2"/>
  <c r="J4230" i="2"/>
  <c r="J4229" i="2"/>
  <c r="J4228" i="2"/>
  <c r="J4227" i="2"/>
  <c r="J4226" i="2"/>
  <c r="J4225" i="2"/>
  <c r="J4224" i="2"/>
  <c r="J4223" i="2"/>
  <c r="J4222" i="2"/>
  <c r="J4221" i="2"/>
  <c r="J4220" i="2"/>
  <c r="J4219" i="2"/>
  <c r="J4218" i="2"/>
  <c r="J4217" i="2"/>
  <c r="J4216" i="2"/>
  <c r="J4215" i="2"/>
  <c r="J4214" i="2"/>
  <c r="J4213" i="2"/>
  <c r="J4212" i="2"/>
  <c r="J4211" i="2"/>
  <c r="J4210" i="2"/>
  <c r="J4209" i="2"/>
  <c r="J4208" i="2"/>
  <c r="J4207" i="2"/>
  <c r="J4206" i="2"/>
  <c r="J4205" i="2"/>
  <c r="J4204" i="2"/>
  <c r="J4203" i="2"/>
  <c r="J4202" i="2"/>
  <c r="J4201" i="2"/>
  <c r="J4200" i="2"/>
  <c r="J4199" i="2"/>
  <c r="J4198" i="2"/>
  <c r="J4197" i="2"/>
  <c r="J4196" i="2"/>
  <c r="J4195" i="2"/>
  <c r="J4194" i="2"/>
  <c r="J4193" i="2"/>
  <c r="J4192" i="2"/>
  <c r="J4191" i="2"/>
  <c r="J4190" i="2"/>
  <c r="J4189" i="2"/>
  <c r="J4188" i="2"/>
  <c r="J4187" i="2"/>
  <c r="J4186" i="2"/>
  <c r="J4185" i="2"/>
  <c r="J4184" i="2"/>
  <c r="J4183" i="2"/>
  <c r="J4182" i="2"/>
  <c r="J4181" i="2"/>
  <c r="J4180" i="2"/>
  <c r="J4179" i="2"/>
  <c r="J4178" i="2"/>
  <c r="J4177" i="2"/>
  <c r="J4176" i="2"/>
  <c r="J4175" i="2"/>
  <c r="J4174" i="2"/>
  <c r="J4173" i="2"/>
  <c r="J4172" i="2"/>
  <c r="J4171" i="2"/>
  <c r="J4170" i="2"/>
  <c r="J4169" i="2"/>
  <c r="J4168" i="2"/>
  <c r="J4167" i="2"/>
  <c r="J4166" i="2"/>
  <c r="J4165" i="2"/>
  <c r="J4164" i="2"/>
  <c r="J4163" i="2"/>
  <c r="J4162" i="2"/>
  <c r="J4161" i="2"/>
  <c r="J4160" i="2"/>
  <c r="J4159" i="2"/>
  <c r="J4158" i="2"/>
  <c r="J4157" i="2"/>
  <c r="J4156" i="2"/>
  <c r="J4155" i="2"/>
  <c r="J4154" i="2"/>
  <c r="J4153" i="2"/>
  <c r="J4152" i="2"/>
  <c r="J4151" i="2"/>
  <c r="J4150" i="2"/>
  <c r="J4149" i="2"/>
  <c r="J4148" i="2"/>
  <c r="J4147" i="2"/>
  <c r="J4146" i="2"/>
  <c r="J4145" i="2"/>
  <c r="J4144" i="2"/>
  <c r="J4143" i="2"/>
  <c r="J4142" i="2"/>
  <c r="J4141" i="2"/>
  <c r="J4140" i="2"/>
  <c r="J4139" i="2"/>
  <c r="J4138" i="2"/>
  <c r="J4137" i="2"/>
  <c r="J4136" i="2"/>
  <c r="J4135" i="2"/>
  <c r="J4134" i="2"/>
  <c r="J4133" i="2"/>
  <c r="J4132" i="2"/>
  <c r="J4131" i="2"/>
  <c r="J4130" i="2"/>
  <c r="J4129" i="2"/>
  <c r="J4128" i="2"/>
  <c r="J4127" i="2"/>
  <c r="J4126" i="2"/>
  <c r="J4125" i="2"/>
  <c r="J4124" i="2"/>
  <c r="J4123" i="2"/>
  <c r="J4122" i="2"/>
  <c r="J4121" i="2"/>
  <c r="J4120" i="2"/>
  <c r="J4119" i="2"/>
  <c r="J4118" i="2"/>
  <c r="J4117" i="2"/>
  <c r="J4116" i="2"/>
  <c r="J4115" i="2"/>
  <c r="J4114" i="2"/>
  <c r="J4113" i="2"/>
  <c r="J4112" i="2"/>
  <c r="J4111" i="2"/>
  <c r="J4110" i="2"/>
  <c r="J4109" i="2"/>
  <c r="J4108" i="2"/>
  <c r="J4107" i="2"/>
  <c r="J4106" i="2"/>
  <c r="J4105" i="2"/>
  <c r="J4104" i="2"/>
  <c r="J4103" i="2"/>
  <c r="J4102" i="2"/>
  <c r="J4101" i="2"/>
  <c r="J4100" i="2"/>
  <c r="J4099" i="2"/>
  <c r="J4098" i="2"/>
  <c r="J4097" i="2"/>
  <c r="J4096" i="2"/>
  <c r="J4095" i="2"/>
  <c r="J4094" i="2"/>
  <c r="J4093" i="2"/>
  <c r="J4092" i="2"/>
  <c r="J4091" i="2"/>
  <c r="J4090" i="2"/>
  <c r="J4089" i="2"/>
  <c r="J4088" i="2"/>
  <c r="J4087" i="2"/>
  <c r="J4086" i="2"/>
  <c r="J4085" i="2"/>
  <c r="J4084" i="2"/>
  <c r="J4083" i="2"/>
  <c r="J4082" i="2"/>
  <c r="J4081" i="2"/>
  <c r="J4080" i="2"/>
  <c r="J4079" i="2"/>
  <c r="J4078" i="2"/>
  <c r="J4077" i="2"/>
  <c r="J4076" i="2"/>
  <c r="J4075" i="2"/>
  <c r="J4074" i="2"/>
  <c r="J4073" i="2"/>
  <c r="J4072" i="2"/>
  <c r="J4071" i="2"/>
  <c r="J4070" i="2"/>
  <c r="J4069" i="2"/>
  <c r="J4068" i="2"/>
  <c r="J4067" i="2"/>
  <c r="J4066" i="2"/>
  <c r="J4065" i="2"/>
  <c r="J4064" i="2"/>
  <c r="J4063" i="2"/>
  <c r="J4062" i="2"/>
  <c r="J4061" i="2"/>
  <c r="J4060" i="2"/>
  <c r="J4059" i="2"/>
  <c r="J4058" i="2"/>
  <c r="J4057" i="2"/>
  <c r="J4056" i="2"/>
  <c r="J4055" i="2"/>
  <c r="J4054" i="2"/>
  <c r="J4053" i="2"/>
  <c r="J4052" i="2"/>
  <c r="J4051" i="2"/>
  <c r="J4050" i="2"/>
  <c r="J4049" i="2"/>
  <c r="J4048" i="2"/>
  <c r="J4047" i="2"/>
  <c r="J4046" i="2"/>
  <c r="J4045" i="2"/>
  <c r="J4044" i="2"/>
  <c r="J4043" i="2"/>
  <c r="J4042" i="2"/>
  <c r="J4041" i="2"/>
  <c r="J4040" i="2"/>
  <c r="J4039" i="2"/>
  <c r="J4038" i="2"/>
  <c r="J4037" i="2"/>
  <c r="J4036" i="2"/>
  <c r="J4035" i="2"/>
  <c r="J4034" i="2"/>
  <c r="J4033" i="2"/>
  <c r="J4032" i="2"/>
  <c r="J4031" i="2"/>
  <c r="J4030" i="2"/>
  <c r="J4029" i="2"/>
  <c r="J4028" i="2"/>
  <c r="J4027" i="2"/>
  <c r="J4026" i="2"/>
  <c r="J4025" i="2"/>
  <c r="J4024" i="2"/>
  <c r="J4023" i="2"/>
  <c r="J4022" i="2"/>
  <c r="J4021" i="2"/>
  <c r="J4020" i="2"/>
  <c r="J4019" i="2"/>
  <c r="J4018" i="2"/>
  <c r="J4017" i="2"/>
  <c r="J4016" i="2"/>
  <c r="J4015" i="2"/>
  <c r="J4014" i="2"/>
  <c r="J4013" i="2"/>
  <c r="J4012" i="2"/>
  <c r="J4011" i="2"/>
  <c r="J4010" i="2"/>
  <c r="J4009" i="2"/>
  <c r="J4008" i="2"/>
  <c r="J4007" i="2"/>
  <c r="J4006" i="2"/>
  <c r="J4005" i="2"/>
  <c r="J4004" i="2"/>
  <c r="J4003" i="2"/>
  <c r="J4002" i="2"/>
  <c r="J4001" i="2"/>
  <c r="J4000" i="2"/>
  <c r="J3999" i="2"/>
  <c r="J3998" i="2"/>
  <c r="J3997" i="2"/>
  <c r="J3996" i="2"/>
  <c r="J3995" i="2"/>
  <c r="J3994" i="2"/>
  <c r="J3993" i="2"/>
  <c r="J3992" i="2"/>
  <c r="J3991" i="2"/>
  <c r="J3990" i="2"/>
  <c r="J3989" i="2"/>
  <c r="J3988" i="2"/>
  <c r="J3987" i="2"/>
  <c r="J3986" i="2"/>
  <c r="J3985" i="2"/>
  <c r="J3984" i="2"/>
  <c r="J3983" i="2"/>
  <c r="J3982" i="2"/>
  <c r="J3981" i="2"/>
  <c r="J3980" i="2"/>
  <c r="J3979" i="2"/>
  <c r="J3978" i="2"/>
  <c r="J3977" i="2"/>
  <c r="J3976" i="2"/>
  <c r="J3975" i="2"/>
  <c r="J3974" i="2"/>
  <c r="J3973" i="2"/>
  <c r="J3972" i="2"/>
  <c r="J3971" i="2"/>
  <c r="J3970" i="2"/>
  <c r="J3969" i="2"/>
  <c r="J3968" i="2"/>
  <c r="J3967" i="2"/>
  <c r="J3966" i="2"/>
  <c r="J3965" i="2"/>
  <c r="J3964" i="2"/>
  <c r="J3963" i="2"/>
  <c r="J3962" i="2"/>
  <c r="J3961" i="2"/>
  <c r="J3960" i="2"/>
  <c r="J3959" i="2"/>
  <c r="J3958" i="2"/>
  <c r="J3957" i="2"/>
  <c r="J3956" i="2"/>
  <c r="J3955" i="2"/>
  <c r="J3954" i="2"/>
  <c r="J3953" i="2"/>
  <c r="J3952" i="2"/>
  <c r="J3951" i="2"/>
  <c r="J3950" i="2"/>
  <c r="J3949" i="2"/>
  <c r="J3948" i="2"/>
  <c r="J3947" i="2"/>
  <c r="J3946" i="2"/>
  <c r="J3945" i="2"/>
  <c r="J3944" i="2"/>
  <c r="J3943" i="2"/>
  <c r="J3942" i="2"/>
  <c r="J3941" i="2"/>
  <c r="J3940" i="2"/>
  <c r="J3939" i="2"/>
  <c r="J3938" i="2"/>
  <c r="J3937" i="2"/>
  <c r="J3936" i="2"/>
  <c r="J3935" i="2"/>
  <c r="J3934" i="2"/>
  <c r="J3933" i="2"/>
  <c r="J3932" i="2"/>
  <c r="J3931" i="2"/>
  <c r="J3930" i="2"/>
  <c r="J3929" i="2"/>
  <c r="J3928" i="2"/>
  <c r="J3927" i="2"/>
  <c r="J3926" i="2"/>
  <c r="J3925" i="2"/>
  <c r="J3924" i="2"/>
  <c r="J3923" i="2"/>
  <c r="J3922" i="2"/>
  <c r="J3921" i="2"/>
  <c r="J3920" i="2"/>
  <c r="J3919" i="2"/>
  <c r="J3918" i="2"/>
  <c r="J3917" i="2"/>
  <c r="J3916" i="2"/>
  <c r="J3915" i="2"/>
  <c r="J3914" i="2"/>
  <c r="J3913" i="2"/>
  <c r="J3912" i="2"/>
  <c r="J3911" i="2"/>
  <c r="J3910" i="2"/>
  <c r="J3909" i="2"/>
  <c r="J3908" i="2"/>
  <c r="J3907" i="2"/>
  <c r="J3906" i="2"/>
  <c r="J3905" i="2"/>
  <c r="J3904" i="2"/>
  <c r="J3903" i="2"/>
  <c r="J3902" i="2"/>
  <c r="J3901" i="2"/>
  <c r="J3900" i="2"/>
  <c r="J3899" i="2"/>
  <c r="J3898" i="2"/>
  <c r="J3897" i="2"/>
  <c r="J3896" i="2"/>
  <c r="J3895" i="2"/>
  <c r="J3894" i="2"/>
  <c r="J3893" i="2"/>
  <c r="J3892" i="2"/>
  <c r="J3891" i="2"/>
  <c r="J3890" i="2"/>
  <c r="J3889" i="2"/>
  <c r="J3888" i="2"/>
  <c r="J3887" i="2"/>
  <c r="J3886" i="2"/>
  <c r="J3885" i="2"/>
  <c r="J3884" i="2"/>
  <c r="J3883" i="2"/>
  <c r="J3882" i="2"/>
  <c r="J3881" i="2"/>
  <c r="J3880" i="2"/>
  <c r="J3879" i="2"/>
  <c r="J3878" i="2"/>
  <c r="J3877" i="2"/>
  <c r="J3876" i="2"/>
  <c r="J3875" i="2"/>
  <c r="J3874" i="2"/>
  <c r="J3873" i="2"/>
  <c r="J3872" i="2"/>
  <c r="J3871" i="2"/>
  <c r="J3870" i="2"/>
  <c r="J3869" i="2"/>
  <c r="J3868" i="2"/>
  <c r="J3867" i="2"/>
  <c r="J3866" i="2"/>
  <c r="J3865" i="2"/>
  <c r="J3864" i="2"/>
  <c r="J3863" i="2"/>
  <c r="J3862" i="2"/>
  <c r="J3861" i="2"/>
  <c r="J3860" i="2"/>
  <c r="J3859" i="2"/>
  <c r="J3858" i="2"/>
  <c r="J3857" i="2"/>
  <c r="J3856" i="2"/>
  <c r="J3855" i="2"/>
  <c r="J3854" i="2"/>
  <c r="J3853" i="2"/>
  <c r="J3852" i="2"/>
  <c r="J3851" i="2"/>
  <c r="J3850" i="2"/>
  <c r="J3849" i="2"/>
  <c r="J3848" i="2"/>
  <c r="J3847" i="2"/>
  <c r="J3846" i="2"/>
  <c r="J3845" i="2"/>
  <c r="J3844" i="2"/>
  <c r="J3843" i="2"/>
  <c r="J3842" i="2"/>
  <c r="J3841" i="2"/>
  <c r="J3840" i="2"/>
  <c r="J3839" i="2"/>
  <c r="J3838" i="2"/>
  <c r="J3837" i="2"/>
  <c r="J3836" i="2"/>
  <c r="J3835" i="2"/>
  <c r="J3834" i="2"/>
  <c r="J3833" i="2"/>
  <c r="J3832" i="2"/>
  <c r="J3831" i="2"/>
  <c r="J3830" i="2"/>
  <c r="J3829" i="2"/>
  <c r="J3828" i="2"/>
  <c r="J3827" i="2"/>
  <c r="J3826" i="2"/>
  <c r="J3825" i="2"/>
  <c r="J3824" i="2"/>
  <c r="J3823" i="2"/>
  <c r="J3822" i="2"/>
  <c r="J3821" i="2"/>
  <c r="J3820" i="2"/>
  <c r="J3819" i="2"/>
  <c r="J3818" i="2"/>
  <c r="J3817" i="2"/>
  <c r="J3816" i="2"/>
  <c r="J3815" i="2"/>
  <c r="J3814" i="2"/>
  <c r="J3813" i="2"/>
  <c r="J3812" i="2"/>
  <c r="J3811" i="2"/>
  <c r="J3810" i="2"/>
  <c r="J3809" i="2"/>
  <c r="J3808" i="2"/>
  <c r="J3807" i="2"/>
  <c r="J3806" i="2"/>
  <c r="J3805" i="2"/>
  <c r="J3804" i="2"/>
  <c r="J3803" i="2"/>
  <c r="J3802" i="2"/>
  <c r="J3801" i="2"/>
  <c r="J3800" i="2"/>
  <c r="J3799" i="2"/>
  <c r="J3798" i="2"/>
  <c r="J3797" i="2"/>
  <c r="J3796" i="2"/>
  <c r="J3795" i="2"/>
  <c r="J3794" i="2"/>
  <c r="J3793" i="2"/>
  <c r="J3792" i="2"/>
  <c r="J3791" i="2"/>
  <c r="J3790" i="2"/>
  <c r="J3789" i="2"/>
  <c r="J3788" i="2"/>
  <c r="J3787" i="2"/>
  <c r="J3786" i="2"/>
  <c r="J3785" i="2"/>
  <c r="J3784" i="2"/>
  <c r="J3783" i="2"/>
  <c r="J3782" i="2"/>
  <c r="J3781" i="2"/>
  <c r="J3780" i="2"/>
  <c r="J3779" i="2"/>
  <c r="J3778" i="2"/>
  <c r="J3777" i="2"/>
  <c r="J3776" i="2"/>
  <c r="J3775" i="2"/>
  <c r="J3774" i="2"/>
  <c r="J3773" i="2"/>
  <c r="J3772" i="2"/>
  <c r="J3771" i="2"/>
  <c r="J3770" i="2"/>
  <c r="J3769" i="2"/>
  <c r="J3768" i="2"/>
  <c r="J3767" i="2"/>
  <c r="J3766" i="2"/>
  <c r="J3765" i="2"/>
  <c r="J3764" i="2"/>
  <c r="J3763" i="2"/>
  <c r="J3762" i="2"/>
  <c r="J3761" i="2"/>
  <c r="J3760" i="2"/>
  <c r="J3759" i="2"/>
  <c r="J3758" i="2"/>
  <c r="J3757" i="2"/>
  <c r="J3756" i="2"/>
  <c r="J3755" i="2"/>
  <c r="J3754" i="2"/>
  <c r="J3753" i="2"/>
  <c r="J3752" i="2"/>
  <c r="J3751" i="2"/>
  <c r="J3750" i="2"/>
  <c r="J3749" i="2"/>
  <c r="J3748" i="2"/>
  <c r="J3747" i="2"/>
  <c r="J3746" i="2"/>
  <c r="J3745" i="2"/>
  <c r="J3744" i="2"/>
  <c r="J3743" i="2"/>
  <c r="J3742" i="2"/>
  <c r="J3741" i="2"/>
  <c r="J3740" i="2"/>
  <c r="J3739" i="2"/>
  <c r="J3738" i="2"/>
  <c r="J3737" i="2"/>
  <c r="J3736" i="2"/>
  <c r="J3735" i="2"/>
  <c r="J3734" i="2"/>
  <c r="J3733" i="2"/>
  <c r="J3732" i="2"/>
  <c r="J3731" i="2"/>
  <c r="J3730" i="2"/>
  <c r="J3729" i="2"/>
  <c r="J3728" i="2"/>
  <c r="J3727" i="2"/>
  <c r="J3726" i="2"/>
  <c r="J3725" i="2"/>
  <c r="J3724" i="2"/>
  <c r="J3723" i="2"/>
  <c r="J3722" i="2"/>
  <c r="J3721" i="2"/>
  <c r="J3720" i="2"/>
  <c r="J3719" i="2"/>
  <c r="J3718" i="2"/>
  <c r="J3717" i="2"/>
  <c r="J3716" i="2"/>
  <c r="J3715" i="2"/>
  <c r="J3714" i="2"/>
  <c r="J3713" i="2"/>
  <c r="J3712" i="2"/>
  <c r="J3711" i="2"/>
  <c r="J3710" i="2"/>
  <c r="J3709" i="2"/>
  <c r="J3708" i="2"/>
  <c r="J3707" i="2"/>
  <c r="J3706" i="2"/>
  <c r="J3705" i="2"/>
  <c r="J3704" i="2"/>
  <c r="J3703" i="2"/>
  <c r="J3702" i="2"/>
  <c r="J3701" i="2"/>
  <c r="J3700" i="2"/>
  <c r="J3699" i="2"/>
  <c r="J3698" i="2"/>
  <c r="J3697" i="2"/>
  <c r="J3696" i="2"/>
  <c r="J3695" i="2"/>
  <c r="J3694" i="2"/>
  <c r="J3693" i="2"/>
  <c r="J3692" i="2"/>
  <c r="J3691" i="2"/>
  <c r="J3690" i="2"/>
  <c r="J3689" i="2"/>
  <c r="J3688" i="2"/>
  <c r="J3687" i="2"/>
  <c r="J3686" i="2"/>
  <c r="J3685" i="2"/>
  <c r="J3684" i="2"/>
  <c r="J3683" i="2"/>
  <c r="J3682" i="2"/>
  <c r="J3681" i="2"/>
  <c r="J3680" i="2"/>
  <c r="J3679" i="2"/>
  <c r="J3678" i="2"/>
  <c r="J3677" i="2"/>
  <c r="J3676" i="2"/>
  <c r="J3675" i="2"/>
  <c r="J3674" i="2"/>
  <c r="J3673" i="2"/>
  <c r="J3672" i="2"/>
  <c r="J3671" i="2"/>
  <c r="J3670" i="2"/>
  <c r="J3669" i="2"/>
  <c r="J3668" i="2"/>
  <c r="J3667" i="2"/>
  <c r="J3666" i="2"/>
  <c r="J3665" i="2"/>
  <c r="J3664" i="2"/>
  <c r="J3663" i="2"/>
  <c r="J3662" i="2"/>
  <c r="J3661" i="2"/>
  <c r="J3660" i="2"/>
  <c r="J3659" i="2"/>
  <c r="J3658" i="2"/>
  <c r="J3657" i="2"/>
  <c r="J3656" i="2"/>
  <c r="J3655" i="2"/>
  <c r="J3654" i="2"/>
  <c r="J3653" i="2"/>
  <c r="J3652" i="2"/>
  <c r="J3651" i="2"/>
  <c r="J3650" i="2"/>
  <c r="J3649" i="2"/>
  <c r="J3648" i="2"/>
  <c r="J3647" i="2"/>
  <c r="J3646" i="2"/>
  <c r="J3645" i="2"/>
  <c r="J3644" i="2"/>
  <c r="J3643" i="2"/>
  <c r="J3642" i="2"/>
  <c r="J3641" i="2"/>
  <c r="J3640" i="2"/>
  <c r="J3639" i="2"/>
  <c r="J3638" i="2"/>
  <c r="J3637" i="2"/>
  <c r="J3636" i="2"/>
  <c r="J3635" i="2"/>
  <c r="J3634" i="2"/>
  <c r="J3633" i="2"/>
  <c r="J3632" i="2"/>
  <c r="J3631" i="2"/>
  <c r="J3630" i="2"/>
  <c r="J3629" i="2"/>
  <c r="J3628" i="2"/>
  <c r="J3627" i="2"/>
  <c r="J3626" i="2"/>
  <c r="J3625" i="2"/>
  <c r="J3624" i="2"/>
  <c r="J3623" i="2"/>
  <c r="J3622" i="2"/>
  <c r="J3621" i="2"/>
  <c r="J3620" i="2"/>
  <c r="J3619" i="2"/>
  <c r="J3618" i="2"/>
  <c r="J3617" i="2"/>
  <c r="J3616" i="2"/>
  <c r="J3615" i="2"/>
  <c r="J3614" i="2"/>
  <c r="J3613" i="2"/>
  <c r="J3612" i="2"/>
  <c r="J3611" i="2"/>
  <c r="J3610" i="2"/>
  <c r="J3609" i="2"/>
  <c r="J3608" i="2"/>
  <c r="J3607" i="2"/>
  <c r="J3606" i="2"/>
  <c r="J3605" i="2"/>
  <c r="J3604" i="2"/>
  <c r="J3603" i="2"/>
  <c r="J3602" i="2"/>
  <c r="J3601" i="2"/>
  <c r="J3600" i="2"/>
  <c r="J3599" i="2"/>
  <c r="J3598" i="2"/>
  <c r="J3597" i="2"/>
  <c r="J3596" i="2"/>
  <c r="J3595" i="2"/>
  <c r="J3594" i="2"/>
  <c r="J3593" i="2"/>
  <c r="J3592" i="2"/>
  <c r="J3591" i="2"/>
  <c r="J3590" i="2"/>
  <c r="J3589" i="2"/>
  <c r="J3588" i="2"/>
  <c r="J3587" i="2"/>
  <c r="J3586" i="2"/>
  <c r="J3585" i="2"/>
  <c r="J3584" i="2"/>
  <c r="J3583" i="2"/>
  <c r="J3582" i="2"/>
  <c r="J3581" i="2"/>
  <c r="J3580" i="2"/>
  <c r="J3579" i="2"/>
  <c r="J3578" i="2"/>
  <c r="J3577" i="2"/>
  <c r="J3576" i="2"/>
  <c r="J3575" i="2"/>
  <c r="J3574" i="2"/>
  <c r="J3573" i="2"/>
  <c r="J3572" i="2"/>
  <c r="J3571" i="2"/>
  <c r="J3570" i="2"/>
  <c r="J3569" i="2"/>
  <c r="J3568" i="2"/>
  <c r="J3567" i="2"/>
  <c r="J3566" i="2"/>
  <c r="J3565" i="2"/>
  <c r="J3564" i="2"/>
  <c r="J3563" i="2"/>
  <c r="J3562" i="2"/>
  <c r="J3561" i="2"/>
  <c r="J3560" i="2"/>
  <c r="J3559" i="2"/>
  <c r="J3558" i="2"/>
  <c r="J3557" i="2"/>
  <c r="J3556" i="2"/>
  <c r="J3555" i="2"/>
  <c r="J3554" i="2"/>
  <c r="J3553" i="2"/>
  <c r="J3552" i="2"/>
  <c r="J3551" i="2"/>
  <c r="J3550" i="2"/>
  <c r="J3549" i="2"/>
  <c r="J3548" i="2"/>
  <c r="J3547" i="2"/>
  <c r="J3546" i="2"/>
  <c r="J3545" i="2"/>
  <c r="J3544" i="2"/>
  <c r="J3543" i="2"/>
  <c r="J3542" i="2"/>
  <c r="J3541" i="2"/>
  <c r="J3540" i="2"/>
  <c r="J3539" i="2"/>
  <c r="J3538" i="2"/>
  <c r="J3537" i="2"/>
  <c r="J3536" i="2"/>
  <c r="J3535" i="2"/>
  <c r="J3534" i="2"/>
  <c r="J3533" i="2"/>
  <c r="J3532" i="2"/>
  <c r="J3531" i="2"/>
  <c r="J3530" i="2"/>
  <c r="J3529" i="2"/>
  <c r="J3528" i="2"/>
  <c r="J3527" i="2"/>
  <c r="J3526" i="2"/>
  <c r="J3525" i="2"/>
  <c r="J3524" i="2"/>
  <c r="J3523" i="2"/>
  <c r="J3522" i="2"/>
  <c r="J3521" i="2"/>
  <c r="J3520" i="2"/>
  <c r="J3519" i="2"/>
  <c r="J3518" i="2"/>
  <c r="J3517" i="2"/>
  <c r="J3516" i="2"/>
  <c r="J3515" i="2"/>
  <c r="J3514" i="2"/>
  <c r="J3513" i="2"/>
  <c r="J3512" i="2"/>
  <c r="J3511" i="2"/>
  <c r="J3510" i="2"/>
  <c r="J3509" i="2"/>
  <c r="J3508" i="2"/>
  <c r="J3507" i="2"/>
  <c r="J3506" i="2"/>
  <c r="J3505" i="2"/>
  <c r="J3504" i="2"/>
  <c r="J3503" i="2"/>
  <c r="J3502" i="2"/>
  <c r="J3501" i="2"/>
  <c r="J3500" i="2"/>
  <c r="J3499" i="2"/>
  <c r="J3498" i="2"/>
  <c r="J3497" i="2"/>
  <c r="J3496" i="2"/>
  <c r="J3495" i="2"/>
  <c r="J3494" i="2"/>
  <c r="J3493" i="2"/>
  <c r="J3492" i="2"/>
  <c r="J3491" i="2"/>
  <c r="J3490" i="2"/>
  <c r="J3489" i="2"/>
  <c r="J3488" i="2"/>
  <c r="J3487" i="2"/>
  <c r="J3486" i="2"/>
  <c r="J3485" i="2"/>
  <c r="J3484" i="2"/>
  <c r="J3483" i="2"/>
  <c r="J3482" i="2"/>
  <c r="J3481" i="2"/>
  <c r="J3480" i="2"/>
  <c r="J3479" i="2"/>
  <c r="J3478" i="2"/>
  <c r="J3477" i="2"/>
  <c r="J3476" i="2"/>
  <c r="J3475" i="2"/>
  <c r="J3474" i="2"/>
  <c r="J3473" i="2"/>
  <c r="J3472" i="2"/>
  <c r="J3471" i="2"/>
  <c r="J3470" i="2"/>
  <c r="J3469" i="2"/>
  <c r="J3468" i="2"/>
  <c r="J3467" i="2"/>
  <c r="J3466" i="2"/>
  <c r="J3465" i="2"/>
  <c r="J3464" i="2"/>
  <c r="J3463" i="2"/>
  <c r="J3462" i="2"/>
  <c r="J3461" i="2"/>
  <c r="J3460" i="2"/>
  <c r="J3459" i="2"/>
  <c r="J3458" i="2"/>
  <c r="J3457" i="2"/>
  <c r="J3456" i="2"/>
  <c r="J3455" i="2"/>
  <c r="J3454" i="2"/>
  <c r="J3453" i="2"/>
  <c r="J3452" i="2"/>
  <c r="J3451" i="2"/>
  <c r="J3450" i="2"/>
  <c r="J3449" i="2"/>
  <c r="J3448" i="2"/>
  <c r="J3447" i="2"/>
  <c r="J3446" i="2"/>
  <c r="J3445" i="2"/>
  <c r="J3444" i="2"/>
  <c r="J3443" i="2"/>
  <c r="J3442" i="2"/>
  <c r="J3441" i="2"/>
  <c r="J3440" i="2"/>
  <c r="J3439" i="2"/>
  <c r="J3438" i="2"/>
  <c r="J3437" i="2"/>
  <c r="J3436" i="2"/>
  <c r="J3435" i="2"/>
  <c r="J3434" i="2"/>
  <c r="J3433" i="2"/>
  <c r="J3432" i="2"/>
  <c r="J3431" i="2"/>
  <c r="J3430" i="2"/>
  <c r="J3429" i="2"/>
  <c r="J3428" i="2"/>
  <c r="J3427" i="2"/>
  <c r="J3426" i="2"/>
  <c r="J3425" i="2"/>
  <c r="J3424" i="2"/>
  <c r="J3423" i="2"/>
  <c r="J3422" i="2"/>
  <c r="J3421" i="2"/>
  <c r="J3420" i="2"/>
  <c r="J3419" i="2"/>
  <c r="J3418" i="2"/>
  <c r="J3417" i="2"/>
  <c r="J3416" i="2"/>
  <c r="J3415" i="2"/>
  <c r="J3414" i="2"/>
  <c r="J3413" i="2"/>
  <c r="J3412" i="2"/>
  <c r="J3411" i="2"/>
  <c r="J3410" i="2"/>
  <c r="J3409" i="2"/>
  <c r="J3408" i="2"/>
  <c r="J3407" i="2"/>
  <c r="J3406" i="2"/>
  <c r="J3405" i="2"/>
  <c r="J3404" i="2"/>
  <c r="J3403" i="2"/>
  <c r="J3402" i="2"/>
  <c r="J3401" i="2"/>
  <c r="J3400" i="2"/>
  <c r="J3399" i="2"/>
  <c r="J3398" i="2"/>
  <c r="J3397" i="2"/>
  <c r="J3396" i="2"/>
  <c r="J3395" i="2"/>
  <c r="J3394" i="2"/>
  <c r="J3393" i="2"/>
  <c r="J3392" i="2"/>
  <c r="J3391" i="2"/>
  <c r="J3390" i="2"/>
  <c r="J3389" i="2"/>
  <c r="J3388" i="2"/>
  <c r="J3387" i="2"/>
  <c r="J3386" i="2"/>
  <c r="J3385" i="2"/>
  <c r="J3384" i="2"/>
  <c r="J3383" i="2"/>
  <c r="J3382" i="2"/>
  <c r="J3381" i="2"/>
  <c r="J3380" i="2"/>
  <c r="J3379" i="2"/>
  <c r="J3378" i="2"/>
  <c r="J3377" i="2"/>
  <c r="J3376" i="2"/>
  <c r="J3375" i="2"/>
  <c r="J3374" i="2"/>
  <c r="J3373" i="2"/>
  <c r="J3372" i="2"/>
  <c r="J3371" i="2"/>
  <c r="J3370" i="2"/>
  <c r="J3369" i="2"/>
  <c r="J3368" i="2"/>
  <c r="J3367" i="2"/>
  <c r="J3366" i="2"/>
  <c r="J3365" i="2"/>
  <c r="J3364" i="2"/>
  <c r="J3363" i="2"/>
  <c r="J3362" i="2"/>
  <c r="J3361" i="2"/>
  <c r="J3360" i="2"/>
  <c r="J3359" i="2"/>
  <c r="J3358" i="2"/>
  <c r="J3357" i="2"/>
  <c r="J3356" i="2"/>
  <c r="J3355" i="2"/>
  <c r="J3354" i="2"/>
  <c r="J3353" i="2"/>
  <c r="J3352" i="2"/>
  <c r="J3351" i="2"/>
  <c r="J3350" i="2"/>
  <c r="J3349" i="2"/>
  <c r="J3348" i="2"/>
  <c r="J3347" i="2"/>
  <c r="J3346" i="2"/>
  <c r="J3345" i="2"/>
  <c r="J3344" i="2"/>
  <c r="J3343" i="2"/>
  <c r="J3342" i="2"/>
  <c r="J3341" i="2"/>
  <c r="J3340" i="2"/>
  <c r="J3339" i="2"/>
  <c r="J3338" i="2"/>
  <c r="J3337" i="2"/>
  <c r="J3336" i="2"/>
  <c r="J3335" i="2"/>
  <c r="J3334" i="2"/>
  <c r="J3333" i="2"/>
  <c r="J3332" i="2"/>
  <c r="J3331" i="2"/>
  <c r="J3330" i="2"/>
  <c r="J3329" i="2"/>
  <c r="J3328" i="2"/>
  <c r="J3327" i="2"/>
  <c r="J3326" i="2"/>
  <c r="J3325" i="2"/>
  <c r="J3324" i="2"/>
  <c r="J3323" i="2"/>
  <c r="J3322" i="2"/>
  <c r="J3321" i="2"/>
  <c r="J3320" i="2"/>
  <c r="J3319" i="2"/>
  <c r="J3318" i="2"/>
  <c r="J3317" i="2"/>
  <c r="J3316" i="2"/>
  <c r="J3315" i="2"/>
  <c r="J3314" i="2"/>
  <c r="J3313" i="2"/>
  <c r="J3312" i="2"/>
  <c r="J3311" i="2"/>
  <c r="J3310" i="2"/>
  <c r="J3309" i="2"/>
  <c r="J3308" i="2"/>
  <c r="J3307" i="2"/>
  <c r="J3306" i="2"/>
  <c r="J3305" i="2"/>
  <c r="J3304" i="2"/>
  <c r="J3303" i="2"/>
  <c r="J3302" i="2"/>
  <c r="J3301" i="2"/>
  <c r="J3300" i="2"/>
  <c r="J3299" i="2"/>
  <c r="J3298" i="2"/>
  <c r="J3297" i="2"/>
  <c r="J3296" i="2"/>
  <c r="J3295" i="2"/>
  <c r="J3294" i="2"/>
  <c r="J3293" i="2"/>
  <c r="J3292" i="2"/>
  <c r="J3291" i="2"/>
  <c r="J3290" i="2"/>
  <c r="J3289" i="2"/>
  <c r="J3288" i="2"/>
  <c r="J3287" i="2"/>
  <c r="J3286" i="2"/>
  <c r="J3285" i="2"/>
  <c r="J3284" i="2"/>
  <c r="J3283" i="2"/>
  <c r="J3282" i="2"/>
  <c r="J3281" i="2"/>
  <c r="J3280" i="2"/>
  <c r="J3279" i="2"/>
  <c r="J3278" i="2"/>
  <c r="J3277" i="2"/>
  <c r="J3276" i="2"/>
  <c r="J3275" i="2"/>
  <c r="J3274" i="2"/>
  <c r="J3273" i="2"/>
  <c r="J3272" i="2"/>
  <c r="J3271" i="2"/>
  <c r="J3270" i="2"/>
  <c r="J3269" i="2"/>
  <c r="J3268" i="2"/>
  <c r="J3267" i="2"/>
  <c r="J3266" i="2"/>
  <c r="J3265" i="2"/>
  <c r="J3264" i="2"/>
  <c r="J3263" i="2"/>
  <c r="J3262" i="2"/>
  <c r="J3261" i="2"/>
  <c r="J3260" i="2"/>
  <c r="J3259" i="2"/>
  <c r="J3258" i="2"/>
  <c r="J3257" i="2"/>
  <c r="J3256" i="2"/>
  <c r="J3255" i="2"/>
  <c r="J3254" i="2"/>
  <c r="J3253" i="2"/>
  <c r="J3252" i="2"/>
  <c r="J3251" i="2"/>
  <c r="J3250" i="2"/>
  <c r="J3249" i="2"/>
  <c r="J3248" i="2"/>
  <c r="J3247" i="2"/>
  <c r="J3246" i="2"/>
  <c r="J3245" i="2"/>
  <c r="J3244" i="2"/>
  <c r="J3243" i="2"/>
  <c r="J3242" i="2"/>
  <c r="J3241" i="2"/>
  <c r="J3240" i="2"/>
  <c r="J3239" i="2"/>
  <c r="J3238" i="2"/>
  <c r="J3237" i="2"/>
  <c r="J3236" i="2"/>
  <c r="J3235" i="2"/>
  <c r="J3234" i="2"/>
  <c r="J3233" i="2"/>
  <c r="J3232" i="2"/>
  <c r="J3231" i="2"/>
  <c r="J3230" i="2"/>
  <c r="J3229" i="2"/>
  <c r="J3228" i="2"/>
  <c r="J3227" i="2"/>
  <c r="J3226" i="2"/>
  <c r="J3225" i="2"/>
  <c r="J3224" i="2"/>
  <c r="J3223" i="2"/>
  <c r="J3222" i="2"/>
  <c r="J3221" i="2"/>
  <c r="J3220" i="2"/>
  <c r="J3219" i="2"/>
  <c r="J3218" i="2"/>
  <c r="J3217" i="2"/>
  <c r="J3216" i="2"/>
  <c r="J3215" i="2"/>
  <c r="J3214" i="2"/>
  <c r="J3213" i="2"/>
  <c r="J3212" i="2"/>
  <c r="J3211" i="2"/>
  <c r="J3210" i="2"/>
  <c r="J3209" i="2"/>
  <c r="J3208" i="2"/>
  <c r="J3207" i="2"/>
  <c r="J3206" i="2"/>
  <c r="J3205" i="2"/>
  <c r="J3204" i="2"/>
  <c r="J3203" i="2"/>
  <c r="J3202" i="2"/>
  <c r="J3201" i="2"/>
  <c r="J3200" i="2"/>
  <c r="J3199" i="2"/>
  <c r="J3198" i="2"/>
  <c r="J3197" i="2"/>
  <c r="J3196" i="2"/>
  <c r="J3195" i="2"/>
  <c r="J3194" i="2"/>
  <c r="J3193" i="2"/>
  <c r="J3192" i="2"/>
  <c r="J3191" i="2"/>
  <c r="J3190" i="2"/>
  <c r="J3189" i="2"/>
  <c r="J3188" i="2"/>
  <c r="J3187" i="2"/>
  <c r="J3186" i="2"/>
  <c r="J3185" i="2"/>
  <c r="J3184" i="2"/>
  <c r="J3183" i="2"/>
  <c r="J3182" i="2"/>
  <c r="J3181" i="2"/>
  <c r="J3180" i="2"/>
  <c r="J3179" i="2"/>
  <c r="J3178" i="2"/>
  <c r="J3177" i="2"/>
  <c r="J3176" i="2"/>
  <c r="J3175" i="2"/>
  <c r="J3174" i="2"/>
  <c r="J3173" i="2"/>
  <c r="J3172" i="2"/>
  <c r="J3171" i="2"/>
  <c r="J3170" i="2"/>
  <c r="J3169" i="2"/>
  <c r="J3168" i="2"/>
  <c r="J3167" i="2"/>
  <c r="J3166" i="2"/>
  <c r="J3165" i="2"/>
  <c r="J3164" i="2"/>
  <c r="J3163" i="2"/>
  <c r="J3162" i="2"/>
  <c r="J3161" i="2"/>
  <c r="J3160" i="2"/>
  <c r="J3159" i="2"/>
  <c r="J3158" i="2"/>
  <c r="J3157" i="2"/>
  <c r="J3156" i="2"/>
  <c r="J3155" i="2"/>
  <c r="J3154" i="2"/>
  <c r="J3153" i="2"/>
  <c r="J3152" i="2"/>
  <c r="J3151" i="2"/>
  <c r="J3150" i="2"/>
  <c r="J3149" i="2"/>
  <c r="J3148" i="2"/>
  <c r="J3147" i="2"/>
  <c r="J3146" i="2"/>
  <c r="J3145" i="2"/>
  <c r="J3144" i="2"/>
  <c r="J3143" i="2"/>
  <c r="J3142" i="2"/>
  <c r="J3141" i="2"/>
  <c r="J3140" i="2"/>
  <c r="J3139" i="2"/>
  <c r="J3138" i="2"/>
  <c r="J3137" i="2"/>
  <c r="J3136" i="2"/>
  <c r="J3135" i="2"/>
  <c r="J3134" i="2"/>
  <c r="J3133" i="2"/>
  <c r="J3132" i="2"/>
  <c r="J3131" i="2"/>
  <c r="J3130" i="2"/>
  <c r="J3129" i="2"/>
  <c r="J3128" i="2"/>
  <c r="J3127" i="2"/>
  <c r="J3126" i="2"/>
  <c r="J3125" i="2"/>
  <c r="J3124" i="2"/>
  <c r="J3123" i="2"/>
  <c r="J3122" i="2"/>
  <c r="J3121" i="2"/>
  <c r="J3120" i="2"/>
  <c r="J3119" i="2"/>
  <c r="J3118" i="2"/>
  <c r="J3117" i="2"/>
  <c r="J3116" i="2"/>
  <c r="J3115" i="2"/>
  <c r="J3114" i="2"/>
  <c r="J3113" i="2"/>
  <c r="J3112" i="2"/>
  <c r="J3111" i="2"/>
  <c r="J3110" i="2"/>
  <c r="J3109" i="2"/>
  <c r="J3108" i="2"/>
  <c r="J3107" i="2"/>
  <c r="J3106" i="2"/>
  <c r="J3105" i="2"/>
  <c r="J3104" i="2"/>
  <c r="J3103" i="2"/>
  <c r="J3102" i="2"/>
  <c r="J3101" i="2"/>
  <c r="J3100" i="2"/>
  <c r="J3099" i="2"/>
  <c r="J3098" i="2"/>
  <c r="J3097" i="2"/>
  <c r="J3096" i="2"/>
  <c r="J3095" i="2"/>
  <c r="J3094" i="2"/>
  <c r="J3093" i="2"/>
  <c r="J3092" i="2"/>
  <c r="J3091" i="2"/>
  <c r="J3090" i="2"/>
  <c r="J3089" i="2"/>
  <c r="J3088" i="2"/>
  <c r="J3087" i="2"/>
  <c r="J3086" i="2"/>
  <c r="J3085" i="2"/>
  <c r="J3084" i="2"/>
  <c r="J3083" i="2"/>
  <c r="J3082" i="2"/>
  <c r="J3081" i="2"/>
  <c r="J3080" i="2"/>
  <c r="J3079" i="2"/>
  <c r="J3078" i="2"/>
  <c r="J3077" i="2"/>
  <c r="J3076" i="2"/>
  <c r="J3075" i="2"/>
  <c r="J3074" i="2"/>
  <c r="J3073" i="2"/>
  <c r="J3072" i="2"/>
  <c r="J3071" i="2"/>
  <c r="J3070" i="2"/>
  <c r="J3069" i="2"/>
  <c r="J3068" i="2"/>
  <c r="J3067" i="2"/>
  <c r="J3066" i="2"/>
  <c r="J3065" i="2"/>
  <c r="J3064" i="2"/>
  <c r="J3063" i="2"/>
  <c r="J3062" i="2"/>
  <c r="J3061" i="2"/>
  <c r="J3060" i="2"/>
  <c r="J3059" i="2"/>
  <c r="J3058" i="2"/>
  <c r="J3057" i="2"/>
  <c r="J3056" i="2"/>
  <c r="J3055" i="2"/>
  <c r="J3054" i="2"/>
  <c r="J3053" i="2"/>
  <c r="J3052" i="2"/>
  <c r="J3051" i="2"/>
  <c r="J3050" i="2"/>
  <c r="J3049" i="2"/>
  <c r="J3048" i="2"/>
  <c r="J3047" i="2"/>
  <c r="J3046" i="2"/>
  <c r="J3045" i="2"/>
  <c r="J3044" i="2"/>
  <c r="J3043" i="2"/>
  <c r="J3042" i="2"/>
  <c r="J3041" i="2"/>
  <c r="J3040" i="2"/>
  <c r="J3039" i="2"/>
  <c r="J3038" i="2"/>
  <c r="J3037" i="2"/>
  <c r="J3036" i="2"/>
  <c r="J3035" i="2"/>
  <c r="J3034" i="2"/>
  <c r="J3033" i="2"/>
  <c r="J3032" i="2"/>
  <c r="J3031" i="2"/>
  <c r="J3030" i="2"/>
  <c r="J3029" i="2"/>
  <c r="J3028" i="2"/>
  <c r="J3027" i="2"/>
  <c r="J3026" i="2"/>
  <c r="J3025" i="2"/>
  <c r="J3024" i="2"/>
  <c r="J3023" i="2"/>
  <c r="J3022" i="2"/>
  <c r="J3021" i="2"/>
  <c r="J3020" i="2"/>
  <c r="J3019" i="2"/>
  <c r="J3018" i="2"/>
  <c r="J3017" i="2"/>
  <c r="J3016" i="2"/>
  <c r="J3015" i="2"/>
  <c r="J3014" i="2"/>
  <c r="J3013" i="2"/>
  <c r="J3012" i="2"/>
  <c r="J3011" i="2"/>
  <c r="J3010" i="2"/>
  <c r="J3009" i="2"/>
  <c r="J3008" i="2"/>
  <c r="J3007" i="2"/>
  <c r="J3006" i="2"/>
  <c r="J3005" i="2"/>
  <c r="J3004" i="2"/>
  <c r="J3003" i="2"/>
  <c r="J3002" i="2"/>
  <c r="J3001" i="2"/>
  <c r="J3000" i="2"/>
  <c r="J2999" i="2"/>
  <c r="J2998" i="2"/>
  <c r="J2997" i="2"/>
  <c r="J2996" i="2"/>
  <c r="J2995" i="2"/>
  <c r="J2994" i="2"/>
  <c r="J2993" i="2"/>
  <c r="J2992" i="2"/>
  <c r="J2991" i="2"/>
  <c r="J2990" i="2"/>
  <c r="J2989" i="2"/>
  <c r="J2988" i="2"/>
  <c r="J2987" i="2"/>
  <c r="J2986" i="2"/>
  <c r="J2985" i="2"/>
  <c r="J2984" i="2"/>
  <c r="J2983" i="2"/>
  <c r="J2982" i="2"/>
  <c r="J2981" i="2"/>
  <c r="J2980" i="2"/>
  <c r="J2979" i="2"/>
  <c r="J2978" i="2"/>
  <c r="J2977" i="2"/>
  <c r="J2976" i="2"/>
  <c r="J2975" i="2"/>
  <c r="J2974" i="2"/>
  <c r="J2973" i="2"/>
  <c r="J2972" i="2"/>
  <c r="J2971" i="2"/>
  <c r="J2970" i="2"/>
  <c r="J2969" i="2"/>
  <c r="J2968" i="2"/>
  <c r="J2967" i="2"/>
  <c r="J2966" i="2"/>
  <c r="J2965" i="2"/>
  <c r="J2964" i="2"/>
  <c r="J2963" i="2"/>
  <c r="J2962" i="2"/>
  <c r="J2961" i="2"/>
  <c r="J2960" i="2"/>
  <c r="J2959" i="2"/>
  <c r="J2958" i="2"/>
  <c r="J2957" i="2"/>
  <c r="J2956" i="2"/>
  <c r="J2955" i="2"/>
  <c r="J2954" i="2"/>
  <c r="J2953" i="2"/>
  <c r="J2952" i="2"/>
  <c r="J2951" i="2"/>
  <c r="J2950" i="2"/>
  <c r="J2949" i="2"/>
  <c r="J2948" i="2"/>
  <c r="J2947" i="2"/>
  <c r="J2946" i="2"/>
  <c r="J2945" i="2"/>
  <c r="J2944" i="2"/>
  <c r="J2943" i="2"/>
  <c r="J2942" i="2"/>
  <c r="J2941" i="2"/>
  <c r="J2940" i="2"/>
  <c r="J2939" i="2"/>
  <c r="J2938" i="2"/>
  <c r="J2937" i="2"/>
  <c r="J2936" i="2"/>
  <c r="J2935" i="2"/>
  <c r="J2934" i="2"/>
  <c r="J2933" i="2"/>
  <c r="J2932" i="2"/>
  <c r="J2931" i="2"/>
  <c r="J2930" i="2"/>
  <c r="J2929" i="2"/>
  <c r="J2928" i="2"/>
  <c r="J2927" i="2"/>
  <c r="J2926" i="2"/>
  <c r="J2925" i="2"/>
  <c r="J2924" i="2"/>
  <c r="J2923" i="2"/>
  <c r="J2922" i="2"/>
  <c r="J2921" i="2"/>
  <c r="J2920" i="2"/>
  <c r="J2919" i="2"/>
  <c r="J2918" i="2"/>
  <c r="J2917" i="2"/>
  <c r="J2916" i="2"/>
  <c r="J2915" i="2"/>
  <c r="J2914" i="2"/>
  <c r="J2913" i="2"/>
  <c r="J2912" i="2"/>
  <c r="J2911" i="2"/>
  <c r="J2910" i="2"/>
  <c r="J2909" i="2"/>
  <c r="J2908" i="2"/>
  <c r="J2907" i="2"/>
  <c r="J2906" i="2"/>
  <c r="J2905" i="2"/>
  <c r="J2904" i="2"/>
  <c r="J2903" i="2"/>
  <c r="J2902" i="2"/>
  <c r="J2901" i="2"/>
  <c r="J2900" i="2"/>
  <c r="J2899" i="2"/>
  <c r="J2898" i="2"/>
  <c r="J2897" i="2"/>
  <c r="J2896" i="2"/>
  <c r="J2895" i="2"/>
  <c r="J2894" i="2"/>
  <c r="J2893" i="2"/>
  <c r="J2892" i="2"/>
  <c r="J2891" i="2"/>
  <c r="J2890" i="2"/>
  <c r="J2889" i="2"/>
  <c r="J2888" i="2"/>
  <c r="J2887" i="2"/>
  <c r="J2886" i="2"/>
  <c r="J2885" i="2"/>
  <c r="J2884" i="2"/>
  <c r="J2883" i="2"/>
  <c r="J2882" i="2"/>
  <c r="J2881" i="2"/>
  <c r="J2880" i="2"/>
  <c r="J2879" i="2"/>
  <c r="J2878" i="2"/>
  <c r="J2877" i="2"/>
  <c r="J2876" i="2"/>
  <c r="J2875" i="2"/>
  <c r="J2874" i="2"/>
  <c r="J2873" i="2"/>
  <c r="J2872" i="2"/>
  <c r="J2871" i="2"/>
  <c r="J2870" i="2"/>
  <c r="J2869" i="2"/>
  <c r="J2868" i="2"/>
  <c r="J2867" i="2"/>
  <c r="J2866" i="2"/>
  <c r="J2865" i="2"/>
  <c r="J2864" i="2"/>
  <c r="J2863" i="2"/>
  <c r="J2862" i="2"/>
  <c r="J2861" i="2"/>
  <c r="J2860" i="2"/>
  <c r="J2859" i="2"/>
  <c r="J2858" i="2"/>
  <c r="J2857" i="2"/>
  <c r="J2856" i="2"/>
  <c r="J2855" i="2"/>
  <c r="J2854" i="2"/>
  <c r="J2853" i="2"/>
  <c r="J2852" i="2"/>
  <c r="J2851" i="2"/>
  <c r="J2850" i="2"/>
  <c r="J2849" i="2"/>
  <c r="J2848" i="2"/>
  <c r="J2847" i="2"/>
  <c r="J2846" i="2"/>
  <c r="J2845" i="2"/>
  <c r="J2844" i="2"/>
  <c r="J2843" i="2"/>
  <c r="J2842" i="2"/>
  <c r="J2841" i="2"/>
  <c r="J2840" i="2"/>
  <c r="J2839" i="2"/>
  <c r="J2838" i="2"/>
  <c r="J2837" i="2"/>
  <c r="J2836" i="2"/>
  <c r="J2835" i="2"/>
  <c r="J2834" i="2"/>
  <c r="J2833" i="2"/>
  <c r="J2832" i="2"/>
  <c r="J2831" i="2"/>
  <c r="J2830" i="2"/>
  <c r="J2829" i="2"/>
  <c r="J2828" i="2"/>
  <c r="J2827" i="2"/>
  <c r="J2826" i="2"/>
  <c r="J2825" i="2"/>
  <c r="J2824" i="2"/>
  <c r="J2823" i="2"/>
  <c r="J2822" i="2"/>
  <c r="J2821" i="2"/>
  <c r="J2820" i="2"/>
  <c r="J2819" i="2"/>
  <c r="J2818" i="2"/>
  <c r="J2817" i="2"/>
  <c r="J2816" i="2"/>
  <c r="J2815" i="2"/>
  <c r="J2814" i="2"/>
  <c r="J2813" i="2"/>
  <c r="J2812" i="2"/>
  <c r="J2811" i="2"/>
  <c r="J2810" i="2"/>
  <c r="J2809" i="2"/>
  <c r="J2808" i="2"/>
  <c r="J2807" i="2"/>
  <c r="J2806" i="2"/>
  <c r="J2805" i="2"/>
  <c r="J2804" i="2"/>
  <c r="J2803" i="2"/>
  <c r="J2802" i="2"/>
  <c r="J2801" i="2"/>
  <c r="J2800" i="2"/>
  <c r="J2799" i="2"/>
  <c r="J2798" i="2"/>
  <c r="J2797" i="2"/>
  <c r="J2796" i="2"/>
  <c r="J2795" i="2"/>
  <c r="J2794" i="2"/>
  <c r="J2793" i="2"/>
  <c r="J2792" i="2"/>
  <c r="J2791" i="2"/>
  <c r="J2790" i="2"/>
  <c r="J2789" i="2"/>
  <c r="J2788" i="2"/>
  <c r="J2787" i="2"/>
  <c r="J2786" i="2"/>
  <c r="J2785" i="2"/>
  <c r="J2784" i="2"/>
  <c r="J2783" i="2"/>
  <c r="J2782" i="2"/>
  <c r="J2781" i="2"/>
  <c r="J2780" i="2"/>
  <c r="J2779" i="2"/>
  <c r="J2778" i="2"/>
  <c r="J2777" i="2"/>
  <c r="J2776" i="2"/>
  <c r="J2775" i="2"/>
  <c r="J2774" i="2"/>
  <c r="J2773" i="2"/>
  <c r="J2772" i="2"/>
  <c r="J2771" i="2"/>
  <c r="J2770" i="2"/>
  <c r="J2769" i="2"/>
  <c r="J2768" i="2"/>
  <c r="J2767" i="2"/>
  <c r="J2766" i="2"/>
  <c r="J2765" i="2"/>
  <c r="J2764" i="2"/>
  <c r="J2763" i="2"/>
  <c r="J2762" i="2"/>
  <c r="J2761" i="2"/>
  <c r="J2760" i="2"/>
  <c r="J2759" i="2"/>
  <c r="J2758" i="2"/>
  <c r="J2757" i="2"/>
  <c r="J2756" i="2"/>
  <c r="J2755" i="2"/>
  <c r="J2754" i="2"/>
  <c r="J2753" i="2"/>
  <c r="J2752" i="2"/>
  <c r="J2751" i="2"/>
  <c r="J2750" i="2"/>
  <c r="J2749" i="2"/>
  <c r="J2748" i="2"/>
  <c r="J2747" i="2"/>
  <c r="J2746" i="2"/>
  <c r="J2745" i="2"/>
  <c r="J2744" i="2"/>
  <c r="J2743" i="2"/>
  <c r="J2742" i="2"/>
  <c r="J2741" i="2"/>
  <c r="J2740" i="2"/>
  <c r="J2739" i="2"/>
  <c r="J2738" i="2"/>
  <c r="J2737" i="2"/>
  <c r="J2736" i="2"/>
  <c r="J2735" i="2"/>
  <c r="J2734" i="2"/>
  <c r="J2733" i="2"/>
  <c r="J2732" i="2"/>
  <c r="J2731" i="2"/>
  <c r="J2730" i="2"/>
  <c r="J2729" i="2"/>
  <c r="J2728" i="2"/>
  <c r="J2727" i="2"/>
  <c r="J2726" i="2"/>
  <c r="J2725" i="2"/>
  <c r="J2724" i="2"/>
  <c r="J2723" i="2"/>
  <c r="J2722" i="2"/>
  <c r="J2721" i="2"/>
  <c r="J2720" i="2"/>
  <c r="J2719" i="2"/>
  <c r="J2718" i="2"/>
  <c r="J2717" i="2"/>
  <c r="J2716" i="2"/>
  <c r="J2715" i="2"/>
  <c r="J2714" i="2"/>
  <c r="J2713" i="2"/>
  <c r="J2712" i="2"/>
  <c r="J2711" i="2"/>
  <c r="J2710" i="2"/>
  <c r="J2709" i="2"/>
  <c r="J2708" i="2"/>
  <c r="J2707" i="2"/>
  <c r="J2706" i="2"/>
  <c r="J2705" i="2"/>
  <c r="J2704" i="2"/>
  <c r="J2703" i="2"/>
  <c r="J2702" i="2"/>
  <c r="J2701" i="2"/>
  <c r="J2700" i="2"/>
  <c r="J2699" i="2"/>
  <c r="J2698" i="2"/>
  <c r="J2697" i="2"/>
  <c r="J2696" i="2"/>
  <c r="J2695" i="2"/>
  <c r="J2694" i="2"/>
  <c r="J2693" i="2"/>
  <c r="J2692" i="2"/>
  <c r="J2691" i="2"/>
  <c r="J2690" i="2"/>
  <c r="J2689" i="2"/>
  <c r="J2688" i="2"/>
  <c r="J2687" i="2"/>
  <c r="J2686" i="2"/>
  <c r="J2685" i="2"/>
  <c r="J2684" i="2"/>
  <c r="J2683" i="2"/>
  <c r="J2682" i="2"/>
  <c r="J2681" i="2"/>
  <c r="J2680" i="2"/>
  <c r="J2679" i="2"/>
  <c r="J2678" i="2"/>
  <c r="J2677" i="2"/>
  <c r="J2676" i="2"/>
  <c r="J2675" i="2"/>
  <c r="J2674" i="2"/>
  <c r="J2673" i="2"/>
  <c r="J2672" i="2"/>
  <c r="J2671" i="2"/>
  <c r="J2670" i="2"/>
  <c r="J2669" i="2"/>
  <c r="J2668" i="2"/>
  <c r="J2667" i="2"/>
  <c r="J2666" i="2"/>
  <c r="J2665" i="2"/>
  <c r="J2664" i="2"/>
  <c r="J2663" i="2"/>
  <c r="J2662" i="2"/>
  <c r="J2661" i="2"/>
  <c r="J2660" i="2"/>
  <c r="J2659" i="2"/>
  <c r="J2658" i="2"/>
  <c r="J2657" i="2"/>
  <c r="J2656" i="2"/>
  <c r="J2655" i="2"/>
  <c r="J2654" i="2"/>
  <c r="J2653" i="2"/>
  <c r="J2652" i="2"/>
  <c r="J2651" i="2"/>
  <c r="J2650" i="2"/>
  <c r="J2649" i="2"/>
  <c r="J2648" i="2"/>
  <c r="J2647" i="2"/>
  <c r="J2646" i="2"/>
  <c r="J2645" i="2"/>
  <c r="J2644" i="2"/>
  <c r="J2643" i="2"/>
  <c r="J2642" i="2"/>
  <c r="J2641" i="2"/>
  <c r="J2640" i="2"/>
  <c r="J2639" i="2"/>
  <c r="J2638" i="2"/>
  <c r="J2637" i="2"/>
  <c r="J2636" i="2"/>
  <c r="J2635" i="2"/>
  <c r="J2634" i="2"/>
  <c r="J2633" i="2"/>
  <c r="J2632" i="2"/>
  <c r="J2631" i="2"/>
  <c r="J2630" i="2"/>
  <c r="J2629" i="2"/>
  <c r="J2628" i="2"/>
  <c r="J2627" i="2"/>
  <c r="J2626" i="2"/>
  <c r="J2625" i="2"/>
  <c r="J2624" i="2"/>
  <c r="J2623" i="2"/>
  <c r="J2622" i="2"/>
  <c r="J2621" i="2"/>
  <c r="J2620" i="2"/>
  <c r="J2619" i="2"/>
  <c r="J2618" i="2"/>
  <c r="J2617" i="2"/>
  <c r="J2616" i="2"/>
  <c r="J2615" i="2"/>
  <c r="J2614" i="2"/>
  <c r="J2613" i="2"/>
  <c r="J2612" i="2"/>
  <c r="J2611" i="2"/>
  <c r="J2610" i="2"/>
  <c r="J2609" i="2"/>
  <c r="J2608" i="2"/>
  <c r="J2607" i="2"/>
  <c r="J2606" i="2"/>
  <c r="J2605" i="2"/>
  <c r="J2604" i="2"/>
  <c r="J2603" i="2"/>
  <c r="J2602" i="2"/>
  <c r="J2601" i="2"/>
  <c r="J2600" i="2"/>
  <c r="J2599" i="2"/>
  <c r="J2598" i="2"/>
  <c r="J2597" i="2"/>
  <c r="J2596" i="2"/>
  <c r="J2595" i="2"/>
  <c r="J2594" i="2"/>
  <c r="J2593" i="2"/>
  <c r="J2592" i="2"/>
  <c r="J2591" i="2"/>
  <c r="J2590" i="2"/>
  <c r="J2589" i="2"/>
  <c r="J2588" i="2"/>
  <c r="J2587" i="2"/>
  <c r="J2586" i="2"/>
  <c r="J2585" i="2"/>
  <c r="J2584" i="2"/>
  <c r="J2583" i="2"/>
  <c r="J2582" i="2"/>
  <c r="J2581" i="2"/>
  <c r="J2580" i="2"/>
  <c r="J2579" i="2"/>
  <c r="J2578" i="2"/>
  <c r="J2577" i="2"/>
  <c r="J2576" i="2"/>
  <c r="J2575" i="2"/>
  <c r="J2574" i="2"/>
  <c r="J2573" i="2"/>
  <c r="J2572" i="2"/>
  <c r="J2571" i="2"/>
  <c r="J2570" i="2"/>
  <c r="J2569" i="2"/>
  <c r="J2568" i="2"/>
  <c r="J2567" i="2"/>
  <c r="J2566" i="2"/>
  <c r="J2565" i="2"/>
  <c r="J2564" i="2"/>
  <c r="J2563" i="2"/>
  <c r="J2562" i="2"/>
  <c r="J2561" i="2"/>
  <c r="J2560" i="2"/>
  <c r="J2559" i="2"/>
  <c r="J2558" i="2"/>
  <c r="J2557" i="2"/>
  <c r="J2556" i="2"/>
  <c r="J2555" i="2"/>
  <c r="J2554" i="2"/>
  <c r="J2553" i="2"/>
  <c r="J2552" i="2"/>
  <c r="J2551" i="2"/>
  <c r="J2550" i="2"/>
  <c r="J2549" i="2"/>
  <c r="J2548" i="2"/>
  <c r="J2547" i="2"/>
  <c r="J2546" i="2"/>
  <c r="J2545" i="2"/>
  <c r="J2544" i="2"/>
  <c r="J2543" i="2"/>
  <c r="J2542" i="2"/>
  <c r="J2541" i="2"/>
  <c r="J2540" i="2"/>
  <c r="J2539" i="2"/>
  <c r="J2538" i="2"/>
  <c r="J2537" i="2"/>
  <c r="J2536" i="2"/>
  <c r="J2535" i="2"/>
  <c r="J2534" i="2"/>
  <c r="J2533" i="2"/>
  <c r="J2532" i="2"/>
  <c r="J2531" i="2"/>
  <c r="J2530" i="2"/>
  <c r="J2529" i="2"/>
  <c r="J2528" i="2"/>
  <c r="J2527" i="2"/>
  <c r="J2526" i="2"/>
  <c r="J2525" i="2"/>
  <c r="J2524" i="2"/>
  <c r="J2523" i="2"/>
  <c r="J2522" i="2"/>
  <c r="J2521" i="2"/>
  <c r="J2520" i="2"/>
  <c r="J2519" i="2"/>
  <c r="J2518" i="2"/>
  <c r="J2517" i="2"/>
  <c r="J2516" i="2"/>
  <c r="J2515" i="2"/>
  <c r="J2514" i="2"/>
  <c r="J2513" i="2"/>
  <c r="J2512" i="2"/>
  <c r="J2511" i="2"/>
  <c r="J2510" i="2"/>
  <c r="J2509" i="2"/>
  <c r="J2508" i="2"/>
  <c r="J2507" i="2"/>
  <c r="J2506" i="2"/>
  <c r="J2505" i="2"/>
  <c r="J2504" i="2"/>
  <c r="J2503" i="2"/>
  <c r="J2502" i="2"/>
  <c r="J2501" i="2"/>
  <c r="J2500" i="2"/>
  <c r="J2499" i="2"/>
  <c r="J2498" i="2"/>
  <c r="J2497" i="2"/>
  <c r="J2496" i="2"/>
  <c r="J2495" i="2"/>
  <c r="J2494" i="2"/>
  <c r="J2493" i="2"/>
  <c r="J2492" i="2"/>
  <c r="J2491" i="2"/>
  <c r="J2490" i="2"/>
  <c r="J2489" i="2"/>
  <c r="J2488" i="2"/>
  <c r="J2487" i="2"/>
  <c r="J2486" i="2"/>
  <c r="J2485" i="2"/>
  <c r="J2484" i="2"/>
  <c r="J2483" i="2"/>
  <c r="J2482" i="2"/>
  <c r="J2481" i="2"/>
  <c r="J2480" i="2"/>
  <c r="J2479" i="2"/>
  <c r="J2478" i="2"/>
  <c r="J2477" i="2"/>
  <c r="J2476" i="2"/>
  <c r="J2475" i="2"/>
  <c r="J2474" i="2"/>
  <c r="J2473" i="2"/>
  <c r="J2472" i="2"/>
  <c r="J2471" i="2"/>
  <c r="J2470" i="2"/>
  <c r="J2469" i="2"/>
  <c r="J2468" i="2"/>
  <c r="J2467" i="2"/>
  <c r="J2466" i="2"/>
  <c r="J2465" i="2"/>
  <c r="J2464" i="2"/>
  <c r="J2463" i="2"/>
  <c r="J2462" i="2"/>
  <c r="J2461" i="2"/>
  <c r="J2460" i="2"/>
  <c r="J2459" i="2"/>
  <c r="J2458" i="2"/>
  <c r="J2457" i="2"/>
  <c r="J2456" i="2"/>
  <c r="J2455" i="2"/>
  <c r="J2454" i="2"/>
  <c r="J2453" i="2"/>
  <c r="J2452" i="2"/>
  <c r="J2451" i="2"/>
  <c r="J2450" i="2"/>
  <c r="J2449" i="2"/>
  <c r="J2448" i="2"/>
  <c r="J2447" i="2"/>
  <c r="J2446" i="2"/>
  <c r="J2445" i="2"/>
  <c r="J2444" i="2"/>
  <c r="J2443" i="2"/>
  <c r="J2442" i="2"/>
  <c r="J2441" i="2"/>
  <c r="J2440" i="2"/>
  <c r="J2439" i="2"/>
  <c r="J2438" i="2"/>
  <c r="J2437" i="2"/>
  <c r="J2436" i="2"/>
  <c r="J2435" i="2"/>
  <c r="J2434" i="2"/>
  <c r="J2433" i="2"/>
  <c r="J2432" i="2"/>
  <c r="J2431" i="2"/>
  <c r="J2430" i="2"/>
  <c r="J2429" i="2"/>
  <c r="J2428" i="2"/>
  <c r="J2427" i="2"/>
  <c r="J2426" i="2"/>
  <c r="J2425" i="2"/>
  <c r="J2424" i="2"/>
  <c r="J2423" i="2"/>
  <c r="J2422" i="2"/>
  <c r="J2421" i="2"/>
  <c r="J2420" i="2"/>
  <c r="J2419" i="2"/>
  <c r="J2418" i="2"/>
  <c r="J2417" i="2"/>
  <c r="J2416" i="2"/>
  <c r="J2415" i="2"/>
  <c r="J2414" i="2"/>
  <c r="J2413" i="2"/>
  <c r="J2412" i="2"/>
  <c r="J2411" i="2"/>
  <c r="J2410" i="2"/>
  <c r="J2409" i="2"/>
  <c r="J2408" i="2"/>
  <c r="J2407" i="2"/>
  <c r="J2406" i="2"/>
  <c r="J2405" i="2"/>
  <c r="J2404" i="2"/>
  <c r="J2403" i="2"/>
  <c r="J2402" i="2"/>
  <c r="J2401" i="2"/>
  <c r="J2400" i="2"/>
  <c r="J2399" i="2"/>
  <c r="J2398" i="2"/>
  <c r="J2397" i="2"/>
  <c r="J2396" i="2"/>
  <c r="J2395" i="2"/>
  <c r="J2394" i="2"/>
  <c r="J2393" i="2"/>
  <c r="J2392" i="2"/>
  <c r="J2391" i="2"/>
  <c r="J2390" i="2"/>
  <c r="J2389" i="2"/>
  <c r="J2388" i="2"/>
  <c r="J2387" i="2"/>
  <c r="J2386" i="2"/>
  <c r="J2385" i="2"/>
  <c r="J2384" i="2"/>
  <c r="J2383" i="2"/>
  <c r="J2382" i="2"/>
  <c r="J2381" i="2"/>
  <c r="J2380" i="2"/>
  <c r="J2379" i="2"/>
  <c r="J2378" i="2"/>
  <c r="J2377" i="2"/>
  <c r="J2376" i="2"/>
  <c r="J2375" i="2"/>
  <c r="J2374" i="2"/>
  <c r="J2373" i="2"/>
  <c r="J2372" i="2"/>
  <c r="J2371" i="2"/>
  <c r="J2370" i="2"/>
  <c r="J2369" i="2"/>
  <c r="J2368" i="2"/>
  <c r="J2367" i="2"/>
  <c r="J2366" i="2"/>
  <c r="J2365" i="2"/>
  <c r="J2364" i="2"/>
  <c r="J2363" i="2"/>
  <c r="J2362" i="2"/>
  <c r="J2361" i="2"/>
  <c r="J2360" i="2"/>
  <c r="J2359" i="2"/>
  <c r="J2358" i="2"/>
  <c r="J2357" i="2"/>
  <c r="J2356" i="2"/>
  <c r="J2355" i="2"/>
  <c r="J2354" i="2"/>
  <c r="J2353" i="2"/>
  <c r="J2352" i="2"/>
  <c r="J2351" i="2"/>
  <c r="J2350" i="2"/>
  <c r="J2349" i="2"/>
  <c r="J2348" i="2"/>
  <c r="J2347" i="2"/>
  <c r="J2346" i="2"/>
  <c r="J2345" i="2"/>
  <c r="J2344" i="2"/>
  <c r="J2343" i="2"/>
  <c r="J2342" i="2"/>
  <c r="J2341" i="2"/>
  <c r="J2340" i="2"/>
  <c r="J2339" i="2"/>
  <c r="J2338" i="2"/>
  <c r="J2337" i="2"/>
  <c r="J2336" i="2"/>
  <c r="J2335" i="2"/>
  <c r="J2334" i="2"/>
  <c r="J2333" i="2"/>
  <c r="J2332" i="2"/>
  <c r="J2331" i="2"/>
  <c r="J2330" i="2"/>
  <c r="J2329" i="2"/>
  <c r="J2328" i="2"/>
  <c r="J2327" i="2"/>
  <c r="J2326" i="2"/>
  <c r="J2325" i="2"/>
  <c r="J2324" i="2"/>
  <c r="J2323" i="2"/>
  <c r="J2322" i="2"/>
  <c r="J2321" i="2"/>
  <c r="J2320" i="2"/>
  <c r="J2319" i="2"/>
  <c r="J2318" i="2"/>
  <c r="J2317" i="2"/>
  <c r="J2316" i="2"/>
  <c r="J2315" i="2"/>
  <c r="J2314" i="2"/>
  <c r="J2313" i="2"/>
  <c r="J2312" i="2"/>
  <c r="J2311" i="2"/>
  <c r="J2310" i="2"/>
  <c r="J2309" i="2"/>
  <c r="J2308" i="2"/>
  <c r="J2307" i="2"/>
  <c r="J2306" i="2"/>
  <c r="J2305" i="2"/>
  <c r="J2304" i="2"/>
  <c r="J2303" i="2"/>
  <c r="J2302" i="2"/>
  <c r="J2301" i="2"/>
  <c r="J2300" i="2"/>
  <c r="J2299" i="2"/>
  <c r="J2298" i="2"/>
  <c r="J2297" i="2"/>
  <c r="J2296" i="2"/>
  <c r="J2295" i="2"/>
  <c r="J2294" i="2"/>
  <c r="J2293" i="2"/>
  <c r="J2292" i="2"/>
  <c r="J2291" i="2"/>
  <c r="J2290" i="2"/>
  <c r="J2289" i="2"/>
  <c r="J2288" i="2"/>
  <c r="J2287" i="2"/>
  <c r="J2286" i="2"/>
  <c r="J2285" i="2"/>
  <c r="J2284" i="2"/>
  <c r="J2283" i="2"/>
  <c r="J2282" i="2"/>
  <c r="J2281" i="2"/>
  <c r="J2280" i="2"/>
  <c r="J2279" i="2"/>
  <c r="J2278" i="2"/>
  <c r="J2277" i="2"/>
  <c r="J2276" i="2"/>
  <c r="J2275" i="2"/>
  <c r="J2274" i="2"/>
  <c r="J2273" i="2"/>
  <c r="J2272" i="2"/>
  <c r="J2271" i="2"/>
  <c r="J2270" i="2"/>
  <c r="J2269" i="2"/>
  <c r="J2268" i="2"/>
  <c r="J2267" i="2"/>
  <c r="J2266" i="2"/>
  <c r="J2265" i="2"/>
  <c r="J2264" i="2"/>
  <c r="J2263" i="2"/>
  <c r="J2262" i="2"/>
  <c r="J2261" i="2"/>
  <c r="J2260" i="2"/>
  <c r="J2259" i="2"/>
  <c r="J2258" i="2"/>
  <c r="J2257" i="2"/>
  <c r="J2256" i="2"/>
  <c r="J2255" i="2"/>
  <c r="J2254" i="2"/>
  <c r="J2253" i="2"/>
  <c r="J2252" i="2"/>
  <c r="J2251" i="2"/>
  <c r="J2250" i="2"/>
  <c r="J2249" i="2"/>
  <c r="J2248" i="2"/>
  <c r="J2247" i="2"/>
  <c r="J2246" i="2"/>
  <c r="J2245" i="2"/>
  <c r="J2244" i="2"/>
  <c r="J2243" i="2"/>
  <c r="J2242" i="2"/>
  <c r="J2241" i="2"/>
  <c r="J2240" i="2"/>
  <c r="J2239" i="2"/>
  <c r="J2238" i="2"/>
  <c r="J2237" i="2"/>
  <c r="J2236" i="2"/>
  <c r="J2235" i="2"/>
  <c r="J2234" i="2"/>
  <c r="J2233" i="2"/>
  <c r="J2232" i="2"/>
  <c r="J2231" i="2"/>
  <c r="J2230" i="2"/>
  <c r="J2229" i="2"/>
  <c r="J2228" i="2"/>
  <c r="J2227" i="2"/>
  <c r="J2226" i="2"/>
  <c r="J2225" i="2"/>
  <c r="J2224" i="2"/>
  <c r="J2223" i="2"/>
  <c r="J2222" i="2"/>
  <c r="J2221" i="2"/>
  <c r="J2220" i="2"/>
  <c r="J2219" i="2"/>
  <c r="J2218" i="2"/>
  <c r="J2217" i="2"/>
  <c r="J2216" i="2"/>
  <c r="J2215" i="2"/>
  <c r="J2214" i="2"/>
  <c r="J2213" i="2"/>
  <c r="J2212" i="2"/>
  <c r="J2211" i="2"/>
  <c r="J2210" i="2"/>
  <c r="J2209" i="2"/>
  <c r="J2208" i="2"/>
  <c r="J2207" i="2"/>
  <c r="J2206" i="2"/>
  <c r="J2205" i="2"/>
  <c r="J2204" i="2"/>
  <c r="J2203" i="2"/>
  <c r="J2202" i="2"/>
  <c r="J2201" i="2"/>
  <c r="J2200" i="2"/>
  <c r="J2199" i="2"/>
  <c r="J2198" i="2"/>
  <c r="J2197" i="2"/>
  <c r="J2196" i="2"/>
  <c r="J2195" i="2"/>
  <c r="J2194" i="2"/>
  <c r="J2193" i="2"/>
  <c r="J2192" i="2"/>
  <c r="J2191" i="2"/>
  <c r="J2190" i="2"/>
  <c r="J2189" i="2"/>
  <c r="J2188" i="2"/>
  <c r="J2187" i="2"/>
  <c r="J2186" i="2"/>
  <c r="J2185" i="2"/>
  <c r="J2184" i="2"/>
  <c r="J2183" i="2"/>
  <c r="J2182" i="2"/>
  <c r="J2181" i="2"/>
  <c r="J2180" i="2"/>
  <c r="J2179" i="2"/>
  <c r="J2178" i="2"/>
  <c r="J2177" i="2"/>
  <c r="J2176" i="2"/>
  <c r="J2175" i="2"/>
  <c r="J2174" i="2"/>
  <c r="J2173" i="2"/>
  <c r="J2172" i="2"/>
  <c r="J2171" i="2"/>
  <c r="J2170" i="2"/>
  <c r="J2169" i="2"/>
  <c r="J2168" i="2"/>
  <c r="J2167" i="2"/>
  <c r="J2166" i="2"/>
  <c r="J2165" i="2"/>
  <c r="J2164" i="2"/>
  <c r="J2163" i="2"/>
  <c r="J2162" i="2"/>
  <c r="J2161" i="2"/>
  <c r="J2160" i="2"/>
  <c r="J2159" i="2"/>
  <c r="J2158" i="2"/>
  <c r="J2157" i="2"/>
  <c r="J2156" i="2"/>
  <c r="J2155" i="2"/>
  <c r="J2154" i="2"/>
  <c r="J2153" i="2"/>
  <c r="J2152" i="2"/>
  <c r="J2151" i="2"/>
  <c r="J2150" i="2"/>
  <c r="J2149" i="2"/>
  <c r="J2148" i="2"/>
  <c r="J2147" i="2"/>
  <c r="J2146" i="2"/>
  <c r="J2145" i="2"/>
  <c r="J2144" i="2"/>
  <c r="J2143" i="2"/>
  <c r="J2142" i="2"/>
  <c r="J2141" i="2"/>
  <c r="J2140" i="2"/>
  <c r="J2139" i="2"/>
  <c r="J2138" i="2"/>
  <c r="J2137" i="2"/>
  <c r="J2136" i="2"/>
  <c r="J2135" i="2"/>
  <c r="J2134" i="2"/>
  <c r="J2133" i="2"/>
  <c r="J2132" i="2"/>
  <c r="J2131" i="2"/>
  <c r="J2130" i="2"/>
  <c r="J2129" i="2"/>
  <c r="J2128" i="2"/>
  <c r="J2127" i="2"/>
  <c r="J2126" i="2"/>
  <c r="J2125" i="2"/>
  <c r="J2124" i="2"/>
  <c r="J2123" i="2"/>
  <c r="J2122" i="2"/>
  <c r="J2121" i="2"/>
  <c r="J2120" i="2"/>
  <c r="J2119" i="2"/>
  <c r="J2118" i="2"/>
  <c r="J2117" i="2"/>
  <c r="J2116" i="2"/>
  <c r="J2115" i="2"/>
  <c r="J2114" i="2"/>
  <c r="J2113" i="2"/>
  <c r="J2112" i="2"/>
  <c r="J2111" i="2"/>
  <c r="J2110" i="2"/>
  <c r="J2109" i="2"/>
  <c r="J2108" i="2"/>
  <c r="J2107" i="2"/>
  <c r="J2106" i="2"/>
  <c r="J2105" i="2"/>
  <c r="J2104" i="2"/>
  <c r="J2103" i="2"/>
  <c r="J2102" i="2"/>
  <c r="J2101" i="2"/>
  <c r="J2100" i="2"/>
  <c r="J2099" i="2"/>
  <c r="J2098" i="2"/>
  <c r="J2097" i="2"/>
  <c r="J2096" i="2"/>
  <c r="J2095" i="2"/>
  <c r="J2094" i="2"/>
  <c r="J2093" i="2"/>
  <c r="J2092" i="2"/>
  <c r="J2091" i="2"/>
  <c r="J2090" i="2"/>
  <c r="J2089" i="2"/>
  <c r="J2088" i="2"/>
  <c r="J2087" i="2"/>
  <c r="J2086" i="2"/>
  <c r="J2085" i="2"/>
  <c r="J2084" i="2"/>
  <c r="J2083" i="2"/>
  <c r="J2082" i="2"/>
  <c r="J2081" i="2"/>
  <c r="J2080" i="2"/>
  <c r="J2079" i="2"/>
  <c r="J2078" i="2"/>
  <c r="J2077" i="2"/>
  <c r="J2076" i="2"/>
  <c r="J2075" i="2"/>
  <c r="J2074" i="2"/>
  <c r="J2073" i="2"/>
  <c r="J2072" i="2"/>
  <c r="J2071" i="2"/>
  <c r="J2070" i="2"/>
  <c r="J2069" i="2"/>
  <c r="J2068" i="2"/>
  <c r="J2067" i="2"/>
  <c r="J2066" i="2"/>
  <c r="J2065" i="2"/>
  <c r="J2064" i="2"/>
  <c r="J2063" i="2"/>
  <c r="J2062" i="2"/>
  <c r="J2061" i="2"/>
  <c r="J2060" i="2"/>
  <c r="J2059" i="2"/>
  <c r="J2058" i="2"/>
  <c r="J2057" i="2"/>
  <c r="J2056" i="2"/>
  <c r="J2055" i="2"/>
  <c r="J2054" i="2"/>
  <c r="J2053" i="2"/>
  <c r="J2052" i="2"/>
  <c r="J2051" i="2"/>
  <c r="J2050" i="2"/>
  <c r="J2049" i="2"/>
  <c r="J2048" i="2"/>
  <c r="J2047" i="2"/>
  <c r="J2046" i="2"/>
  <c r="J2045" i="2"/>
  <c r="J2044" i="2"/>
  <c r="J2043" i="2"/>
  <c r="J2042" i="2"/>
  <c r="J2041" i="2"/>
  <c r="J2040" i="2"/>
  <c r="J2039" i="2"/>
  <c r="J2038" i="2"/>
  <c r="J2037" i="2"/>
  <c r="J2036" i="2"/>
  <c r="J2035" i="2"/>
  <c r="J2034" i="2"/>
  <c r="J2033" i="2"/>
  <c r="J2032" i="2"/>
  <c r="J2031" i="2"/>
  <c r="J2030" i="2"/>
  <c r="J2029" i="2"/>
  <c r="J2028" i="2"/>
  <c r="J2027" i="2"/>
  <c r="J2026" i="2"/>
  <c r="J2025" i="2"/>
  <c r="J2024" i="2"/>
  <c r="J2023" i="2"/>
  <c r="J2022" i="2"/>
  <c r="J2021" i="2"/>
  <c r="J2020" i="2"/>
  <c r="J2019" i="2"/>
  <c r="J2018" i="2"/>
  <c r="J2017" i="2"/>
  <c r="J2016" i="2"/>
  <c r="J2015" i="2"/>
  <c r="J2014" i="2"/>
  <c r="J2013" i="2"/>
  <c r="J2012" i="2"/>
  <c r="J2011" i="2"/>
  <c r="J2010" i="2"/>
  <c r="J2009" i="2"/>
  <c r="J2008" i="2"/>
  <c r="J2007" i="2"/>
  <c r="J2006" i="2"/>
  <c r="J2005" i="2"/>
  <c r="J2004" i="2"/>
  <c r="J2003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J1914" i="2"/>
  <c r="J1913" i="2"/>
  <c r="J1912" i="2"/>
  <c r="J1911" i="2"/>
  <c r="J1910" i="2"/>
  <c r="J1909" i="2"/>
  <c r="J1908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J1743" i="2"/>
  <c r="J1742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J1657" i="2"/>
  <c r="J1656" i="2"/>
  <c r="J1655" i="2"/>
  <c r="J1654" i="2"/>
  <c r="J1653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J1567" i="2"/>
  <c r="J1566" i="2"/>
  <c r="J1565" i="2"/>
  <c r="J1564" i="2"/>
  <c r="J1563" i="2"/>
  <c r="J1562" i="2"/>
  <c r="J1561" i="2"/>
  <c r="J1560" i="2"/>
  <c r="J1559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J1523" i="2"/>
  <c r="J1522" i="2"/>
  <c r="J1521" i="2"/>
  <c r="J1520" i="2"/>
  <c r="J1519" i="2"/>
  <c r="J1518" i="2"/>
  <c r="J1517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J1490" i="2"/>
  <c r="J1489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J1325" i="2"/>
  <c r="J1324" i="2"/>
  <c r="J1323" i="2"/>
  <c r="J1322" i="2"/>
  <c r="J1321" i="2"/>
  <c r="J1320" i="2"/>
  <c r="J1319" i="2"/>
  <c r="J1318" i="2"/>
  <c r="J1317" i="2"/>
  <c r="J1316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J1266" i="2"/>
  <c r="J1265" i="2"/>
  <c r="J1264" i="2"/>
  <c r="J1263" i="2"/>
  <c r="J1262" i="2"/>
  <c r="J1261" i="2"/>
  <c r="J1260" i="2"/>
  <c r="J1259" i="2"/>
  <c r="J1258" i="2"/>
  <c r="J1257" i="2"/>
  <c r="J1256" i="2"/>
  <c r="J1255" i="2"/>
  <c r="J1254" i="2"/>
  <c r="J1253" i="2"/>
  <c r="J1252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J1124" i="2"/>
  <c r="J1123" i="2"/>
  <c r="J1122" i="2"/>
  <c r="J1121" i="2"/>
  <c r="J1120" i="2"/>
  <c r="J1119" i="2"/>
  <c r="J1118" i="2"/>
  <c r="J1117" i="2"/>
  <c r="J1116" i="2"/>
  <c r="J1115" i="2"/>
  <c r="J1114" i="2"/>
  <c r="J1113" i="2"/>
  <c r="J1112" i="2"/>
  <c r="J1111" i="2"/>
  <c r="J1110" i="2"/>
  <c r="J1109" i="2"/>
  <c r="J1108" i="2"/>
  <c r="J1107" i="2"/>
  <c r="J1106" i="2"/>
  <c r="J1105" i="2"/>
  <c r="J1104" i="2"/>
  <c r="J1103" i="2"/>
  <c r="J1102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J1074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J1060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Q8" i="3"/>
  <c r="I5" i="3"/>
  <c r="I12" i="3"/>
  <c r="J5" i="3"/>
  <c r="Q6" i="3"/>
  <c r="J12" i="3"/>
  <c r="Q5" i="3"/>
  <c r="H5" i="3"/>
  <c r="Q7" i="3"/>
  <c r="H12" i="3"/>
  <c r="R6" i="3" l="1"/>
  <c r="R7" i="3"/>
  <c r="R8" i="3"/>
  <c r="R5" i="3"/>
</calcChain>
</file>

<file path=xl/sharedStrings.xml><?xml version="1.0" encoding="utf-8"?>
<sst xmlns="http://schemas.openxmlformats.org/spreadsheetml/2006/main" count="17362" uniqueCount="48">
  <si>
    <t>Data</t>
  </si>
  <si>
    <t>Evento</t>
  </si>
  <si>
    <t>Tipo</t>
  </si>
  <si>
    <t>Período</t>
  </si>
  <si>
    <t>Convidados</t>
  </si>
  <si>
    <t>Preço</t>
  </si>
  <si>
    <t>Faturamento</t>
  </si>
  <si>
    <t>Gastos</t>
  </si>
  <si>
    <t>Saldo Total</t>
  </si>
  <si>
    <t>Unidade</t>
  </si>
  <si>
    <t>aniversário</t>
  </si>
  <si>
    <t>infantil</t>
  </si>
  <si>
    <t>Tarde</t>
  </si>
  <si>
    <t>PERDIZES</t>
  </si>
  <si>
    <t>teen</t>
  </si>
  <si>
    <t>Noite</t>
  </si>
  <si>
    <t>adulto</t>
  </si>
  <si>
    <t>melhor idade</t>
  </si>
  <si>
    <t>casamento</t>
  </si>
  <si>
    <t>bodas</t>
  </si>
  <si>
    <t>empresa</t>
  </si>
  <si>
    <t>15 anos</t>
  </si>
  <si>
    <t>despedida</t>
  </si>
  <si>
    <t>IPIRANGA</t>
  </si>
  <si>
    <t>MOOCA</t>
  </si>
  <si>
    <t>FILTRO</t>
  </si>
  <si>
    <t>Rótulos de Linha</t>
  </si>
  <si>
    <t>Total Geral</t>
  </si>
  <si>
    <t>Ano</t>
  </si>
  <si>
    <t>Mês</t>
  </si>
  <si>
    <t>Soma de Saldo Total</t>
  </si>
  <si>
    <t>FILTRO unidade</t>
  </si>
  <si>
    <t>faturamento x gastos x ganhos</t>
  </si>
  <si>
    <t>Soma de Faturamento</t>
  </si>
  <si>
    <t>Soma de Gastos</t>
  </si>
  <si>
    <t>Fatu</t>
  </si>
  <si>
    <t>Saldo</t>
  </si>
  <si>
    <t>Ganho por evento</t>
  </si>
  <si>
    <t>tipo</t>
  </si>
  <si>
    <t>Total</t>
  </si>
  <si>
    <t>TOP</t>
  </si>
  <si>
    <t>Aniversário Adulto</t>
  </si>
  <si>
    <t>Top 3</t>
  </si>
  <si>
    <t>Público Alvo</t>
  </si>
  <si>
    <t>Bodas Melhor Idade</t>
  </si>
  <si>
    <t>Despedida Adulto</t>
  </si>
  <si>
    <t>2016</t>
  </si>
  <si>
    <t>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</si>
</sst>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* #,##0.00_-;\-&quot;R$&quot;* #,##0.00_-;_-&quot;R$&quot;* &quot;-&quot;??_-;_-@_-"/>
    <numFmt numFmtId="165" formatCode="0.0,,&quot; &quot;&quot;Mi&quot;;0.0,&quot;K&quot;"/>
    <numFmt numFmtId="166" formatCode="0.0,&quot; &quot;&quot;K&quot;;0.0,,&quot;Mi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14" fontId="0" fillId="0" borderId="0" xfId="0" applyNumberFormat="1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2" fillId="3" borderId="0" xfId="0" applyFon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/>
    <xf numFmtId="165" fontId="3" fillId="0" borderId="0" xfId="0" applyNumberFormat="1" applyFont="1"/>
    <xf numFmtId="0" fontId="3" fillId="0" borderId="0" xfId="0" pivotButton="1" applyFont="1"/>
    <xf numFmtId="166" fontId="3" fillId="0" borderId="0" xfId="0" applyNumberFormat="1" applyFont="1"/>
    <xf numFmtId="9" fontId="3" fillId="0" borderId="0" xfId="2" applyFont="1"/>
    <xf numFmtId="9" fontId="3" fillId="0" borderId="0" xfId="0" applyNumberFormat="1" applyFont="1"/>
    <xf numFmtId="0" fontId="2" fillId="3" borderId="0" xfId="0" applyFont="1" applyFill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34">
    <dxf>
      <numFmt numFmtId="166" formatCode="0.0,&quot; &quot;&quot;K&quot;;0.0,,&quot;Mi&quot;"/>
    </dxf>
    <dxf>
      <numFmt numFmtId="165" formatCode="0.0,,&quot; &quot;&quot;Mi&quot;;0.0,&quot;K&quot;"/>
    </dxf>
    <dxf>
      <numFmt numFmtId="166" formatCode="0.0,&quot; &quot;&quot;K&quot;;0.0,,&quot;Mi&quot;"/>
    </dxf>
    <dxf>
      <numFmt numFmtId="165" formatCode="0.0,,&quot; &quot;&quot;Mi&quot;;0.0,&quot;K&quot;"/>
    </dxf>
    <dxf>
      <numFmt numFmtId="166" formatCode="0.0,&quot; &quot;&quot;K&quot;;0.0,,&quot;Mi&quot;"/>
    </dxf>
    <dxf>
      <numFmt numFmtId="165" formatCode="0.0,,&quot; &quot;&quot;Mi&quot;;0.0,&quot;K&quot;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6" formatCode="0.0,&quot; &quot;&quot;K&quot;;0.0,,&quot;Mi&quot;"/>
    </dxf>
    <dxf>
      <numFmt numFmtId="165" formatCode="0.0,,&quot; &quot;&quot;Mi&quot;;0.0,&quot;K&quot;"/>
    </dxf>
    <dxf>
      <numFmt numFmtId="166" formatCode="0.0,&quot; &quot;&quot;K&quot;;0.0,,&quot;Mi&quot;"/>
    </dxf>
    <dxf>
      <numFmt numFmtId="165" formatCode="0.0,,&quot; &quot;&quot;Mi&quot;;0.0,&quot;K&quot;"/>
    </dxf>
    <dxf>
      <numFmt numFmtId="166" formatCode="0.0,&quot; &quot;&quot;K&quot;;0.0,,&quot;Mi&quot;"/>
    </dxf>
    <dxf>
      <numFmt numFmtId="165" formatCode="0.0,,&quot; &quot;&quot;Mi&quot;;0.0,&quot;K&quot;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165" formatCode="0.0,,&quot; &quot;&quot;Mi&quot;;0.0,&quot;K&quot;"/>
    </dxf>
    <dxf>
      <numFmt numFmtId="166" formatCode="0.0,&quot; &quot;&quot;K&quot;;0.0,,&quot;Mi&quot;"/>
    </dxf>
    <dxf>
      <numFmt numFmtId="165" formatCode="0.0,,&quot; &quot;&quot;Mi&quot;;0.0,&quot;K&quot;"/>
    </dxf>
    <dxf>
      <numFmt numFmtId="166" formatCode="0.0,&quot; &quot;&quot;K&quot;;0.0,,&quot;Mi&quot;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5" formatCode="0.0,,&quot; &quot;&quot;Mi&quot;;0.0,&quot;K&quot;"/>
    </dxf>
    <dxf>
      <numFmt numFmtId="166" formatCode="0.0,&quot; &quot;&quot;K&quot;;0.0,,&quot;Mi&quot;"/>
    </dxf>
    <dxf>
      <font>
        <b/>
        <color theme="1"/>
      </font>
      <fill>
        <patternFill>
          <bgColor theme="2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Estilo de Segmentação de Dados 1" pivot="0" table="0" count="3" xr9:uid="{33297718-3DFB-4D22-8CF1-5678CDCCBD61}">
      <tableStyleElement type="wholeTable" dxfId="33"/>
    </tableStyle>
    <tableStyle name="SlicerStyleDark1 2" pivot="0" table="0" count="10" xr9:uid="{4B688A2F-823B-4A38-8C69-44F233E33A7D}">
      <tableStyleElement type="wholeTable" dxfId="32"/>
      <tableStyleElement type="headerRow" dxfId="31"/>
    </tableStyle>
    <tableStyle name="SlicerStyleDark1 2 2" pivot="0" table="0" count="10" xr9:uid="{5E1157C1-6B64-45EC-AD37-57618A4A341B}">
      <tableStyleElement type="wholeTable" dxfId="30"/>
      <tableStyleElement type="headerRow" dxfId="29"/>
    </tableStyle>
  </tableStyles>
  <colors>
    <mruColors>
      <color rgb="FFF0F4FA"/>
      <color rgb="FFCAA4CB"/>
      <color rgb="FFAF4427"/>
      <color rgb="FFFFFFFF"/>
      <color rgb="FFFFF6D6"/>
      <color rgb="FF00FF00"/>
      <color rgb="FF9900CC"/>
      <color rgb="FFE527CE"/>
      <color rgb="FFEE72DF"/>
    </mruColors>
  </colors>
  <extLst>
    <ext xmlns:x14="http://schemas.microsoft.com/office/spreadsheetml/2009/9/main" uri="{46F421CA-312F-682f-3DD2-61675219B42D}">
      <x14:dxfs count="18">
        <dxf>
          <font>
            <color rgb="FF000000"/>
          </font>
          <fill>
            <patternFill patternType="solid">
              <fgColor auto="1"/>
              <bgColor theme="5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-0.2499465926084170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 tint="-0.24994659260841701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-0.2499465926084170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 tint="-0.24994659260841701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theme="5" tint="-0.24994659260841701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5" tint="-0.24994659260841701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ill>
            <patternFill>
              <bgColor theme="2"/>
            </patternFill>
          </fill>
        </dxf>
        <dxf>
          <fill>
            <patternFill>
              <bgColor theme="4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7"/>
            <x14:slicerStyleElement type="selectedItemWithNoData" dxfId="16"/>
          </x14:slicerStyleElements>
        </x14:slicerStyle>
        <x14:slicerStyle name="SlicerStyleDark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image" Target="../media/image34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Camila Rodrigues _ A e B festas.xltm]Apoio!Tabela dinâmica6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6D6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Apoio!$M$4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6D6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Apoio!$L$5:$L$11</c:f>
              <c:strCache>
                <c:ptCount val="6"/>
                <c:pt idx="0">
                  <c:v>15 anos</c:v>
                </c:pt>
                <c:pt idx="1">
                  <c:v>aniversário</c:v>
                </c:pt>
                <c:pt idx="2">
                  <c:v>bodas</c:v>
                </c:pt>
                <c:pt idx="3">
                  <c:v>casamento</c:v>
                </c:pt>
                <c:pt idx="4">
                  <c:v>despedida</c:v>
                </c:pt>
                <c:pt idx="5">
                  <c:v>empresa</c:v>
                </c:pt>
              </c:strCache>
            </c:strRef>
          </c:cat>
          <c:val>
            <c:numRef>
              <c:f>Apoio!$M$5:$M$11</c:f>
              <c:numCache>
                <c:formatCode>0.0," ""K";0.0,,"Mi"</c:formatCode>
                <c:ptCount val="6"/>
                <c:pt idx="0">
                  <c:v>133478</c:v>
                </c:pt>
                <c:pt idx="1">
                  <c:v>425495</c:v>
                </c:pt>
                <c:pt idx="2">
                  <c:v>413524</c:v>
                </c:pt>
                <c:pt idx="3">
                  <c:v>205679</c:v>
                </c:pt>
                <c:pt idx="4">
                  <c:v>261949</c:v>
                </c:pt>
                <c:pt idx="5">
                  <c:v>48242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F-4B09-8CAD-13C6AF606C7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16864847"/>
        <c:axId val="1361471727"/>
      </c:barChart>
      <c:catAx>
        <c:axId val="12168648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1471727"/>
        <c:crosses val="autoZero"/>
        <c:auto val="1"/>
        <c:lblAlgn val="ctr"/>
        <c:lblOffset val="100"/>
        <c:noMultiLvlLbl val="0"/>
      </c:catAx>
      <c:valAx>
        <c:axId val="1361471727"/>
        <c:scaling>
          <c:orientation val="minMax"/>
        </c:scaling>
        <c:delete val="1"/>
        <c:axPos val="b"/>
        <c:numFmt formatCode="0.0,&quot; &quot;&quot;K&quot;;0.0,,&quot;Mi&quot;" sourceLinked="1"/>
        <c:majorTickMark val="none"/>
        <c:minorTickMark val="none"/>
        <c:tickLblPos val="nextTo"/>
        <c:crossAx val="1216864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Apoio!$Q$4</c:f>
              <c:strCache>
                <c:ptCount val="1"/>
                <c:pt idx="0">
                  <c:v>tipo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70A7-418E-AAF1-2785BF850D10}"/>
              </c:ext>
            </c:extLst>
          </c:dPt>
          <c:val>
            <c:numRef>
              <c:f>Apoio!$R$5</c:f>
              <c:numCache>
                <c:formatCode>0%</c:formatCode>
                <c:ptCount val="1"/>
                <c:pt idx="0">
                  <c:v>0.63020545335928568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A7-418E-AAF1-2785BF850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8"/>
        <c:axId val="1359795583"/>
        <c:axId val="1353150207"/>
      </c:barChart>
      <c:catAx>
        <c:axId val="1359795583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3150207"/>
        <c:crosses val="autoZero"/>
        <c:auto val="1"/>
        <c:lblAlgn val="ctr"/>
        <c:lblOffset val="100"/>
        <c:noMultiLvlLbl val="0"/>
      </c:catAx>
      <c:valAx>
        <c:axId val="1353150207"/>
        <c:scaling>
          <c:orientation val="minMax"/>
          <c:max val="1"/>
        </c:scaling>
        <c:delete val="1"/>
        <c:axPos val="l"/>
        <c:numFmt formatCode="0%" sourceLinked="1"/>
        <c:majorTickMark val="none"/>
        <c:minorTickMark val="none"/>
        <c:tickLblPos val="nextTo"/>
        <c:crossAx val="135979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rgbClr val="F0F4FA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0561669161018"/>
          <c:y val="0.10860810588085294"/>
          <c:w val="0.77638876661677969"/>
          <c:h val="0.84202457326421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Apoio!$R$4</c:f>
              <c:strCache>
                <c:ptCount val="1"/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Apoio!$R$6</c:f>
              <c:numCache>
                <c:formatCode>0%</c:formatCode>
                <c:ptCount val="1"/>
                <c:pt idx="0">
                  <c:v>2.1406010748693031E-2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D-4443-A10B-1FB212718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59795583"/>
        <c:axId val="1353150207"/>
      </c:barChart>
      <c:catAx>
        <c:axId val="1359795583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3150207"/>
        <c:crosses val="autoZero"/>
        <c:auto val="1"/>
        <c:lblAlgn val="ctr"/>
        <c:lblOffset val="100"/>
        <c:noMultiLvlLbl val="0"/>
      </c:catAx>
      <c:valAx>
        <c:axId val="1353150207"/>
        <c:scaling>
          <c:orientation val="minMax"/>
          <c:max val="1"/>
        </c:scaling>
        <c:delete val="1"/>
        <c:axPos val="l"/>
        <c:numFmt formatCode="0%" sourceLinked="1"/>
        <c:majorTickMark val="none"/>
        <c:minorTickMark val="none"/>
        <c:tickLblPos val="nextTo"/>
        <c:crossAx val="135979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Apoio!$Q$4</c:f>
              <c:strCache>
                <c:ptCount val="1"/>
                <c:pt idx="0">
                  <c:v>tipo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2-1DB4-4216-9657-3BF1302BFA3E}"/>
              </c:ext>
            </c:extLst>
          </c:dPt>
          <c:val>
            <c:numRef>
              <c:f>Apoio!$R$7</c:f>
              <c:numCache>
                <c:formatCode>0%</c:formatCode>
                <c:ptCount val="1"/>
                <c:pt idx="0">
                  <c:v>0.19617070252162269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4-4216-9657-3BF1302BF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59795583"/>
        <c:axId val="1353150207"/>
      </c:barChart>
      <c:catAx>
        <c:axId val="1359795583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3150207"/>
        <c:crosses val="autoZero"/>
        <c:auto val="1"/>
        <c:lblAlgn val="ctr"/>
        <c:lblOffset val="100"/>
        <c:noMultiLvlLbl val="0"/>
      </c:catAx>
      <c:valAx>
        <c:axId val="1353150207"/>
        <c:scaling>
          <c:orientation val="minMax"/>
          <c:max val="1"/>
        </c:scaling>
        <c:delete val="1"/>
        <c:axPos val="l"/>
        <c:numFmt formatCode="0%" sourceLinked="1"/>
        <c:majorTickMark val="none"/>
        <c:minorTickMark val="none"/>
        <c:tickLblPos val="nextTo"/>
        <c:crossAx val="135979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Apoio!$Q$4</c:f>
              <c:strCache>
                <c:ptCount val="1"/>
                <c:pt idx="0">
                  <c:v>tipo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Apoio!$R$8</c:f>
              <c:numCache>
                <c:formatCode>0%</c:formatCode>
                <c:ptCount val="1"/>
                <c:pt idx="0">
                  <c:v>0.15221783337039857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D-4A0D-B3EC-A20836F37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59795583"/>
        <c:axId val="1353150207"/>
      </c:barChart>
      <c:catAx>
        <c:axId val="1359795583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3150207"/>
        <c:crosses val="autoZero"/>
        <c:auto val="1"/>
        <c:lblAlgn val="ctr"/>
        <c:lblOffset val="100"/>
        <c:noMultiLvlLbl val="0"/>
      </c:catAx>
      <c:valAx>
        <c:axId val="1353150207"/>
        <c:scaling>
          <c:orientation val="minMax"/>
          <c:max val="1"/>
        </c:scaling>
        <c:delete val="1"/>
        <c:axPos val="l"/>
        <c:numFmt formatCode="0%" sourceLinked="1"/>
        <c:majorTickMark val="none"/>
        <c:minorTickMark val="none"/>
        <c:tickLblPos val="nextTo"/>
        <c:crossAx val="135979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Base de Dados'!A1"/><Relationship Id="rId2" Type="http://schemas.openxmlformats.org/officeDocument/2006/relationships/hyperlink" Target="#Dashboard!A1"/><Relationship Id="rId1" Type="http://schemas.openxmlformats.org/officeDocument/2006/relationships/image" Target="../media/image1.jpeg"/><Relationship Id="rId4" Type="http://schemas.openxmlformats.org/officeDocument/2006/relationships/hyperlink" Target="#Desenvolvedor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26" Type="http://schemas.openxmlformats.org/officeDocument/2006/relationships/image" Target="../media/image24.svg"/><Relationship Id="rId39" Type="http://schemas.openxmlformats.org/officeDocument/2006/relationships/image" Target="../media/image38.png"/><Relationship Id="rId21" Type="http://schemas.openxmlformats.org/officeDocument/2006/relationships/image" Target="../media/image20.svg"/><Relationship Id="rId34" Type="http://schemas.openxmlformats.org/officeDocument/2006/relationships/chart" Target="../charts/chart3.xml"/><Relationship Id="rId42" Type="http://schemas.openxmlformats.org/officeDocument/2006/relationships/image" Target="../media/image41.sv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6" Type="http://schemas.openxmlformats.org/officeDocument/2006/relationships/image" Target="../media/image15.png"/><Relationship Id="rId29" Type="http://schemas.openxmlformats.org/officeDocument/2006/relationships/image" Target="../media/image27.png"/><Relationship Id="rId1" Type="http://schemas.openxmlformats.org/officeDocument/2006/relationships/image" Target="../media/image2.jpeg"/><Relationship Id="rId6" Type="http://schemas.openxmlformats.org/officeDocument/2006/relationships/image" Target="../media/image6.svg"/><Relationship Id="rId11" Type="http://schemas.openxmlformats.org/officeDocument/2006/relationships/image" Target="../media/image10.svg"/><Relationship Id="rId24" Type="http://schemas.openxmlformats.org/officeDocument/2006/relationships/chart" Target="../charts/chart1.xml"/><Relationship Id="rId32" Type="http://schemas.openxmlformats.org/officeDocument/2006/relationships/image" Target="../media/image30.svg"/><Relationship Id="rId37" Type="http://schemas.openxmlformats.org/officeDocument/2006/relationships/image" Target="../media/image36.png"/><Relationship Id="rId40" Type="http://schemas.openxmlformats.org/officeDocument/2006/relationships/image" Target="../media/image39.svg"/><Relationship Id="rId45" Type="http://schemas.openxmlformats.org/officeDocument/2006/relationships/image" Target="../media/image44.png"/><Relationship Id="rId5" Type="http://schemas.openxmlformats.org/officeDocument/2006/relationships/image" Target="../media/image5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28" Type="http://schemas.openxmlformats.org/officeDocument/2006/relationships/image" Target="../media/image26.svg"/><Relationship Id="rId36" Type="http://schemas.openxmlformats.org/officeDocument/2006/relationships/chart" Target="../charts/chart5.xml"/><Relationship Id="rId10" Type="http://schemas.openxmlformats.org/officeDocument/2006/relationships/image" Target="../media/image9.png"/><Relationship Id="rId19" Type="http://schemas.openxmlformats.org/officeDocument/2006/relationships/image" Target="../media/image18.svg"/><Relationship Id="rId31" Type="http://schemas.openxmlformats.org/officeDocument/2006/relationships/image" Target="../media/image29.png"/><Relationship Id="rId44" Type="http://schemas.openxmlformats.org/officeDocument/2006/relationships/image" Target="../media/image43.svg"/><Relationship Id="rId4" Type="http://schemas.openxmlformats.org/officeDocument/2006/relationships/hyperlink" Target="#'Base de Dados'!A1"/><Relationship Id="rId9" Type="http://schemas.openxmlformats.org/officeDocument/2006/relationships/hyperlink" Target="#Menu!A1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5.png"/><Relationship Id="rId30" Type="http://schemas.openxmlformats.org/officeDocument/2006/relationships/image" Target="../media/image28.svg"/><Relationship Id="rId35" Type="http://schemas.openxmlformats.org/officeDocument/2006/relationships/chart" Target="../charts/chart4.xml"/><Relationship Id="rId43" Type="http://schemas.openxmlformats.org/officeDocument/2006/relationships/image" Target="../media/image42.png"/><Relationship Id="rId8" Type="http://schemas.openxmlformats.org/officeDocument/2006/relationships/image" Target="../media/image8.svg"/><Relationship Id="rId3" Type="http://schemas.openxmlformats.org/officeDocument/2006/relationships/image" Target="../media/image4.svg"/><Relationship Id="rId12" Type="http://schemas.openxmlformats.org/officeDocument/2006/relationships/image" Target="../media/image11.png"/><Relationship Id="rId17" Type="http://schemas.openxmlformats.org/officeDocument/2006/relationships/image" Target="../media/image16.svg"/><Relationship Id="rId25" Type="http://schemas.openxmlformats.org/officeDocument/2006/relationships/image" Target="../media/image23.png"/><Relationship Id="rId33" Type="http://schemas.openxmlformats.org/officeDocument/2006/relationships/chart" Target="../charts/chart2.xml"/><Relationship Id="rId38" Type="http://schemas.openxmlformats.org/officeDocument/2006/relationships/image" Target="../media/image37.svg"/><Relationship Id="rId46" Type="http://schemas.openxmlformats.org/officeDocument/2006/relationships/image" Target="../media/image45.svg"/><Relationship Id="rId20" Type="http://schemas.openxmlformats.org/officeDocument/2006/relationships/image" Target="../media/image19.png"/><Relationship Id="rId41" Type="http://schemas.openxmlformats.org/officeDocument/2006/relationships/image" Target="../media/image4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svg"/><Relationship Id="rId2" Type="http://schemas.openxmlformats.org/officeDocument/2006/relationships/image" Target="../media/image46.png"/><Relationship Id="rId1" Type="http://schemas.openxmlformats.org/officeDocument/2006/relationships/hyperlink" Target="#Dashboard!A1"/><Relationship Id="rId6" Type="http://schemas.openxmlformats.org/officeDocument/2006/relationships/image" Target="../media/image49.svg"/><Relationship Id="rId5" Type="http://schemas.openxmlformats.org/officeDocument/2006/relationships/image" Target="../media/image48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7" Type="http://schemas.openxmlformats.org/officeDocument/2006/relationships/image" Target="../media/image54.svg"/><Relationship Id="rId2" Type="http://schemas.openxmlformats.org/officeDocument/2006/relationships/hyperlink" Target="#Menu!A1"/><Relationship Id="rId1" Type="http://schemas.openxmlformats.org/officeDocument/2006/relationships/image" Target="../media/image50.jpeg"/><Relationship Id="rId6" Type="http://schemas.openxmlformats.org/officeDocument/2006/relationships/image" Target="../media/image53.png"/><Relationship Id="rId5" Type="http://schemas.openxmlformats.org/officeDocument/2006/relationships/hyperlink" Target="#Dashboard!A1"/><Relationship Id="rId4" Type="http://schemas.openxmlformats.org/officeDocument/2006/relationships/image" Target="../media/image52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1.png"/><Relationship Id="rId3" Type="http://schemas.openxmlformats.org/officeDocument/2006/relationships/image" Target="../media/image57.png"/><Relationship Id="rId7" Type="http://schemas.openxmlformats.org/officeDocument/2006/relationships/image" Target="../media/image60.png"/><Relationship Id="rId2" Type="http://schemas.openxmlformats.org/officeDocument/2006/relationships/image" Target="../media/image56.png"/><Relationship Id="rId1" Type="http://schemas.openxmlformats.org/officeDocument/2006/relationships/image" Target="../media/image55.jpeg"/><Relationship Id="rId6" Type="http://schemas.microsoft.com/office/2007/relationships/hdphoto" Target="../media/hdphoto1.wdp"/><Relationship Id="rId5" Type="http://schemas.openxmlformats.org/officeDocument/2006/relationships/image" Target="../media/image59.png"/><Relationship Id="rId10" Type="http://schemas.openxmlformats.org/officeDocument/2006/relationships/image" Target="../media/image63.svg"/><Relationship Id="rId4" Type="http://schemas.openxmlformats.org/officeDocument/2006/relationships/image" Target="../media/image58.png"/><Relationship Id="rId9" Type="http://schemas.openxmlformats.org/officeDocument/2006/relationships/image" Target="../media/image6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57150</xdr:rowOff>
    </xdr:from>
    <xdr:to>
      <xdr:col>20</xdr:col>
      <xdr:colOff>247650</xdr:colOff>
      <xdr:row>30</xdr:row>
      <xdr:rowOff>34083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A46734B-EDE9-44B8-B522-FDE09B21BD99}"/>
            </a:ext>
          </a:extLst>
        </xdr:cNvPr>
        <xdr:cNvSpPr/>
      </xdr:nvSpPr>
      <xdr:spPr>
        <a:xfrm>
          <a:off x="85725" y="57150"/>
          <a:ext cx="12353925" cy="5691933"/>
        </a:xfrm>
        <a:prstGeom prst="roundRect">
          <a:avLst>
            <a:gd name="adj" fmla="val 6790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600"/>
        </a:p>
      </xdr:txBody>
    </xdr:sp>
    <xdr:clientData/>
  </xdr:twoCellAnchor>
  <xdr:twoCellAnchor editAs="oneCell">
    <xdr:from>
      <xdr:col>12</xdr:col>
      <xdr:colOff>197897</xdr:colOff>
      <xdr:row>1</xdr:row>
      <xdr:rowOff>76200</xdr:rowOff>
    </xdr:from>
    <xdr:to>
      <xdr:col>15</xdr:col>
      <xdr:colOff>306949</xdr:colOff>
      <xdr:row>12</xdr:row>
      <xdr:rowOff>59365</xdr:rowOff>
    </xdr:to>
    <xdr:pic>
      <xdr:nvPicPr>
        <xdr:cNvPr id="3" name="Picture 2" descr="Logotipo de arte de papel de unicórnio Vetor Premium">
          <a:extLst>
            <a:ext uri="{FF2B5EF4-FFF2-40B4-BE49-F238E27FC236}">
              <a16:creationId xmlns:a16="http://schemas.microsoft.com/office/drawing/2014/main" id="{DDA849F0-9123-4081-8183-8D908FFBB911}"/>
            </a:ext>
          </a:extLst>
        </xdr:cNvPr>
        <xdr:cNvPicPr>
          <a:picLocks noGrp="1"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18" t="5279" r="16135" b="24734"/>
        <a:stretch/>
      </xdr:blipFill>
      <xdr:spPr bwMode="auto">
        <a:xfrm>
          <a:off x="7513097" y="266700"/>
          <a:ext cx="1937852" cy="2078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276225</xdr:colOff>
      <xdr:row>12</xdr:row>
      <xdr:rowOff>56694</xdr:rowOff>
    </xdr:from>
    <xdr:to>
      <xdr:col>15</xdr:col>
      <xdr:colOff>171243</xdr:colOff>
      <xdr:row>14</xdr:row>
      <xdr:rowOff>143707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B84F6C0-9BE5-41F3-B135-8E6695261725}"/>
            </a:ext>
          </a:extLst>
        </xdr:cNvPr>
        <xdr:cNvSpPr txBox="1"/>
      </xdr:nvSpPr>
      <xdr:spPr>
        <a:xfrm>
          <a:off x="7591425" y="2342694"/>
          <a:ext cx="1723818" cy="46801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400">
              <a:solidFill>
                <a:schemeClr val="tx1">
                  <a:lumMod val="75000"/>
                  <a:lumOff val="25000"/>
                </a:schemeClr>
              </a:solidFill>
            </a:rPr>
            <a:t>A&amp;B </a:t>
          </a:r>
          <a:r>
            <a:rPr lang="pt-BR" sz="2400" b="1">
              <a:solidFill>
                <a:srgbClr val="9EECCD"/>
              </a:solidFill>
            </a:rPr>
            <a:t>Festas</a:t>
          </a:r>
        </a:p>
      </xdr:txBody>
    </xdr:sp>
    <xdr:clientData/>
  </xdr:twoCellAnchor>
  <xdr:twoCellAnchor>
    <xdr:from>
      <xdr:col>0</xdr:col>
      <xdr:colOff>171450</xdr:colOff>
      <xdr:row>3</xdr:row>
      <xdr:rowOff>66676</xdr:rowOff>
    </xdr:from>
    <xdr:to>
      <xdr:col>7</xdr:col>
      <xdr:colOff>285749</xdr:colOff>
      <xdr:row>20</xdr:row>
      <xdr:rowOff>57150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665199D-17BE-4425-BEE8-955C9A901293}"/>
            </a:ext>
          </a:extLst>
        </xdr:cNvPr>
        <xdr:cNvSpPr/>
      </xdr:nvSpPr>
      <xdr:spPr>
        <a:xfrm>
          <a:off x="171450" y="638176"/>
          <a:ext cx="4381499" cy="3228974"/>
        </a:xfrm>
        <a:prstGeom prst="roundRect">
          <a:avLst>
            <a:gd name="adj" fmla="val 6863"/>
          </a:avLst>
        </a:prstGeom>
        <a:solidFill>
          <a:schemeClr val="accent4">
            <a:lumMod val="20000"/>
            <a:lumOff val="80000"/>
            <a:alpha val="5411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28575</xdr:colOff>
      <xdr:row>12</xdr:row>
      <xdr:rowOff>9525</xdr:rowOff>
    </xdr:from>
    <xdr:to>
      <xdr:col>8</xdr:col>
      <xdr:colOff>401909</xdr:colOff>
      <xdr:row>28</xdr:row>
      <xdr:rowOff>123825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0DEE50A-D821-4FE5-AA41-0F023B1D16B7}"/>
            </a:ext>
          </a:extLst>
        </xdr:cNvPr>
        <xdr:cNvSpPr/>
      </xdr:nvSpPr>
      <xdr:spPr>
        <a:xfrm>
          <a:off x="3076575" y="2295525"/>
          <a:ext cx="2202134" cy="3162300"/>
        </a:xfrm>
        <a:prstGeom prst="roundRect">
          <a:avLst>
            <a:gd name="adj" fmla="val 6863"/>
          </a:avLst>
        </a:prstGeom>
        <a:solidFill>
          <a:schemeClr val="accent2">
            <a:alpha val="5411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457200</xdr:colOff>
      <xdr:row>17</xdr:row>
      <xdr:rowOff>152400</xdr:rowOff>
    </xdr:from>
    <xdr:to>
      <xdr:col>20</xdr:col>
      <xdr:colOff>209550</xdr:colOff>
      <xdr:row>27</xdr:row>
      <xdr:rowOff>180975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145C3784-2DBC-44C5-8A38-E7AB579C0E45}"/>
            </a:ext>
          </a:extLst>
        </xdr:cNvPr>
        <xdr:cNvSpPr/>
      </xdr:nvSpPr>
      <xdr:spPr>
        <a:xfrm>
          <a:off x="4724400" y="3390900"/>
          <a:ext cx="7677150" cy="1933575"/>
        </a:xfrm>
        <a:prstGeom prst="roundRect">
          <a:avLst>
            <a:gd name="adj" fmla="val 7090"/>
          </a:avLst>
        </a:prstGeom>
        <a:solidFill>
          <a:schemeClr val="accent1">
            <a:lumMod val="75000"/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295275</xdr:colOff>
      <xdr:row>6</xdr:row>
      <xdr:rowOff>95250</xdr:rowOff>
    </xdr:from>
    <xdr:ext cx="2017347" cy="56990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86305999-A5A1-4807-B8B2-1ED1F6788F7C}"/>
            </a:ext>
          </a:extLst>
        </xdr:cNvPr>
        <xdr:cNvSpPr txBox="1"/>
      </xdr:nvSpPr>
      <xdr:spPr>
        <a:xfrm>
          <a:off x="904875" y="1238250"/>
          <a:ext cx="2017347" cy="5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Dashboard</a:t>
          </a:r>
        </a:p>
      </xdr:txBody>
    </xdr:sp>
    <xdr:clientData/>
  </xdr:oneCellAnchor>
  <xdr:oneCellAnchor>
    <xdr:from>
      <xdr:col>1</xdr:col>
      <xdr:colOff>361950</xdr:colOff>
      <xdr:row>8</xdr:row>
      <xdr:rowOff>161924</xdr:rowOff>
    </xdr:from>
    <xdr:ext cx="1849609" cy="33111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65985A7A-B728-4112-BE37-137E348E9E4F}"/>
            </a:ext>
          </a:extLst>
        </xdr:cNvPr>
        <xdr:cNvSpPr txBox="1"/>
      </xdr:nvSpPr>
      <xdr:spPr>
        <a:xfrm>
          <a:off x="971550" y="1685924"/>
          <a:ext cx="1849609" cy="331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0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rPr>
            <a:t>Faturamento</a:t>
          </a:r>
          <a:r>
            <a:rPr lang="pt-BR" sz="1400" b="0" baseline="0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rPr>
            <a:t> </a:t>
          </a:r>
          <a:r>
            <a:rPr lang="pt-BR" sz="1400" b="1" baseline="0">
              <a:solidFill>
                <a:schemeClr val="tx1">
                  <a:lumMod val="50000"/>
                  <a:lumOff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Mensal</a:t>
          </a:r>
          <a:endParaRPr lang="pt-BR" sz="1400" b="1">
            <a:solidFill>
              <a:schemeClr val="tx1">
                <a:lumMod val="50000"/>
                <a:lumOff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oneCellAnchor>
  <xdr:twoCellAnchor>
    <xdr:from>
      <xdr:col>9</xdr:col>
      <xdr:colOff>266700</xdr:colOff>
      <xdr:row>21</xdr:row>
      <xdr:rowOff>133350</xdr:rowOff>
    </xdr:from>
    <xdr:to>
      <xdr:col>11</xdr:col>
      <xdr:colOff>561975</xdr:colOff>
      <xdr:row>24</xdr:row>
      <xdr:rowOff>47625</xdr:rowOff>
    </xdr:to>
    <xdr:sp macro="" textlink="">
      <xdr:nvSpPr>
        <xdr:cNvPr id="14" name="Retângulo: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806C99-3943-4ACC-B9C0-151584A7218D}"/>
            </a:ext>
          </a:extLst>
        </xdr:cNvPr>
        <xdr:cNvSpPr/>
      </xdr:nvSpPr>
      <xdr:spPr>
        <a:xfrm>
          <a:off x="5753100" y="4133850"/>
          <a:ext cx="1514475" cy="485775"/>
        </a:xfrm>
        <a:prstGeom prst="roundRect">
          <a:avLst>
            <a:gd name="adj" fmla="val 6863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495300</xdr:colOff>
      <xdr:row>21</xdr:row>
      <xdr:rowOff>133350</xdr:rowOff>
    </xdr:from>
    <xdr:to>
      <xdr:col>15</xdr:col>
      <xdr:colOff>180975</xdr:colOff>
      <xdr:row>24</xdr:row>
      <xdr:rowOff>47625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06992C-404E-4EFE-8EB1-1B6C0B8C8D5D}"/>
            </a:ext>
          </a:extLst>
        </xdr:cNvPr>
        <xdr:cNvSpPr/>
      </xdr:nvSpPr>
      <xdr:spPr>
        <a:xfrm>
          <a:off x="7810500" y="4133850"/>
          <a:ext cx="1514475" cy="485775"/>
        </a:xfrm>
        <a:prstGeom prst="roundRect">
          <a:avLst>
            <a:gd name="adj" fmla="val 6863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38100</xdr:colOff>
      <xdr:row>21</xdr:row>
      <xdr:rowOff>133350</xdr:rowOff>
    </xdr:from>
    <xdr:to>
      <xdr:col>18</xdr:col>
      <xdr:colOff>333375</xdr:colOff>
      <xdr:row>24</xdr:row>
      <xdr:rowOff>47625</xdr:rowOff>
    </xdr:to>
    <xdr:sp macro="[0]!ocultar_apoi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E53D303B-F628-4D39-B737-F3D83BB18B19}"/>
            </a:ext>
          </a:extLst>
        </xdr:cNvPr>
        <xdr:cNvSpPr/>
      </xdr:nvSpPr>
      <xdr:spPr>
        <a:xfrm>
          <a:off x="9791700" y="4133850"/>
          <a:ext cx="1514475" cy="485775"/>
        </a:xfrm>
        <a:prstGeom prst="roundRect">
          <a:avLst>
            <a:gd name="adj" fmla="val 6863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</xdr:col>
      <xdr:colOff>447675</xdr:colOff>
      <xdr:row>21</xdr:row>
      <xdr:rowOff>190499</xdr:rowOff>
    </xdr:from>
    <xdr:ext cx="1101071" cy="33111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2624A91-4474-4489-8B36-D9D29C844659}"/>
            </a:ext>
          </a:extLst>
        </xdr:cNvPr>
        <xdr:cNvSpPr txBox="1"/>
      </xdr:nvSpPr>
      <xdr:spPr>
        <a:xfrm>
          <a:off x="5934075" y="4190999"/>
          <a:ext cx="1101071" cy="331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accent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Dashboard</a:t>
          </a:r>
        </a:p>
      </xdr:txBody>
    </xdr:sp>
    <xdr:clientData/>
  </xdr:oneCellAnchor>
  <xdr:oneCellAnchor>
    <xdr:from>
      <xdr:col>12</xdr:col>
      <xdr:colOff>577980</xdr:colOff>
      <xdr:row>21</xdr:row>
      <xdr:rowOff>190499</xdr:rowOff>
    </xdr:from>
    <xdr:ext cx="1408784" cy="331116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3D1FD896-D7E4-482D-BA50-3109C828C9AD}"/>
            </a:ext>
          </a:extLst>
        </xdr:cNvPr>
        <xdr:cNvSpPr txBox="1"/>
      </xdr:nvSpPr>
      <xdr:spPr>
        <a:xfrm>
          <a:off x="7893180" y="4190999"/>
          <a:ext cx="1408784" cy="331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accent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Base de Dados</a:t>
          </a:r>
        </a:p>
      </xdr:txBody>
    </xdr:sp>
    <xdr:clientData/>
  </xdr:oneCellAnchor>
  <xdr:oneCellAnchor>
    <xdr:from>
      <xdr:col>16</xdr:col>
      <xdr:colOff>85725</xdr:colOff>
      <xdr:row>21</xdr:row>
      <xdr:rowOff>190499</xdr:rowOff>
    </xdr:from>
    <xdr:ext cx="1443921" cy="331116"/>
    <xdr:sp macro="" textlink="">
      <xdr:nvSpPr>
        <xdr:cNvPr id="13" name="CaixaDeText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2376412-BF83-473B-BA56-E148584AE6EB}"/>
            </a:ext>
          </a:extLst>
        </xdr:cNvPr>
        <xdr:cNvSpPr txBox="1"/>
      </xdr:nvSpPr>
      <xdr:spPr>
        <a:xfrm>
          <a:off x="9839325" y="4190999"/>
          <a:ext cx="1443921" cy="331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accent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Desenvolvedor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146539</xdr:colOff>
      <xdr:row>36</xdr:row>
      <xdr:rowOff>10467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F0F4344-7211-4E4F-844F-86BDBD14E917}"/>
            </a:ext>
          </a:extLst>
        </xdr:cNvPr>
        <xdr:cNvSpPr/>
      </xdr:nvSpPr>
      <xdr:spPr>
        <a:xfrm>
          <a:off x="1" y="0"/>
          <a:ext cx="753626" cy="6793104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200967</xdr:colOff>
      <xdr:row>0</xdr:row>
      <xdr:rowOff>0</xdr:rowOff>
    </xdr:from>
    <xdr:to>
      <xdr:col>23</xdr:col>
      <xdr:colOff>229542</xdr:colOff>
      <xdr:row>41</xdr:row>
      <xdr:rowOff>20934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F3C0205-8094-40F1-89CF-D4B221DA938C}"/>
            </a:ext>
          </a:extLst>
        </xdr:cNvPr>
        <xdr:cNvSpPr/>
      </xdr:nvSpPr>
      <xdr:spPr>
        <a:xfrm>
          <a:off x="9914374" y="0"/>
          <a:ext cx="4278190" cy="7745604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171449</xdr:colOff>
      <xdr:row>0</xdr:row>
      <xdr:rowOff>84918</xdr:rowOff>
    </xdr:from>
    <xdr:to>
      <xdr:col>20</xdr:col>
      <xdr:colOff>333374</xdr:colOff>
      <xdr:row>30</xdr:row>
      <xdr:rowOff>61851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B63C81-B79E-464A-BB4C-C017313F6DBC}"/>
            </a:ext>
          </a:extLst>
        </xdr:cNvPr>
        <xdr:cNvSpPr/>
      </xdr:nvSpPr>
      <xdr:spPr>
        <a:xfrm>
          <a:off x="171449" y="84918"/>
          <a:ext cx="12284652" cy="5543491"/>
        </a:xfrm>
        <a:prstGeom prst="roundRect">
          <a:avLst>
            <a:gd name="adj" fmla="val 679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600"/>
        </a:p>
      </xdr:txBody>
    </xdr:sp>
    <xdr:clientData/>
  </xdr:twoCellAnchor>
  <xdr:twoCellAnchor>
    <xdr:from>
      <xdr:col>8</xdr:col>
      <xdr:colOff>123825</xdr:colOff>
      <xdr:row>16</xdr:row>
      <xdr:rowOff>111717</xdr:rowOff>
    </xdr:from>
    <xdr:to>
      <xdr:col>16</xdr:col>
      <xdr:colOff>104775</xdr:colOff>
      <xdr:row>30</xdr:row>
      <xdr:rowOff>123</xdr:rowOff>
    </xdr:to>
    <xdr:sp macro="" textlink="">
      <xdr:nvSpPr>
        <xdr:cNvPr id="103" name="Retângulo: Cantos Arredondados 102">
          <a:extLst>
            <a:ext uri="{FF2B5EF4-FFF2-40B4-BE49-F238E27FC236}">
              <a16:creationId xmlns:a16="http://schemas.microsoft.com/office/drawing/2014/main" id="{8B4F6809-82F0-4911-92CD-6382A1BF5163}"/>
            </a:ext>
          </a:extLst>
        </xdr:cNvPr>
        <xdr:cNvSpPr/>
      </xdr:nvSpPr>
      <xdr:spPr>
        <a:xfrm>
          <a:off x="5000625" y="3159717"/>
          <a:ext cx="4857750" cy="2555406"/>
        </a:xfrm>
        <a:prstGeom prst="roundRect">
          <a:avLst>
            <a:gd name="adj" fmla="val 7090"/>
          </a:avLst>
        </a:prstGeom>
        <a:solidFill>
          <a:schemeClr val="accent5">
            <a:lumMod val="60000"/>
            <a:lumOff val="40000"/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523875</xdr:colOff>
      <xdr:row>5</xdr:row>
      <xdr:rowOff>145298</xdr:rowOff>
    </xdr:from>
    <xdr:ext cx="880177" cy="280205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E8569E7-BC17-47E4-81DB-6EEB6F1E5909}"/>
            </a:ext>
          </a:extLst>
        </xdr:cNvPr>
        <xdr:cNvSpPr txBox="1"/>
      </xdr:nvSpPr>
      <xdr:spPr>
        <a:xfrm>
          <a:off x="523875" y="1113942"/>
          <a:ext cx="88017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>
              <a:solidFill>
                <a:schemeClr val="bg1"/>
              </a:solidFill>
            </a:rPr>
            <a:t>Dashboard</a:t>
          </a:r>
        </a:p>
      </xdr:txBody>
    </xdr:sp>
    <xdr:clientData/>
  </xdr:oneCellAnchor>
  <xdr:twoCellAnchor>
    <xdr:from>
      <xdr:col>16</xdr:col>
      <xdr:colOff>189998</xdr:colOff>
      <xdr:row>0</xdr:row>
      <xdr:rowOff>82915</xdr:rowOff>
    </xdr:from>
    <xdr:to>
      <xdr:col>20</xdr:col>
      <xdr:colOff>332873</xdr:colOff>
      <xdr:row>30</xdr:row>
      <xdr:rowOff>57548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3A9466F1-B80E-42B8-B9DA-8C0F072B2CB5}"/>
            </a:ext>
          </a:extLst>
        </xdr:cNvPr>
        <xdr:cNvGrpSpPr/>
      </xdr:nvGrpSpPr>
      <xdr:grpSpPr>
        <a:xfrm>
          <a:off x="9943598" y="82915"/>
          <a:ext cx="2581275" cy="5689633"/>
          <a:chOff x="9648323" y="93246"/>
          <a:chExt cx="2581275" cy="4888328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C69A7899-1545-4F6A-A940-661E733F8B6F}"/>
              </a:ext>
            </a:extLst>
          </xdr:cNvPr>
          <xdr:cNvSpPr/>
        </xdr:nvSpPr>
        <xdr:spPr>
          <a:xfrm>
            <a:off x="9648323" y="95249"/>
            <a:ext cx="2581275" cy="4886325"/>
          </a:xfrm>
          <a:prstGeom prst="roundRect">
            <a:avLst>
              <a:gd name="adj" fmla="val 13242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44587C3D-A48F-45B3-AAD7-FCEFD665C278}"/>
              </a:ext>
            </a:extLst>
          </xdr:cNvPr>
          <xdr:cNvSpPr/>
        </xdr:nvSpPr>
        <xdr:spPr>
          <a:xfrm>
            <a:off x="9650328" y="93246"/>
            <a:ext cx="942977" cy="3050004"/>
          </a:xfrm>
          <a:prstGeom prst="roundRect">
            <a:avLst>
              <a:gd name="adj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4F6702E-B6F3-498E-9F8C-EFF14BF9138A}"/>
              </a:ext>
            </a:extLst>
          </xdr:cNvPr>
          <xdr:cNvSpPr/>
        </xdr:nvSpPr>
        <xdr:spPr>
          <a:xfrm>
            <a:off x="9656889" y="1876261"/>
            <a:ext cx="942977" cy="3101643"/>
          </a:xfrm>
          <a:prstGeom prst="roundRect">
            <a:avLst>
              <a:gd name="adj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171451</xdr:colOff>
      <xdr:row>0</xdr:row>
      <xdr:rowOff>84919</xdr:rowOff>
    </xdr:from>
    <xdr:to>
      <xdr:col>1</xdr:col>
      <xdr:colOff>143926</xdr:colOff>
      <xdr:row>30</xdr:row>
      <xdr:rowOff>76455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62BBCE4-697A-4DB0-BBDB-B27FC91853F3}"/>
            </a:ext>
          </a:extLst>
        </xdr:cNvPr>
        <xdr:cNvGrpSpPr/>
      </xdr:nvGrpSpPr>
      <xdr:grpSpPr>
        <a:xfrm>
          <a:off x="171451" y="84919"/>
          <a:ext cx="582075" cy="5706536"/>
          <a:chOff x="171451" y="95250"/>
          <a:chExt cx="906608" cy="4895850"/>
        </a:xfrm>
        <a:solidFill>
          <a:schemeClr val="accent1">
            <a:lumMod val="75000"/>
          </a:schemeClr>
        </a:solidFill>
      </xdr:grpSpPr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9E9A8427-FFE4-4377-8021-ADBAF3D80D00}"/>
              </a:ext>
            </a:extLst>
          </xdr:cNvPr>
          <xdr:cNvSpPr/>
        </xdr:nvSpPr>
        <xdr:spPr>
          <a:xfrm>
            <a:off x="171451" y="95250"/>
            <a:ext cx="904874" cy="4895850"/>
          </a:xfrm>
          <a:prstGeom prst="roundRect">
            <a:avLst>
              <a:gd name="adj" fmla="val 38421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44B04618-067F-4B9A-8415-AA64C5CC0F47}"/>
              </a:ext>
            </a:extLst>
          </xdr:cNvPr>
          <xdr:cNvSpPr/>
        </xdr:nvSpPr>
        <xdr:spPr>
          <a:xfrm>
            <a:off x="485776" y="95250"/>
            <a:ext cx="590549" cy="4200525"/>
          </a:xfrm>
          <a:prstGeom prst="roundRect">
            <a:avLst>
              <a:gd name="adj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75AB405-8535-4930-95CB-9FA8B2E18D82}"/>
              </a:ext>
            </a:extLst>
          </xdr:cNvPr>
          <xdr:cNvSpPr/>
        </xdr:nvSpPr>
        <xdr:spPr>
          <a:xfrm>
            <a:off x="487511" y="3826545"/>
            <a:ext cx="590548" cy="1162050"/>
          </a:xfrm>
          <a:prstGeom prst="roundRect">
            <a:avLst>
              <a:gd name="adj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1</xdr:col>
      <xdr:colOff>409575</xdr:colOff>
      <xdr:row>0</xdr:row>
      <xdr:rowOff>183398</xdr:rowOff>
    </xdr:from>
    <xdr:ext cx="1493679" cy="433452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D2547EDF-207F-410A-9DA4-0EFC8DD9DD8A}"/>
            </a:ext>
          </a:extLst>
        </xdr:cNvPr>
        <xdr:cNvSpPr txBox="1"/>
      </xdr:nvSpPr>
      <xdr:spPr>
        <a:xfrm>
          <a:off x="1023050" y="183398"/>
          <a:ext cx="1493679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Dashboard</a:t>
          </a:r>
        </a:p>
      </xdr:txBody>
    </xdr:sp>
    <xdr:clientData/>
  </xdr:oneCellAnchor>
  <xdr:oneCellAnchor>
    <xdr:from>
      <xdr:col>1</xdr:col>
      <xdr:colOff>400050</xdr:colOff>
      <xdr:row>2</xdr:row>
      <xdr:rowOff>173872</xdr:rowOff>
    </xdr:from>
    <xdr:ext cx="1611403" cy="297004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3313ACA-7A76-4D24-9531-B00F42A8A487}"/>
            </a:ext>
          </a:extLst>
        </xdr:cNvPr>
        <xdr:cNvSpPr txBox="1"/>
      </xdr:nvSpPr>
      <xdr:spPr>
        <a:xfrm>
          <a:off x="1013525" y="561330"/>
          <a:ext cx="1611403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0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rPr>
            <a:t>Faturamento</a:t>
          </a:r>
          <a:r>
            <a:rPr lang="pt-BR" sz="1200" b="0" baseline="0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rPr>
            <a:t> </a:t>
          </a:r>
          <a:r>
            <a:rPr lang="pt-BR" sz="1200" b="1" baseline="0">
              <a:solidFill>
                <a:schemeClr val="tx1">
                  <a:lumMod val="50000"/>
                  <a:lumOff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Mensal</a:t>
          </a:r>
          <a:endParaRPr lang="pt-BR" sz="1200" b="1">
            <a:solidFill>
              <a:schemeClr val="tx1">
                <a:lumMod val="50000"/>
                <a:lumOff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oneCellAnchor>
  <xdr:twoCellAnchor editAs="oneCell">
    <xdr:from>
      <xdr:col>17</xdr:col>
      <xdr:colOff>510440</xdr:colOff>
      <xdr:row>22</xdr:row>
      <xdr:rowOff>64040</xdr:rowOff>
    </xdr:from>
    <xdr:to>
      <xdr:col>19</xdr:col>
      <xdr:colOff>270078</xdr:colOff>
      <xdr:row>27</xdr:row>
      <xdr:rowOff>161505</xdr:rowOff>
    </xdr:to>
    <xdr:pic>
      <xdr:nvPicPr>
        <xdr:cNvPr id="24" name="Picture 2" descr="Logotipo de arte de papel de unicórnio Vetor Premium">
          <a:extLst>
            <a:ext uri="{FF2B5EF4-FFF2-40B4-BE49-F238E27FC236}">
              <a16:creationId xmlns:a16="http://schemas.microsoft.com/office/drawing/2014/main" id="{DC28AE38-5F0D-43E0-881B-B78FD4230897}"/>
            </a:ext>
          </a:extLst>
        </xdr:cNvPr>
        <xdr:cNvPicPr>
          <a:picLocks noGrp="1"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18" t="5279" r="16135" b="24734"/>
        <a:stretch/>
      </xdr:blipFill>
      <xdr:spPr bwMode="auto">
        <a:xfrm>
          <a:off x="10933199" y="4158695"/>
          <a:ext cx="985845" cy="10280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112518</xdr:colOff>
      <xdr:row>27</xdr:row>
      <xdr:rowOff>120734</xdr:rowOff>
    </xdr:from>
    <xdr:to>
      <xdr:col>20</xdr:col>
      <xdr:colOff>7536</xdr:colOff>
      <xdr:row>29</xdr:row>
      <xdr:rowOff>123772</xdr:rowOff>
    </xdr:to>
    <xdr:sp macro="" textlink="">
      <xdr:nvSpPr>
        <xdr:cNvPr id="25" name="CaixaDeTexto 3">
          <a:extLst>
            <a:ext uri="{FF2B5EF4-FFF2-40B4-BE49-F238E27FC236}">
              <a16:creationId xmlns:a16="http://schemas.microsoft.com/office/drawing/2014/main" id="{87B357C4-D7EA-46DE-A5A4-EBFA1D8E329B}"/>
            </a:ext>
          </a:extLst>
        </xdr:cNvPr>
        <xdr:cNvSpPr txBox="1"/>
      </xdr:nvSpPr>
      <xdr:spPr>
        <a:xfrm>
          <a:off x="10535277" y="5145993"/>
          <a:ext cx="1734328" cy="37527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800">
              <a:solidFill>
                <a:schemeClr val="tx1">
                  <a:lumMod val="75000"/>
                  <a:lumOff val="25000"/>
                </a:schemeClr>
              </a:solidFill>
            </a:rPr>
            <a:t>A&amp;B </a:t>
          </a:r>
          <a:r>
            <a:rPr lang="pt-BR" sz="1800" b="1">
              <a:solidFill>
                <a:srgbClr val="9EECCD"/>
              </a:solidFill>
            </a:rPr>
            <a:t>Festas</a:t>
          </a:r>
        </a:p>
      </xdr:txBody>
    </xdr:sp>
    <xdr:clientData/>
  </xdr:twoCellAnchor>
  <xdr:twoCellAnchor editAs="oneCell">
    <xdr:from>
      <xdr:col>0</xdr:col>
      <xdr:colOff>285750</xdr:colOff>
      <xdr:row>6</xdr:row>
      <xdr:rowOff>62694</xdr:rowOff>
    </xdr:from>
    <xdr:to>
      <xdr:col>1</xdr:col>
      <xdr:colOff>0</xdr:colOff>
      <xdr:row>8</xdr:row>
      <xdr:rowOff>5543</xdr:rowOff>
    </xdr:to>
    <xdr:pic>
      <xdr:nvPicPr>
        <xdr:cNvPr id="32" name="Gráfico 31" descr="Gráfico de pizza">
          <a:extLst>
            <a:ext uri="{FF2B5EF4-FFF2-40B4-BE49-F238E27FC236}">
              <a16:creationId xmlns:a16="http://schemas.microsoft.com/office/drawing/2014/main" id="{F1D7D0E1-9089-4A74-8A78-5339C3B5E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5750" y="1225067"/>
          <a:ext cx="327725" cy="3303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10</xdr:row>
      <xdr:rowOff>49994</xdr:rowOff>
    </xdr:from>
    <xdr:to>
      <xdr:col>1</xdr:col>
      <xdr:colOff>0</xdr:colOff>
      <xdr:row>12</xdr:row>
      <xdr:rowOff>2218</xdr:rowOff>
    </xdr:to>
    <xdr:pic>
      <xdr:nvPicPr>
        <xdr:cNvPr id="34" name="Gráfico 33" descr="Banco de dado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808BA8-BFE8-4FDF-92E0-75E4343A3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5750" y="1987282"/>
          <a:ext cx="327725" cy="3303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14</xdr:row>
      <xdr:rowOff>37294</xdr:rowOff>
    </xdr:from>
    <xdr:to>
      <xdr:col>1</xdr:col>
      <xdr:colOff>0</xdr:colOff>
      <xdr:row>15</xdr:row>
      <xdr:rowOff>173873</xdr:rowOff>
    </xdr:to>
    <xdr:pic>
      <xdr:nvPicPr>
        <xdr:cNvPr id="36" name="Gráfico 35" descr="Impressora">
          <a:extLst>
            <a:ext uri="{FF2B5EF4-FFF2-40B4-BE49-F238E27FC236}">
              <a16:creationId xmlns:a16="http://schemas.microsoft.com/office/drawing/2014/main" id="{05B355A5-E869-4BE1-BEB2-1F7CEAFF1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85750" y="2749497"/>
          <a:ext cx="327725" cy="3303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2</xdr:row>
      <xdr:rowOff>75393</xdr:rowOff>
    </xdr:from>
    <xdr:to>
      <xdr:col>1</xdr:col>
      <xdr:colOff>0</xdr:colOff>
      <xdr:row>4</xdr:row>
      <xdr:rowOff>18244</xdr:rowOff>
    </xdr:to>
    <xdr:pic>
      <xdr:nvPicPr>
        <xdr:cNvPr id="38" name="Gráfico 37" descr="Ícone do menu de hambúrguer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6668AB3-F7F6-4F72-AF8B-29856CB5B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5750" y="462851"/>
          <a:ext cx="327725" cy="330308"/>
        </a:xfrm>
        <a:prstGeom prst="rect">
          <a:avLst/>
        </a:prstGeom>
      </xdr:spPr>
    </xdr:pic>
    <xdr:clientData/>
  </xdr:twoCellAnchor>
  <xdr:twoCellAnchor>
    <xdr:from>
      <xdr:col>1</xdr:col>
      <xdr:colOff>333375</xdr:colOff>
      <xdr:row>5</xdr:row>
      <xdr:rowOff>173874</xdr:rowOff>
    </xdr:from>
    <xdr:to>
      <xdr:col>6</xdr:col>
      <xdr:colOff>285750</xdr:colOff>
      <xdr:row>16</xdr:row>
      <xdr:rowOff>113495</xdr:rowOff>
    </xdr:to>
    <xdr:sp macro="" textlink="">
      <xdr:nvSpPr>
        <xdr:cNvPr id="62" name="Retângulo: Cantos Arredondados 61">
          <a:extLst>
            <a:ext uri="{FF2B5EF4-FFF2-40B4-BE49-F238E27FC236}">
              <a16:creationId xmlns:a16="http://schemas.microsoft.com/office/drawing/2014/main" id="{00B9364B-8EEB-481F-B237-2B99E94BF9F5}"/>
            </a:ext>
          </a:extLst>
        </xdr:cNvPr>
        <xdr:cNvSpPr/>
      </xdr:nvSpPr>
      <xdr:spPr>
        <a:xfrm>
          <a:off x="942975" y="1126374"/>
          <a:ext cx="3000375" cy="2035121"/>
        </a:xfrm>
        <a:prstGeom prst="roundRect">
          <a:avLst>
            <a:gd name="adj" fmla="val 6863"/>
          </a:avLst>
        </a:prstGeom>
        <a:solidFill>
          <a:schemeClr val="accent4">
            <a:lumMod val="20000"/>
            <a:lumOff val="80000"/>
            <a:alpha val="5411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383189</xdr:colOff>
      <xdr:row>1</xdr:row>
      <xdr:rowOff>54922</xdr:rowOff>
    </xdr:from>
    <xdr:to>
      <xdr:col>5</xdr:col>
      <xdr:colOff>528911</xdr:colOff>
      <xdr:row>5</xdr:row>
      <xdr:rowOff>26346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9" name="Ano">
              <a:extLst>
                <a:ext uri="{FF2B5EF4-FFF2-40B4-BE49-F238E27FC236}">
                  <a16:creationId xmlns:a16="http://schemas.microsoft.com/office/drawing/2014/main" id="{28D77B72-D326-4490-BF37-E1EC3625CE5B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1589" y="245422"/>
              <a:ext cx="755322" cy="7334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5</xdr:col>
      <xdr:colOff>547414</xdr:colOff>
      <xdr:row>1</xdr:row>
      <xdr:rowOff>113494</xdr:rowOff>
    </xdr:from>
    <xdr:to>
      <xdr:col>16</xdr:col>
      <xdr:colOff>171449</xdr:colOff>
      <xdr:row>3</xdr:row>
      <xdr:rowOff>183398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0" name="Mês">
              <a:extLst>
                <a:ext uri="{FF2B5EF4-FFF2-40B4-BE49-F238E27FC236}">
                  <a16:creationId xmlns:a16="http://schemas.microsoft.com/office/drawing/2014/main" id="{3BC36195-57F9-4491-B475-AB472513200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95414" y="303994"/>
              <a:ext cx="6329635" cy="450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577930</xdr:colOff>
      <xdr:row>5</xdr:row>
      <xdr:rowOff>170644</xdr:rowOff>
    </xdr:from>
    <xdr:to>
      <xdr:col>5</xdr:col>
      <xdr:colOff>416005</xdr:colOff>
      <xdr:row>17</xdr:row>
      <xdr:rowOff>161119</xdr:rowOff>
    </xdr:to>
    <xdr:pic>
      <xdr:nvPicPr>
        <xdr:cNvPr id="44" name="Gráfico 43" descr="Cofrinho">
          <a:extLst>
            <a:ext uri="{FF2B5EF4-FFF2-40B4-BE49-F238E27FC236}">
              <a16:creationId xmlns:a16="http://schemas.microsoft.com/office/drawing/2014/main" id="{F5091A97-9804-4DFB-AC01-FE2FE6BCB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4066" y="1098404"/>
          <a:ext cx="2262621" cy="2217098"/>
        </a:xfrm>
        <a:prstGeom prst="rect">
          <a:avLst/>
        </a:prstGeom>
      </xdr:spPr>
    </xdr:pic>
    <xdr:clientData/>
  </xdr:twoCellAnchor>
  <xdr:oneCellAnchor>
    <xdr:from>
      <xdr:col>2</xdr:col>
      <xdr:colOff>394575</xdr:colOff>
      <xdr:row>10</xdr:row>
      <xdr:rowOff>73014</xdr:rowOff>
    </xdr:from>
    <xdr:ext cx="1258743" cy="593304"/>
    <xdr:sp macro="" textlink="Apoio!J5">
      <xdr:nvSpPr>
        <xdr:cNvPr id="42" name="CaixaDeTexto 41">
          <a:extLst>
            <a:ext uri="{FF2B5EF4-FFF2-40B4-BE49-F238E27FC236}">
              <a16:creationId xmlns:a16="http://schemas.microsoft.com/office/drawing/2014/main" id="{B744CFD2-27DF-4E08-B1D9-BD3FBD70D676}"/>
            </a:ext>
          </a:extLst>
        </xdr:cNvPr>
        <xdr:cNvSpPr txBox="1"/>
      </xdr:nvSpPr>
      <xdr:spPr>
        <a:xfrm>
          <a:off x="1609013" y="1978014"/>
          <a:ext cx="1258743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FB22989-8D23-432C-84F9-6A8713FB80C8}" type="TxLink">
            <a:rPr lang="en-US" sz="32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1,5 Mi</a:t>
          </a:fld>
          <a:endParaRPr lang="pt-BR" sz="19900" b="1" i="0">
            <a:solidFill>
              <a:schemeClr val="bg1"/>
            </a:solidFill>
          </a:endParaRPr>
        </a:p>
      </xdr:txBody>
    </xdr:sp>
    <xdr:clientData/>
  </xdr:oneCellAnchor>
  <xdr:oneCellAnchor>
    <xdr:from>
      <xdr:col>2</xdr:col>
      <xdr:colOff>507606</xdr:colOff>
      <xdr:row>5</xdr:row>
      <xdr:rowOff>180169</xdr:rowOff>
    </xdr:from>
    <xdr:ext cx="1239186" cy="365228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65E999AC-74DC-4089-993E-1FB5C0F3E1B2}"/>
            </a:ext>
          </a:extLst>
        </xdr:cNvPr>
        <xdr:cNvSpPr txBox="1"/>
      </xdr:nvSpPr>
      <xdr:spPr>
        <a:xfrm>
          <a:off x="1719879" y="1107929"/>
          <a:ext cx="1239186" cy="365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</a:rPr>
            <a:t>Saldo </a:t>
          </a:r>
          <a:r>
            <a:rPr lang="pt-BR" sz="1600" b="1">
              <a:solidFill>
                <a:schemeClr val="tx1">
                  <a:lumMod val="50000"/>
                  <a:lumOff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Total</a:t>
          </a:r>
        </a:p>
      </xdr:txBody>
    </xdr:sp>
    <xdr:clientData/>
  </xdr:oneCellAnchor>
  <xdr:twoCellAnchor editAs="oneCell">
    <xdr:from>
      <xdr:col>16</xdr:col>
      <xdr:colOff>228600</xdr:colOff>
      <xdr:row>1</xdr:row>
      <xdr:rowOff>101965</xdr:rowOff>
    </xdr:from>
    <xdr:to>
      <xdr:col>20</xdr:col>
      <xdr:colOff>304799</xdr:colOff>
      <xdr:row>4</xdr:row>
      <xdr:rowOff>94444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6" name="Unidade">
              <a:extLst>
                <a:ext uri="{FF2B5EF4-FFF2-40B4-BE49-F238E27FC236}">
                  <a16:creationId xmlns:a16="http://schemas.microsoft.com/office/drawing/2014/main" id="{16C30D0E-C6DF-4E36-BBEE-3B1BCDCFBDF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2200" y="292465"/>
              <a:ext cx="2514599" cy="563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18</xdr:col>
      <xdr:colOff>262759</xdr:colOff>
      <xdr:row>4</xdr:row>
      <xdr:rowOff>21896</xdr:rowOff>
    </xdr:from>
    <xdr:to>
      <xdr:col>20</xdr:col>
      <xdr:colOff>251810</xdr:colOff>
      <xdr:row>6</xdr:row>
      <xdr:rowOff>76638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DFCF3BB4-02D8-4947-B1E9-3DC857AB9AB8}"/>
            </a:ext>
          </a:extLst>
        </xdr:cNvPr>
        <xdr:cNvSpPr/>
      </xdr:nvSpPr>
      <xdr:spPr>
        <a:xfrm>
          <a:off x="11298621" y="766379"/>
          <a:ext cx="1215258" cy="42698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16</xdr:col>
      <xdr:colOff>396243</xdr:colOff>
      <xdr:row>3</xdr:row>
      <xdr:rowOff>160817</xdr:rowOff>
    </xdr:from>
    <xdr:ext cx="1938672" cy="501740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F6EFAC31-242E-4416-88C2-4D41923B28A6}"/>
            </a:ext>
          </a:extLst>
        </xdr:cNvPr>
        <xdr:cNvSpPr txBox="1"/>
      </xdr:nvSpPr>
      <xdr:spPr>
        <a:xfrm>
          <a:off x="10149843" y="732317"/>
          <a:ext cx="1938672" cy="5017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  <a:cs typeface="+mn-cs"/>
            </a:rPr>
            <a:t>Ganho</a:t>
          </a:r>
          <a:r>
            <a:rPr lang="pt-BR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</a:rPr>
            <a:t> por  </a:t>
          </a:r>
          <a:r>
            <a:rPr lang="pt-BR" sz="2400" b="1">
              <a:solidFill>
                <a:schemeClr val="tx1">
                  <a:lumMod val="50000"/>
                  <a:lumOff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Filial</a:t>
          </a:r>
          <a:endParaRPr lang="pt-BR" sz="1600" b="1">
            <a:solidFill>
              <a:schemeClr val="tx1">
                <a:lumMod val="50000"/>
                <a:lumOff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oneCellAnchor>
  <xdr:twoCellAnchor>
    <xdr:from>
      <xdr:col>5</xdr:col>
      <xdr:colOff>479709</xdr:colOff>
      <xdr:row>5</xdr:row>
      <xdr:rowOff>30999</xdr:rowOff>
    </xdr:from>
    <xdr:to>
      <xdr:col>8</xdr:col>
      <xdr:colOff>395843</xdr:colOff>
      <xdr:row>17</xdr:row>
      <xdr:rowOff>84919</xdr:rowOff>
    </xdr:to>
    <xdr:sp macro="" textlink="">
      <xdr:nvSpPr>
        <xdr:cNvPr id="61" name="Retângulo: Cantos Arredondados 60">
          <a:extLst>
            <a:ext uri="{FF2B5EF4-FFF2-40B4-BE49-F238E27FC236}">
              <a16:creationId xmlns:a16="http://schemas.microsoft.com/office/drawing/2014/main" id="{298DE286-32B7-44C4-A94B-CCCD29B350D1}"/>
            </a:ext>
          </a:extLst>
        </xdr:cNvPr>
        <xdr:cNvSpPr/>
      </xdr:nvSpPr>
      <xdr:spPr>
        <a:xfrm>
          <a:off x="3510391" y="958759"/>
          <a:ext cx="1734543" cy="2280543"/>
        </a:xfrm>
        <a:prstGeom prst="roundRect">
          <a:avLst>
            <a:gd name="adj" fmla="val 6863"/>
          </a:avLst>
        </a:prstGeom>
        <a:solidFill>
          <a:schemeClr val="accent2">
            <a:alpha val="5411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203979</xdr:colOff>
      <xdr:row>9</xdr:row>
      <xdr:rowOff>46819</xdr:rowOff>
    </xdr:from>
    <xdr:to>
      <xdr:col>6</xdr:col>
      <xdr:colOff>571990</xdr:colOff>
      <xdr:row>11</xdr:row>
      <xdr:rowOff>37294</xdr:rowOff>
    </xdr:to>
    <xdr:pic>
      <xdr:nvPicPr>
        <xdr:cNvPr id="51" name="Gráfico 50" descr="Adicionar">
          <a:extLst>
            <a:ext uri="{FF2B5EF4-FFF2-40B4-BE49-F238E27FC236}">
              <a16:creationId xmlns:a16="http://schemas.microsoft.com/office/drawing/2014/main" id="{071F67A4-ABC7-4AAB-84BC-3C2D16285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840797" y="1716787"/>
          <a:ext cx="368011" cy="361578"/>
        </a:xfrm>
        <a:prstGeom prst="rect">
          <a:avLst/>
        </a:prstGeom>
      </xdr:spPr>
    </xdr:pic>
    <xdr:clientData/>
  </xdr:twoCellAnchor>
  <xdr:twoCellAnchor editAs="oneCell">
    <xdr:from>
      <xdr:col>6</xdr:col>
      <xdr:colOff>216349</xdr:colOff>
      <xdr:row>13</xdr:row>
      <xdr:rowOff>75394</xdr:rowOff>
    </xdr:from>
    <xdr:to>
      <xdr:col>6</xdr:col>
      <xdr:colOff>583685</xdr:colOff>
      <xdr:row>15</xdr:row>
      <xdr:rowOff>65194</xdr:rowOff>
    </xdr:to>
    <xdr:pic>
      <xdr:nvPicPr>
        <xdr:cNvPr id="55" name="Gráfico 54" descr="Calculadora">
          <a:extLst>
            <a:ext uri="{FF2B5EF4-FFF2-40B4-BE49-F238E27FC236}">
              <a16:creationId xmlns:a16="http://schemas.microsoft.com/office/drawing/2014/main" id="{1A8A512A-5AF2-4B47-B7C0-9BA759261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853167" y="2487569"/>
          <a:ext cx="367336" cy="360904"/>
        </a:xfrm>
        <a:prstGeom prst="rect">
          <a:avLst/>
        </a:prstGeom>
      </xdr:spPr>
    </xdr:pic>
    <xdr:clientData/>
  </xdr:twoCellAnchor>
  <xdr:oneCellAnchor>
    <xdr:from>
      <xdr:col>6</xdr:col>
      <xdr:colOff>546260</xdr:colOff>
      <xdr:row>9</xdr:row>
      <xdr:rowOff>37294</xdr:rowOff>
    </xdr:from>
    <xdr:ext cx="788806" cy="374141"/>
    <xdr:sp macro="" textlink="Apoio!H5">
      <xdr:nvSpPr>
        <xdr:cNvPr id="56" name="CaixaDeTexto 55">
          <a:extLst>
            <a:ext uri="{FF2B5EF4-FFF2-40B4-BE49-F238E27FC236}">
              <a16:creationId xmlns:a16="http://schemas.microsoft.com/office/drawing/2014/main" id="{FF6B8446-3EF6-4EF7-BD2A-218F598D99BF}"/>
            </a:ext>
          </a:extLst>
        </xdr:cNvPr>
        <xdr:cNvSpPr txBox="1"/>
      </xdr:nvSpPr>
      <xdr:spPr>
        <a:xfrm>
          <a:off x="4183078" y="1707262"/>
          <a:ext cx="78880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indent="0"/>
          <a:fld id="{29D7A5C5-D183-4139-9733-0F16C41AFA44}" type="TxLink">
            <a:rPr lang="en-US" sz="18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/>
            <a:t>2,4 Mi</a:t>
          </a:fld>
          <a:endParaRPr lang="pt-BR" sz="18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6</xdr:col>
      <xdr:colOff>546260</xdr:colOff>
      <xdr:row>13</xdr:row>
      <xdr:rowOff>84919</xdr:rowOff>
    </xdr:from>
    <xdr:ext cx="788806" cy="374141"/>
    <xdr:sp macro="" textlink="Apoio!I5">
      <xdr:nvSpPr>
        <xdr:cNvPr id="57" name="CaixaDeTexto 56">
          <a:extLst>
            <a:ext uri="{FF2B5EF4-FFF2-40B4-BE49-F238E27FC236}">
              <a16:creationId xmlns:a16="http://schemas.microsoft.com/office/drawing/2014/main" id="{256653DC-5FC9-4BBE-B57F-5B2304B9E937}"/>
            </a:ext>
          </a:extLst>
        </xdr:cNvPr>
        <xdr:cNvSpPr txBox="1"/>
      </xdr:nvSpPr>
      <xdr:spPr>
        <a:xfrm>
          <a:off x="4183078" y="2497094"/>
          <a:ext cx="78880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indent="0"/>
          <a:fld id="{152A7968-783B-4DF4-8EFB-C479212EB5C1}" type="TxLink">
            <a:rPr lang="en-US" sz="18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/>
            <a:t>0,9 Mi</a:t>
          </a:fld>
          <a:endParaRPr lang="pt-BR" sz="18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6</xdr:col>
      <xdr:colOff>157936</xdr:colOff>
      <xdr:row>12</xdr:row>
      <xdr:rowOff>11947</xdr:rowOff>
    </xdr:from>
    <xdr:ext cx="666209" cy="297004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A1BF8D2B-AD21-4302-A57B-BA9B8E97E9E7}"/>
            </a:ext>
          </a:extLst>
        </xdr:cNvPr>
        <xdr:cNvSpPr txBox="1"/>
      </xdr:nvSpPr>
      <xdr:spPr>
        <a:xfrm>
          <a:off x="3794754" y="2238570"/>
          <a:ext cx="666209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Gastos</a:t>
          </a:r>
        </a:p>
      </xdr:txBody>
    </xdr:sp>
    <xdr:clientData/>
  </xdr:oneCellAnchor>
  <xdr:oneCellAnchor>
    <xdr:from>
      <xdr:col>0</xdr:col>
      <xdr:colOff>0</xdr:colOff>
      <xdr:row>9</xdr:row>
      <xdr:rowOff>171450</xdr:rowOff>
    </xdr:from>
    <xdr:ext cx="0" cy="297004"/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6419FB52-0847-445F-BA39-2DA4669ACD2C}"/>
            </a:ext>
          </a:extLst>
        </xdr:cNvPr>
        <xdr:cNvSpPr txBox="1"/>
      </xdr:nvSpPr>
      <xdr:spPr>
        <a:xfrm>
          <a:off x="0" y="1885950"/>
          <a:ext cx="0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</a:rPr>
            <a:t>Faturamento</a:t>
          </a:r>
        </a:p>
      </xdr:txBody>
    </xdr:sp>
    <xdr:clientData/>
  </xdr:oneCellAnchor>
  <xdr:oneCellAnchor>
    <xdr:from>
      <xdr:col>6</xdr:col>
      <xdr:colOff>170375</xdr:colOff>
      <xdr:row>7</xdr:row>
      <xdr:rowOff>161118</xdr:rowOff>
    </xdr:from>
    <xdr:ext cx="1051442" cy="297004"/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AF379C76-B924-4D94-9100-ABBFF8856232}"/>
            </a:ext>
          </a:extLst>
        </xdr:cNvPr>
        <xdr:cNvSpPr txBox="1"/>
      </xdr:nvSpPr>
      <xdr:spPr>
        <a:xfrm>
          <a:off x="3807193" y="1459982"/>
          <a:ext cx="1051442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Faturamento</a:t>
          </a:r>
        </a:p>
      </xdr:txBody>
    </xdr:sp>
    <xdr:clientData/>
  </xdr:oneCellAnchor>
  <xdr:oneCellAnchor>
    <xdr:from>
      <xdr:col>18</xdr:col>
      <xdr:colOff>9525</xdr:colOff>
      <xdr:row>7</xdr:row>
      <xdr:rowOff>65869</xdr:rowOff>
    </xdr:from>
    <xdr:ext cx="1152525" cy="468013"/>
    <xdr:sp macro="" textlink="Apoio!H12">
      <xdr:nvSpPr>
        <xdr:cNvPr id="63" name="CaixaDeTexto 62">
          <a:extLst>
            <a:ext uri="{FF2B5EF4-FFF2-40B4-BE49-F238E27FC236}">
              <a16:creationId xmlns:a16="http://schemas.microsoft.com/office/drawing/2014/main" id="{37AF204A-3317-4236-89F0-8815CDB74AB2}"/>
            </a:ext>
          </a:extLst>
        </xdr:cNvPr>
        <xdr:cNvSpPr txBox="1"/>
      </xdr:nvSpPr>
      <xdr:spPr>
        <a:xfrm>
          <a:off x="11052067" y="1421971"/>
          <a:ext cx="1152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E2FA4FF-3AF0-48BE-8624-5000D13ABC94}" type="TxLink">
            <a:rPr lang="en-US" sz="2400" b="1" i="0" u="none" strike="noStrike">
              <a:ln w="12700">
                <a:solidFill>
                  <a:schemeClr val="accent4"/>
                </a:solidFill>
              </a:ln>
              <a:noFill/>
              <a:latin typeface="Calibri"/>
              <a:cs typeface="Calibri"/>
            </a:rPr>
            <a:pPr/>
            <a:t>704,1 K</a:t>
          </a:fld>
          <a:endParaRPr lang="pt-BR" sz="49600" b="1" i="0">
            <a:ln w="12700">
              <a:solidFill>
                <a:schemeClr val="accent4"/>
              </a:solidFill>
            </a:ln>
            <a:noFill/>
          </a:endParaRPr>
        </a:p>
      </xdr:txBody>
    </xdr:sp>
    <xdr:clientData/>
  </xdr:oneCellAnchor>
  <xdr:oneCellAnchor>
    <xdr:from>
      <xdr:col>18</xdr:col>
      <xdr:colOff>9525</xdr:colOff>
      <xdr:row>10</xdr:row>
      <xdr:rowOff>75394</xdr:rowOff>
    </xdr:from>
    <xdr:ext cx="1171575" cy="468013"/>
    <xdr:sp macro="" textlink="Apoio!I12">
      <xdr:nvSpPr>
        <xdr:cNvPr id="64" name="CaixaDeTexto 63">
          <a:extLst>
            <a:ext uri="{FF2B5EF4-FFF2-40B4-BE49-F238E27FC236}">
              <a16:creationId xmlns:a16="http://schemas.microsoft.com/office/drawing/2014/main" id="{BB22ED2A-A610-4DB4-A6FC-2277681A0D44}"/>
            </a:ext>
          </a:extLst>
        </xdr:cNvPr>
        <xdr:cNvSpPr txBox="1"/>
      </xdr:nvSpPr>
      <xdr:spPr>
        <a:xfrm>
          <a:off x="11052067" y="2012682"/>
          <a:ext cx="11715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18930136-D989-4994-8BF6-B370AD638389}" type="TxLink">
            <a:rPr lang="en-US" sz="2400" b="1" i="0" u="none" strike="noStrike">
              <a:ln w="12700">
                <a:solidFill>
                  <a:schemeClr val="accent4"/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272,8 K</a:t>
          </a:fld>
          <a:endParaRPr lang="pt-BR" sz="2400" b="1" i="0" u="none" strike="noStrike">
            <a:ln w="12700">
              <a:solidFill>
                <a:schemeClr val="accent4"/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16</xdr:col>
      <xdr:colOff>14289</xdr:colOff>
      <xdr:row>14</xdr:row>
      <xdr:rowOff>32111</xdr:rowOff>
    </xdr:from>
    <xdr:to>
      <xdr:col>20</xdr:col>
      <xdr:colOff>323849</xdr:colOff>
      <xdr:row>20</xdr:row>
      <xdr:rowOff>178595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A19174F1-D564-4127-9BBC-0653FBF12840}"/>
            </a:ext>
          </a:extLst>
        </xdr:cNvPr>
        <xdr:cNvSpPr/>
      </xdr:nvSpPr>
      <xdr:spPr>
        <a:xfrm rot="5400000">
          <a:off x="10454265" y="1974635"/>
          <a:ext cx="1289484" cy="2738435"/>
        </a:xfrm>
        <a:prstGeom prst="roundRect">
          <a:avLst>
            <a:gd name="adj" fmla="val 6863"/>
          </a:avLst>
        </a:prstGeom>
        <a:solidFill>
          <a:schemeClr val="accent4">
            <a:alpha val="5411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17</xdr:col>
      <xdr:colOff>581025</xdr:colOff>
      <xdr:row>16</xdr:row>
      <xdr:rowOff>52813</xdr:rowOff>
    </xdr:from>
    <xdr:ext cx="1581150" cy="593304"/>
    <xdr:sp macro="" textlink="Apoio!J12">
      <xdr:nvSpPr>
        <xdr:cNvPr id="65" name="CaixaDeTexto 64">
          <a:extLst>
            <a:ext uri="{FF2B5EF4-FFF2-40B4-BE49-F238E27FC236}">
              <a16:creationId xmlns:a16="http://schemas.microsoft.com/office/drawing/2014/main" id="{0F02FE46-A7EC-4D87-90C7-64541A056E4E}"/>
            </a:ext>
          </a:extLst>
        </xdr:cNvPr>
        <xdr:cNvSpPr txBox="1"/>
      </xdr:nvSpPr>
      <xdr:spPr>
        <a:xfrm>
          <a:off x="10951503" y="3135060"/>
          <a:ext cx="1581150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82C7DAE8-7F99-4160-BE69-F8E1F4940D43}" type="TxLink">
            <a:rPr lang="en-US" sz="3200" b="1" i="0" u="none" strike="noStrike">
              <a:ln w="12700">
                <a:solidFill>
                  <a:schemeClr val="accent5"/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431,3 K</a:t>
          </a:fld>
          <a:endParaRPr lang="pt-BR" sz="3200" b="1" i="0" u="none" strike="noStrike">
            <a:ln w="12700">
              <a:solidFill>
                <a:schemeClr val="accent5"/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twoCellAnchor editAs="oneCell">
    <xdr:from>
      <xdr:col>16</xdr:col>
      <xdr:colOff>495300</xdr:colOff>
      <xdr:row>7</xdr:row>
      <xdr:rowOff>8719</xdr:rowOff>
    </xdr:from>
    <xdr:to>
      <xdr:col>17</xdr:col>
      <xdr:colOff>409575</xdr:colOff>
      <xdr:row>9</xdr:row>
      <xdr:rowOff>154823</xdr:rowOff>
    </xdr:to>
    <xdr:pic>
      <xdr:nvPicPr>
        <xdr:cNvPr id="70" name="Gráfico 69" descr="Dinheiro">
          <a:extLst>
            <a:ext uri="{FF2B5EF4-FFF2-40B4-BE49-F238E27FC236}">
              <a16:creationId xmlns:a16="http://schemas.microsoft.com/office/drawing/2014/main" id="{709B6617-5B53-4585-8CF6-DC62739EF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0310893" y="1364821"/>
          <a:ext cx="527750" cy="533561"/>
        </a:xfrm>
        <a:prstGeom prst="rect">
          <a:avLst/>
        </a:prstGeom>
      </xdr:spPr>
    </xdr:pic>
    <xdr:clientData/>
  </xdr:twoCellAnchor>
  <xdr:twoCellAnchor editAs="oneCell">
    <xdr:from>
      <xdr:col>16</xdr:col>
      <xdr:colOff>495300</xdr:colOff>
      <xdr:row>10</xdr:row>
      <xdr:rowOff>103969</xdr:rowOff>
    </xdr:from>
    <xdr:to>
      <xdr:col>17</xdr:col>
      <xdr:colOff>409575</xdr:colOff>
      <xdr:row>13</xdr:row>
      <xdr:rowOff>56343</xdr:rowOff>
    </xdr:to>
    <xdr:pic>
      <xdr:nvPicPr>
        <xdr:cNvPr id="72" name="Gráfico 71" descr="Calculadora">
          <a:extLst>
            <a:ext uri="{FF2B5EF4-FFF2-40B4-BE49-F238E27FC236}">
              <a16:creationId xmlns:a16="http://schemas.microsoft.com/office/drawing/2014/main" id="{6E9C7930-BB7B-4826-AC8A-4755CE0AA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0310893" y="2041257"/>
          <a:ext cx="527750" cy="533561"/>
        </a:xfrm>
        <a:prstGeom prst="rect">
          <a:avLst/>
        </a:prstGeom>
      </xdr:spPr>
    </xdr:pic>
    <xdr:clientData/>
  </xdr:twoCellAnchor>
  <xdr:twoCellAnchor editAs="oneCell">
    <xdr:from>
      <xdr:col>16</xdr:col>
      <xdr:colOff>485775</xdr:colOff>
      <xdr:row>15</xdr:row>
      <xdr:rowOff>188303</xdr:rowOff>
    </xdr:from>
    <xdr:to>
      <xdr:col>18</xdr:col>
      <xdr:colOff>28575</xdr:colOff>
      <xdr:row>20</xdr:row>
      <xdr:rowOff>18</xdr:rowOff>
    </xdr:to>
    <xdr:pic>
      <xdr:nvPicPr>
        <xdr:cNvPr id="75" name="Gráfico 74" descr="Moedas">
          <a:extLst>
            <a:ext uri="{FF2B5EF4-FFF2-40B4-BE49-F238E27FC236}">
              <a16:creationId xmlns:a16="http://schemas.microsoft.com/office/drawing/2014/main" id="{2194E662-ABF9-4A3C-B6D6-A516F6627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0246224" y="3077910"/>
          <a:ext cx="762857" cy="770562"/>
        </a:xfrm>
        <a:prstGeom prst="rect">
          <a:avLst/>
        </a:prstGeom>
      </xdr:spPr>
    </xdr:pic>
    <xdr:clientData/>
  </xdr:twoCellAnchor>
  <xdr:oneCellAnchor>
    <xdr:from>
      <xdr:col>17</xdr:col>
      <xdr:colOff>593581</xdr:colOff>
      <xdr:row>15</xdr:row>
      <xdr:rowOff>24238</xdr:rowOff>
    </xdr:from>
    <xdr:ext cx="1239186" cy="365228"/>
    <xdr:sp macro="" textlink="">
      <xdr:nvSpPr>
        <xdr:cNvPr id="76" name="CaixaDeTexto 75">
          <a:extLst>
            <a:ext uri="{FF2B5EF4-FFF2-40B4-BE49-F238E27FC236}">
              <a16:creationId xmlns:a16="http://schemas.microsoft.com/office/drawing/2014/main" id="{4BA1F5E4-0574-4D66-A04E-7656AA79773B}"/>
            </a:ext>
          </a:extLst>
        </xdr:cNvPr>
        <xdr:cNvSpPr txBox="1"/>
      </xdr:nvSpPr>
      <xdr:spPr>
        <a:xfrm>
          <a:off x="10964059" y="2913845"/>
          <a:ext cx="1239186" cy="365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</a:rPr>
            <a:t>Saldo </a:t>
          </a:r>
          <a:r>
            <a:rPr lang="pt-BR" sz="1600" b="1">
              <a:solidFill>
                <a:schemeClr val="accent5"/>
              </a:solidFill>
              <a:latin typeface="Gadugi" panose="020B0502040204020203" pitchFamily="34" charset="0"/>
              <a:ea typeface="Gadugi" panose="020B0502040204020203" pitchFamily="34" charset="0"/>
            </a:rPr>
            <a:t>Total</a:t>
          </a:r>
        </a:p>
      </xdr:txBody>
    </xdr:sp>
    <xdr:clientData/>
  </xdr:oneCellAnchor>
  <xdr:oneCellAnchor>
    <xdr:from>
      <xdr:col>18</xdr:col>
      <xdr:colOff>17787</xdr:colOff>
      <xdr:row>9</xdr:row>
      <xdr:rowOff>123019</xdr:rowOff>
    </xdr:from>
    <xdr:ext cx="666209" cy="297004"/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8CDD57C6-D52A-49DE-A6ED-C8F598B0CA27}"/>
            </a:ext>
          </a:extLst>
        </xdr:cNvPr>
        <xdr:cNvSpPr txBox="1"/>
      </xdr:nvSpPr>
      <xdr:spPr>
        <a:xfrm>
          <a:off x="11060329" y="1866578"/>
          <a:ext cx="666209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Gastos</a:t>
          </a:r>
        </a:p>
      </xdr:txBody>
    </xdr:sp>
    <xdr:clientData/>
  </xdr:oneCellAnchor>
  <xdr:oneCellAnchor>
    <xdr:from>
      <xdr:col>17</xdr:col>
      <xdr:colOff>563626</xdr:colOff>
      <xdr:row>6</xdr:row>
      <xdr:rowOff>94444</xdr:rowOff>
    </xdr:from>
    <xdr:ext cx="1051442" cy="297004"/>
    <xdr:sp macro="" textlink="">
      <xdr:nvSpPr>
        <xdr:cNvPr id="78" name="CaixaDeTexto 77">
          <a:extLst>
            <a:ext uri="{FF2B5EF4-FFF2-40B4-BE49-F238E27FC236}">
              <a16:creationId xmlns:a16="http://schemas.microsoft.com/office/drawing/2014/main" id="{6E466570-F4DC-4563-8E1C-1A1A489A5235}"/>
            </a:ext>
          </a:extLst>
        </xdr:cNvPr>
        <xdr:cNvSpPr txBox="1"/>
      </xdr:nvSpPr>
      <xdr:spPr>
        <a:xfrm>
          <a:off x="10992694" y="1256817"/>
          <a:ext cx="1051442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Faturamento</a:t>
          </a:r>
        </a:p>
      </xdr:txBody>
    </xdr:sp>
    <xdr:clientData/>
  </xdr:oneCellAnchor>
  <xdr:twoCellAnchor>
    <xdr:from>
      <xdr:col>1</xdr:col>
      <xdr:colOff>253510</xdr:colOff>
      <xdr:row>19</xdr:row>
      <xdr:rowOff>29565</xdr:rowOff>
    </xdr:from>
    <xdr:to>
      <xdr:col>8</xdr:col>
      <xdr:colOff>261676</xdr:colOff>
      <xdr:row>30</xdr:row>
      <xdr:rowOff>76383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EEA5E3FD-EDAE-4798-B24F-807337CB2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2</xdr:col>
      <xdr:colOff>83042</xdr:colOff>
      <xdr:row>17</xdr:row>
      <xdr:rowOff>118319</xdr:rowOff>
    </xdr:from>
    <xdr:ext cx="2649700" cy="36522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3D50F99E-8F83-49BE-8556-884C54D8C172}"/>
            </a:ext>
          </a:extLst>
        </xdr:cNvPr>
        <xdr:cNvSpPr txBox="1"/>
      </xdr:nvSpPr>
      <xdr:spPr>
        <a:xfrm>
          <a:off x="1295315" y="3272702"/>
          <a:ext cx="2649700" cy="365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</a:rPr>
            <a:t>Ganho por </a:t>
          </a:r>
          <a:r>
            <a:rPr lang="pt-BR" sz="1600" b="1">
              <a:solidFill>
                <a:schemeClr val="tx1">
                  <a:lumMod val="50000"/>
                  <a:lumOff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  <a:cs typeface="+mn-cs"/>
            </a:rPr>
            <a:t>Tipo</a:t>
          </a:r>
          <a:r>
            <a:rPr lang="pt-BR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</a:rPr>
            <a:t> </a:t>
          </a:r>
          <a:r>
            <a:rPr lang="pt-BR" sz="1600" b="1">
              <a:solidFill>
                <a:schemeClr val="tx1">
                  <a:lumMod val="50000"/>
                  <a:lumOff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  <a:cs typeface="+mn-cs"/>
            </a:rPr>
            <a:t>de Evento</a:t>
          </a:r>
        </a:p>
      </xdr:txBody>
    </xdr:sp>
    <xdr:clientData/>
  </xdr:oneCellAnchor>
  <xdr:oneCellAnchor>
    <xdr:from>
      <xdr:col>9</xdr:col>
      <xdr:colOff>171557</xdr:colOff>
      <xdr:row>27</xdr:row>
      <xdr:rowOff>157637</xdr:rowOff>
    </xdr:from>
    <xdr:ext cx="565026" cy="468013"/>
    <xdr:sp macro="" textlink="Apoio!Q6">
      <xdr:nvSpPr>
        <xdr:cNvPr id="89" name="CaixaDeTexto 88">
          <a:extLst>
            <a:ext uri="{FF2B5EF4-FFF2-40B4-BE49-F238E27FC236}">
              <a16:creationId xmlns:a16="http://schemas.microsoft.com/office/drawing/2014/main" id="{649A89D4-7502-4592-AA43-A33429853A03}"/>
            </a:ext>
          </a:extLst>
        </xdr:cNvPr>
        <xdr:cNvSpPr txBox="1"/>
      </xdr:nvSpPr>
      <xdr:spPr>
        <a:xfrm>
          <a:off x="5657957" y="5301137"/>
          <a:ext cx="56502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5FC5FA1F-C84C-4A67-96DA-55356FB861DC}" type="TxLink">
            <a:rPr lang="en-US" sz="2400" b="1" i="0" u="none" strike="noStrike">
              <a:ln w="12700">
                <a:solidFill>
                  <a:schemeClr val="accent2">
                    <a:lumMod val="50000"/>
                  </a:schemeClr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2%</a:t>
          </a:fld>
          <a:endParaRPr lang="pt-BR" sz="2400" b="1" i="0" u="none" strike="noStrike">
            <a:ln w="12700">
              <a:solidFill>
                <a:schemeClr val="accent2">
                  <a:lumMod val="50000"/>
                </a:schemeClr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10</xdr:col>
      <xdr:colOff>476490</xdr:colOff>
      <xdr:row>27</xdr:row>
      <xdr:rowOff>148112</xdr:rowOff>
    </xdr:from>
    <xdr:ext cx="721031" cy="468013"/>
    <xdr:sp macro="" textlink="Apoio!Q8">
      <xdr:nvSpPr>
        <xdr:cNvPr id="90" name="CaixaDeTexto 89">
          <a:extLst>
            <a:ext uri="{FF2B5EF4-FFF2-40B4-BE49-F238E27FC236}">
              <a16:creationId xmlns:a16="http://schemas.microsoft.com/office/drawing/2014/main" id="{D88FA01A-F3ED-4FE4-BA2A-20644E1778C0}"/>
            </a:ext>
          </a:extLst>
        </xdr:cNvPr>
        <xdr:cNvSpPr txBox="1"/>
      </xdr:nvSpPr>
      <xdr:spPr>
        <a:xfrm>
          <a:off x="6621651" y="5125693"/>
          <a:ext cx="72103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8C76833B-E7CF-4D8F-A441-FED83C44BFC8}" type="TxLink">
            <a:rPr lang="en-US" sz="2400" b="1" i="0" u="none" strike="noStrike">
              <a:ln w="12700">
                <a:solidFill>
                  <a:schemeClr val="accent2">
                    <a:lumMod val="50000"/>
                  </a:schemeClr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15%</a:t>
          </a:fld>
          <a:endParaRPr lang="pt-BR" sz="2400" b="1" i="0" u="none" strike="noStrike">
            <a:ln w="12700">
              <a:solidFill>
                <a:schemeClr val="accent2">
                  <a:lumMod val="50000"/>
                </a:schemeClr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12</xdr:col>
      <xdr:colOff>284760</xdr:colOff>
      <xdr:row>27</xdr:row>
      <xdr:rowOff>148112</xdr:rowOff>
    </xdr:from>
    <xdr:ext cx="721031" cy="468013"/>
    <xdr:sp macro="" textlink="Apoio!Q5">
      <xdr:nvSpPr>
        <xdr:cNvPr id="91" name="CaixaDeTexto 90">
          <a:extLst>
            <a:ext uri="{FF2B5EF4-FFF2-40B4-BE49-F238E27FC236}">
              <a16:creationId xmlns:a16="http://schemas.microsoft.com/office/drawing/2014/main" id="{1F0A9315-8473-4A11-9E67-5BB15DB0E877}"/>
            </a:ext>
          </a:extLst>
        </xdr:cNvPr>
        <xdr:cNvSpPr txBox="1"/>
      </xdr:nvSpPr>
      <xdr:spPr>
        <a:xfrm>
          <a:off x="7658954" y="5125693"/>
          <a:ext cx="72103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C1398AD0-8EE0-494E-885E-2493950FA71E}" type="TxLink">
            <a:rPr lang="en-US" sz="2400" b="1" i="0" u="none" strike="noStrike">
              <a:ln w="12700">
                <a:solidFill>
                  <a:schemeClr val="accent2">
                    <a:lumMod val="50000"/>
                  </a:schemeClr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63%</a:t>
          </a:fld>
          <a:endParaRPr lang="pt-BR" sz="2400" b="1" i="0" u="none" strike="noStrike">
            <a:ln w="12700">
              <a:solidFill>
                <a:schemeClr val="accent2">
                  <a:lumMod val="50000"/>
                </a:schemeClr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14</xdr:col>
      <xdr:colOff>168292</xdr:colOff>
      <xdr:row>27</xdr:row>
      <xdr:rowOff>148112</xdr:rowOff>
    </xdr:from>
    <xdr:ext cx="721031" cy="468013"/>
    <xdr:sp macro="" textlink="Apoio!Q7">
      <xdr:nvSpPr>
        <xdr:cNvPr id="92" name="CaixaDeTexto 91">
          <a:extLst>
            <a:ext uri="{FF2B5EF4-FFF2-40B4-BE49-F238E27FC236}">
              <a16:creationId xmlns:a16="http://schemas.microsoft.com/office/drawing/2014/main" id="{B3C3F205-8A21-4479-B651-8A62F77E1A22}"/>
            </a:ext>
          </a:extLst>
        </xdr:cNvPr>
        <xdr:cNvSpPr txBox="1"/>
      </xdr:nvSpPr>
      <xdr:spPr>
        <a:xfrm>
          <a:off x="8771518" y="5125693"/>
          <a:ext cx="72103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084D8234-9BFE-4FA8-9875-82B75E55734F}" type="TxLink">
            <a:rPr lang="en-US" sz="2400" b="1" i="0" u="none" strike="noStrike">
              <a:ln w="12700">
                <a:solidFill>
                  <a:schemeClr val="accent2">
                    <a:lumMod val="50000"/>
                  </a:schemeClr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20%</a:t>
          </a:fld>
          <a:endParaRPr lang="pt-BR" sz="2400" b="1" i="0" u="none" strike="noStrike">
            <a:ln w="12700">
              <a:solidFill>
                <a:schemeClr val="accent2">
                  <a:lumMod val="50000"/>
                </a:schemeClr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twoCellAnchor editAs="oneCell">
    <xdr:from>
      <xdr:col>8</xdr:col>
      <xdr:colOff>605339</xdr:colOff>
      <xdr:row>22</xdr:row>
      <xdr:rowOff>130525</xdr:rowOff>
    </xdr:from>
    <xdr:to>
      <xdr:col>10</xdr:col>
      <xdr:colOff>336336</xdr:colOff>
      <xdr:row>27</xdr:row>
      <xdr:rowOff>130511</xdr:rowOff>
    </xdr:to>
    <xdr:pic>
      <xdr:nvPicPr>
        <xdr:cNvPr id="82" name="Gráfico 81" descr="Bebê engatinhando">
          <a:extLst>
            <a:ext uri="{FF2B5EF4-FFF2-40B4-BE49-F238E27FC236}">
              <a16:creationId xmlns:a16="http://schemas.microsoft.com/office/drawing/2014/main" id="{4E25523B-7656-4ECD-AD68-5D79A1D7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521468" y="4186331"/>
          <a:ext cx="960029" cy="921761"/>
        </a:xfrm>
        <a:prstGeom prst="rect">
          <a:avLst/>
        </a:prstGeom>
      </xdr:spPr>
    </xdr:pic>
    <xdr:clientData/>
  </xdr:twoCellAnchor>
  <xdr:twoCellAnchor editAs="oneCell">
    <xdr:from>
      <xdr:col>10</xdr:col>
      <xdr:colOff>317903</xdr:colOff>
      <xdr:row>20</xdr:row>
      <xdr:rowOff>163520</xdr:rowOff>
    </xdr:from>
    <xdr:to>
      <xdr:col>12</xdr:col>
      <xdr:colOff>236161</xdr:colOff>
      <xdr:row>26</xdr:row>
      <xdr:rowOff>149190</xdr:rowOff>
    </xdr:to>
    <xdr:pic>
      <xdr:nvPicPr>
        <xdr:cNvPr id="84" name="Gráfico 83" descr="Criança com balão">
          <a:extLst>
            <a:ext uri="{FF2B5EF4-FFF2-40B4-BE49-F238E27FC236}">
              <a16:creationId xmlns:a16="http://schemas.microsoft.com/office/drawing/2014/main" id="{8B1A1495-498A-4E1D-91E0-B0F92D694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6463064" y="3850617"/>
          <a:ext cx="1147291" cy="1091799"/>
        </a:xfrm>
        <a:prstGeom prst="rect">
          <a:avLst/>
        </a:prstGeom>
      </xdr:spPr>
    </xdr:pic>
    <xdr:clientData/>
  </xdr:twoCellAnchor>
  <xdr:twoCellAnchor editAs="oneCell">
    <xdr:from>
      <xdr:col>12</xdr:col>
      <xdr:colOff>38976</xdr:colOff>
      <xdr:row>21</xdr:row>
      <xdr:rowOff>94882</xdr:rowOff>
    </xdr:from>
    <xdr:to>
      <xdr:col>13</xdr:col>
      <xdr:colOff>502462</xdr:colOff>
      <xdr:row>27</xdr:row>
      <xdr:rowOff>8587</xdr:rowOff>
    </xdr:to>
    <xdr:pic>
      <xdr:nvPicPr>
        <xdr:cNvPr id="86" name="Gráfico 85" descr="Homem">
          <a:extLst>
            <a:ext uri="{FF2B5EF4-FFF2-40B4-BE49-F238E27FC236}">
              <a16:creationId xmlns:a16="http://schemas.microsoft.com/office/drawing/2014/main" id="{1C105C91-20D1-41D0-8567-FD73991DA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7413170" y="3966334"/>
          <a:ext cx="1078002" cy="1019834"/>
        </a:xfrm>
        <a:prstGeom prst="rect">
          <a:avLst/>
        </a:prstGeom>
      </xdr:spPr>
    </xdr:pic>
    <xdr:clientData/>
  </xdr:twoCellAnchor>
  <xdr:twoCellAnchor editAs="oneCell">
    <xdr:from>
      <xdr:col>13</xdr:col>
      <xdr:colOff>570303</xdr:colOff>
      <xdr:row>21</xdr:row>
      <xdr:rowOff>130901</xdr:rowOff>
    </xdr:from>
    <xdr:to>
      <xdr:col>15</xdr:col>
      <xdr:colOff>428309</xdr:colOff>
      <xdr:row>27</xdr:row>
      <xdr:rowOff>54343</xdr:rowOff>
    </xdr:to>
    <xdr:pic>
      <xdr:nvPicPr>
        <xdr:cNvPr id="88" name="Gráfico 87" descr="Homem com bengala">
          <a:extLst>
            <a:ext uri="{FF2B5EF4-FFF2-40B4-BE49-F238E27FC236}">
              <a16:creationId xmlns:a16="http://schemas.microsoft.com/office/drawing/2014/main" id="{1F15421A-E3DA-4F7B-9373-2AB4B3BFC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8559013" y="4002353"/>
          <a:ext cx="1087038" cy="1029571"/>
        </a:xfrm>
        <a:prstGeom prst="rect">
          <a:avLst/>
        </a:prstGeom>
      </xdr:spPr>
    </xdr:pic>
    <xdr:clientData/>
  </xdr:twoCellAnchor>
  <xdr:twoCellAnchor>
    <xdr:from>
      <xdr:col>11</xdr:col>
      <xdr:colOff>510136</xdr:colOff>
      <xdr:row>20</xdr:row>
      <xdr:rowOff>149343</xdr:rowOff>
    </xdr:from>
    <xdr:to>
      <xdr:col>14</xdr:col>
      <xdr:colOff>34933</xdr:colOff>
      <xdr:row>27</xdr:row>
      <xdr:rowOff>144955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95491886-BF77-481F-A0F6-2CFAFBB40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8</xdr:col>
      <xdr:colOff>453817</xdr:colOff>
      <xdr:row>21</xdr:row>
      <xdr:rowOff>142929</xdr:rowOff>
    </xdr:from>
    <xdr:to>
      <xdr:col>10</xdr:col>
      <xdr:colOff>489023</xdr:colOff>
      <xdr:row>29</xdr:row>
      <xdr:rowOff>106312</xdr:rowOff>
    </xdr:to>
    <xdr:graphicFrame macro="">
      <xdr:nvGraphicFramePr>
        <xdr:cNvPr id="94" name="Gráfico 93">
          <a:extLst>
            <a:ext uri="{FF2B5EF4-FFF2-40B4-BE49-F238E27FC236}">
              <a16:creationId xmlns:a16="http://schemas.microsoft.com/office/drawing/2014/main" id="{25B50B8E-2005-4EE2-86D3-889BC20620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314011</xdr:colOff>
      <xdr:row>18</xdr:row>
      <xdr:rowOff>50163</xdr:rowOff>
    </xdr:from>
    <xdr:to>
      <xdr:col>15</xdr:col>
      <xdr:colOff>157005</xdr:colOff>
      <xdr:row>20</xdr:row>
      <xdr:rowOff>41872</xdr:rowOff>
    </xdr:to>
    <xdr:sp macro="" textlink="">
      <xdr:nvSpPr>
        <xdr:cNvPr id="102" name="Retângulo: Cantos Arredondados 101">
          <a:extLst>
            <a:ext uri="{FF2B5EF4-FFF2-40B4-BE49-F238E27FC236}">
              <a16:creationId xmlns:a16="http://schemas.microsoft.com/office/drawing/2014/main" id="{7A8FD342-23F1-4D7A-9D80-D0C9883193F2}"/>
            </a:ext>
          </a:extLst>
        </xdr:cNvPr>
        <xdr:cNvSpPr/>
      </xdr:nvSpPr>
      <xdr:spPr>
        <a:xfrm rot="5400000">
          <a:off x="7336302" y="1882982"/>
          <a:ext cx="368522" cy="3485522"/>
        </a:xfrm>
        <a:prstGeom prst="roundRect">
          <a:avLst>
            <a:gd name="adj" fmla="val 6863"/>
          </a:avLst>
        </a:prstGeom>
        <a:solidFill>
          <a:schemeClr val="accent3">
            <a:lumMod val="50000"/>
            <a:alpha val="5411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419017</xdr:colOff>
      <xdr:row>21</xdr:row>
      <xdr:rowOff>52444</xdr:rowOff>
    </xdr:from>
    <xdr:to>
      <xdr:col>15</xdr:col>
      <xdr:colOff>586279</xdr:colOff>
      <xdr:row>28</xdr:row>
      <xdr:rowOff>29794</xdr:rowOff>
    </xdr:to>
    <xdr:graphicFrame macro="">
      <xdr:nvGraphicFramePr>
        <xdr:cNvPr id="95" name="Gráfico 94">
          <a:extLst>
            <a:ext uri="{FF2B5EF4-FFF2-40B4-BE49-F238E27FC236}">
              <a16:creationId xmlns:a16="http://schemas.microsoft.com/office/drawing/2014/main" id="{7354060F-010A-478D-9266-1D6703FA9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170033</xdr:colOff>
      <xdr:row>20</xdr:row>
      <xdr:rowOff>1538</xdr:rowOff>
    </xdr:from>
    <xdr:to>
      <xdr:col>12</xdr:col>
      <xdr:colOff>393707</xdr:colOff>
      <xdr:row>27</xdr:row>
      <xdr:rowOff>114532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303FAE02-8D0B-425E-9311-E83E9D49A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11</xdr:col>
      <xdr:colOff>131915</xdr:colOff>
      <xdr:row>18</xdr:row>
      <xdr:rowOff>46147</xdr:rowOff>
    </xdr:from>
    <xdr:ext cx="1398333" cy="365228"/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id="{5C723403-22AC-485D-B135-80DED020BBDB}"/>
            </a:ext>
          </a:extLst>
        </xdr:cNvPr>
        <xdr:cNvSpPr txBox="1"/>
      </xdr:nvSpPr>
      <xdr:spPr>
        <a:xfrm>
          <a:off x="6837515" y="3475147"/>
          <a:ext cx="1398333" cy="365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600" b="0">
              <a:solidFill>
                <a:schemeClr val="bg1"/>
              </a:solidFill>
              <a:latin typeface="Gadugi" panose="020B0502040204020203" pitchFamily="34" charset="0"/>
              <a:ea typeface="Gadugi" panose="020B0502040204020203" pitchFamily="34" charset="0"/>
            </a:rPr>
            <a:t>Público </a:t>
          </a:r>
          <a:r>
            <a:rPr lang="pt-BR" sz="1600" b="1">
              <a:solidFill>
                <a:schemeClr val="bg1"/>
              </a:solidFill>
              <a:latin typeface="Gadugi" panose="020B0502040204020203" pitchFamily="34" charset="0"/>
              <a:ea typeface="Gadugi" panose="020B0502040204020203" pitchFamily="34" charset="0"/>
            </a:rPr>
            <a:t>Alvo</a:t>
          </a:r>
          <a:endParaRPr lang="pt-BR" sz="1600" b="1">
            <a:solidFill>
              <a:schemeClr val="bg1"/>
            </a:solidFill>
            <a:latin typeface="Gadugi" panose="020B0502040204020203" pitchFamily="34" charset="0"/>
            <a:ea typeface="Gadugi" panose="020B0502040204020203" pitchFamily="34" charset="0"/>
            <a:cs typeface="+mn-cs"/>
          </a:endParaRPr>
        </a:p>
      </xdr:txBody>
    </xdr:sp>
    <xdr:clientData/>
  </xdr:oneCellAnchor>
  <xdr:oneCellAnchor>
    <xdr:from>
      <xdr:col>9</xdr:col>
      <xdr:colOff>103168</xdr:colOff>
      <xdr:row>26</xdr:row>
      <xdr:rowOff>171526</xdr:rowOff>
    </xdr:from>
    <xdr:ext cx="652872" cy="297004"/>
    <xdr:sp macro="" textlink="">
      <xdr:nvSpPr>
        <xdr:cNvPr id="98" name="CaixaDeTexto 97">
          <a:extLst>
            <a:ext uri="{FF2B5EF4-FFF2-40B4-BE49-F238E27FC236}">
              <a16:creationId xmlns:a16="http://schemas.microsoft.com/office/drawing/2014/main" id="{026B6A80-8D25-4FA4-A866-273DEB9BEFE7}"/>
            </a:ext>
          </a:extLst>
        </xdr:cNvPr>
        <xdr:cNvSpPr txBox="1"/>
      </xdr:nvSpPr>
      <xdr:spPr>
        <a:xfrm>
          <a:off x="5633813" y="4964752"/>
          <a:ext cx="652872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Infantil</a:t>
          </a:r>
        </a:p>
      </xdr:txBody>
    </xdr:sp>
    <xdr:clientData/>
  </xdr:oneCellAnchor>
  <xdr:oneCellAnchor>
    <xdr:from>
      <xdr:col>10</xdr:col>
      <xdr:colOff>561462</xdr:colOff>
      <xdr:row>26</xdr:row>
      <xdr:rowOff>171526</xdr:rowOff>
    </xdr:from>
    <xdr:ext cx="513282" cy="297004"/>
    <xdr:sp macro="" textlink="">
      <xdr:nvSpPr>
        <xdr:cNvPr id="99" name="CaixaDeTexto 98">
          <a:extLst>
            <a:ext uri="{FF2B5EF4-FFF2-40B4-BE49-F238E27FC236}">
              <a16:creationId xmlns:a16="http://schemas.microsoft.com/office/drawing/2014/main" id="{C140355F-8029-42A3-B547-91AE6F174561}"/>
            </a:ext>
          </a:extLst>
        </xdr:cNvPr>
        <xdr:cNvSpPr txBox="1"/>
      </xdr:nvSpPr>
      <xdr:spPr>
        <a:xfrm>
          <a:off x="6706623" y="4964752"/>
          <a:ext cx="513282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Teen</a:t>
          </a:r>
        </a:p>
      </xdr:txBody>
    </xdr:sp>
    <xdr:clientData/>
  </xdr:oneCellAnchor>
  <xdr:oneCellAnchor>
    <xdr:from>
      <xdr:col>12</xdr:col>
      <xdr:colOff>278551</xdr:colOff>
      <xdr:row>26</xdr:row>
      <xdr:rowOff>171526</xdr:rowOff>
    </xdr:from>
    <xdr:ext cx="641138" cy="297004"/>
    <xdr:sp macro="" textlink="">
      <xdr:nvSpPr>
        <xdr:cNvPr id="100" name="CaixaDeTexto 99">
          <a:extLst>
            <a:ext uri="{FF2B5EF4-FFF2-40B4-BE49-F238E27FC236}">
              <a16:creationId xmlns:a16="http://schemas.microsoft.com/office/drawing/2014/main" id="{1D6D0F30-7A68-43C5-AE94-696D11FCD249}"/>
            </a:ext>
          </a:extLst>
        </xdr:cNvPr>
        <xdr:cNvSpPr txBox="1"/>
      </xdr:nvSpPr>
      <xdr:spPr>
        <a:xfrm>
          <a:off x="7652745" y="4964752"/>
          <a:ext cx="641138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Adulto</a:t>
          </a:r>
        </a:p>
      </xdr:txBody>
    </xdr:sp>
    <xdr:clientData/>
  </xdr:oneCellAnchor>
  <xdr:oneCellAnchor>
    <xdr:from>
      <xdr:col>13</xdr:col>
      <xdr:colOff>521173</xdr:colOff>
      <xdr:row>26</xdr:row>
      <xdr:rowOff>171526</xdr:rowOff>
    </xdr:from>
    <xdr:ext cx="1094339" cy="297004"/>
    <xdr:sp macro="" textlink="">
      <xdr:nvSpPr>
        <xdr:cNvPr id="101" name="CaixaDeTexto 100">
          <a:extLst>
            <a:ext uri="{FF2B5EF4-FFF2-40B4-BE49-F238E27FC236}">
              <a16:creationId xmlns:a16="http://schemas.microsoft.com/office/drawing/2014/main" id="{773EAF5E-6ABC-475E-88C9-28BA8A1A0CB0}"/>
            </a:ext>
          </a:extLst>
        </xdr:cNvPr>
        <xdr:cNvSpPr txBox="1"/>
      </xdr:nvSpPr>
      <xdr:spPr>
        <a:xfrm>
          <a:off x="8509883" y="4964752"/>
          <a:ext cx="1094339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200" b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Melhor Idade</a:t>
          </a:r>
        </a:p>
      </xdr:txBody>
    </xdr:sp>
    <xdr:clientData/>
  </xdr:oneCellAnchor>
  <xdr:oneCellAnchor>
    <xdr:from>
      <xdr:col>11</xdr:col>
      <xdr:colOff>46911</xdr:colOff>
      <xdr:row>3</xdr:row>
      <xdr:rowOff>57150</xdr:rowOff>
    </xdr:from>
    <xdr:ext cx="1599669" cy="552450"/>
    <xdr:sp macro="" textlink="">
      <xdr:nvSpPr>
        <xdr:cNvPr id="104" name="CaixaDeTexto 103">
          <a:extLst>
            <a:ext uri="{FF2B5EF4-FFF2-40B4-BE49-F238E27FC236}">
              <a16:creationId xmlns:a16="http://schemas.microsoft.com/office/drawing/2014/main" id="{7C3FAFF1-3651-44A4-BAF6-D30619479EF4}"/>
            </a:ext>
          </a:extLst>
        </xdr:cNvPr>
        <xdr:cNvSpPr txBox="1"/>
      </xdr:nvSpPr>
      <xdr:spPr>
        <a:xfrm>
          <a:off x="6752511" y="628650"/>
          <a:ext cx="1599669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600" b="0">
              <a:solidFill>
                <a:schemeClr val="tx1"/>
              </a:solidFill>
              <a:latin typeface="Gadugi" panose="020B0502040204020203" pitchFamily="34" charset="0"/>
              <a:ea typeface="Gadugi" panose="020B0502040204020203" pitchFamily="34" charset="0"/>
              <a:cs typeface="+mn-cs"/>
            </a:rPr>
            <a:t>Ranking</a:t>
          </a:r>
          <a:r>
            <a:rPr lang="en-US" sz="3200" b="1" i="0" u="none" strike="noStrike">
              <a:solidFill>
                <a:schemeClr val="accent5"/>
              </a:solidFill>
              <a:latin typeface="Calibri"/>
              <a:cs typeface="Calibri"/>
            </a:rPr>
            <a:t> </a:t>
          </a:r>
          <a:r>
            <a:rPr lang="en-US" sz="18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t>Top</a:t>
          </a:r>
          <a:r>
            <a:rPr lang="en-US" sz="2000" b="1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t> 3</a:t>
          </a:r>
          <a:endParaRPr lang="en-US" sz="3200" b="1" i="0" u="none" strike="noStrike">
            <a:solidFill>
              <a:schemeClr val="tx1">
                <a:lumMod val="50000"/>
                <a:lumOff val="50000"/>
              </a:schemeClr>
            </a:solidFill>
            <a:latin typeface="Calibri"/>
            <a:cs typeface="Calibri"/>
          </a:endParaRPr>
        </a:p>
      </xdr:txBody>
    </xdr:sp>
    <xdr:clientData/>
  </xdr:oneCellAnchor>
  <xdr:oneCellAnchor>
    <xdr:from>
      <xdr:col>11</xdr:col>
      <xdr:colOff>136898</xdr:colOff>
      <xdr:row>7</xdr:row>
      <xdr:rowOff>32612</xdr:rowOff>
    </xdr:from>
    <xdr:ext cx="1834777" cy="311496"/>
    <xdr:sp macro="" textlink="Apoio!T6">
      <xdr:nvSpPr>
        <xdr:cNvPr id="105" name="CaixaDeTexto 104">
          <a:extLst>
            <a:ext uri="{FF2B5EF4-FFF2-40B4-BE49-F238E27FC236}">
              <a16:creationId xmlns:a16="http://schemas.microsoft.com/office/drawing/2014/main" id="{A47FC121-4A78-4CAC-90E4-BC0F4CB6913F}"/>
            </a:ext>
          </a:extLst>
        </xdr:cNvPr>
        <xdr:cNvSpPr txBox="1"/>
      </xdr:nvSpPr>
      <xdr:spPr>
        <a:xfrm>
          <a:off x="6842498" y="1366112"/>
          <a:ext cx="183477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154E007-0F11-4D81-8BDD-B77535B777BE}" type="TxLink">
            <a:rPr lang="en-US" sz="1400" b="0" i="0" u="none" strike="noStrike">
              <a:ln>
                <a:noFill/>
              </a:ln>
              <a:solidFill>
                <a:schemeClr val="accent5"/>
              </a:solidFill>
              <a:latin typeface="Calibri"/>
              <a:cs typeface="Calibri"/>
            </a:rPr>
            <a:pPr/>
            <a:t>Despedida Adulto</a:t>
          </a:fld>
          <a:endParaRPr lang="en-US" sz="4400" b="0" i="0" u="none" strike="noStrike">
            <a:ln>
              <a:noFill/>
            </a:ln>
            <a:solidFill>
              <a:schemeClr val="accent5"/>
            </a:solidFill>
            <a:latin typeface="Calibri"/>
            <a:cs typeface="Calibri"/>
          </a:endParaRPr>
        </a:p>
      </xdr:txBody>
    </xdr:sp>
    <xdr:clientData/>
  </xdr:oneCellAnchor>
  <xdr:oneCellAnchor>
    <xdr:from>
      <xdr:col>9</xdr:col>
      <xdr:colOff>203574</xdr:colOff>
      <xdr:row>8</xdr:row>
      <xdr:rowOff>108003</xdr:rowOff>
    </xdr:from>
    <xdr:ext cx="1558552" cy="311496"/>
    <xdr:sp macro="" textlink="Apoio!T7">
      <xdr:nvSpPr>
        <xdr:cNvPr id="106" name="CaixaDeTexto 105">
          <a:extLst>
            <a:ext uri="{FF2B5EF4-FFF2-40B4-BE49-F238E27FC236}">
              <a16:creationId xmlns:a16="http://schemas.microsoft.com/office/drawing/2014/main" id="{3F9A487B-56C7-4B1B-BC04-E3F29F8C2F77}"/>
            </a:ext>
          </a:extLst>
        </xdr:cNvPr>
        <xdr:cNvSpPr txBox="1"/>
      </xdr:nvSpPr>
      <xdr:spPr>
        <a:xfrm>
          <a:off x="5689974" y="1632003"/>
          <a:ext cx="155855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E8D279AC-A00B-4E35-B6B3-175B7C713084}" type="TxLink">
            <a:rPr lang="en-US" sz="1400" b="0" i="0" u="none" strike="noStrike">
              <a:ln>
                <a:noFill/>
              </a:ln>
              <a:solidFill>
                <a:schemeClr val="accent5"/>
              </a:solidFill>
              <a:latin typeface="Calibri"/>
              <a:ea typeface="+mn-ea"/>
              <a:cs typeface="Calibri"/>
            </a:rPr>
            <a:pPr marL="0" indent="0"/>
            <a:t>Aniversário Adulto</a:t>
          </a:fld>
          <a:endParaRPr lang="en-US" sz="1400" b="0" i="0" u="none" strike="noStrike">
            <a:ln>
              <a:noFill/>
            </a:ln>
            <a:solidFill>
              <a:schemeClr val="accent5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13</xdr:col>
      <xdr:colOff>136898</xdr:colOff>
      <xdr:row>9</xdr:row>
      <xdr:rowOff>130623</xdr:rowOff>
    </xdr:from>
    <xdr:ext cx="2479596" cy="311496"/>
    <xdr:sp macro="" textlink="Apoio!T8">
      <xdr:nvSpPr>
        <xdr:cNvPr id="107" name="CaixaDeTexto 106">
          <a:extLst>
            <a:ext uri="{FF2B5EF4-FFF2-40B4-BE49-F238E27FC236}">
              <a16:creationId xmlns:a16="http://schemas.microsoft.com/office/drawing/2014/main" id="{FCECE89F-0511-4B58-8852-485FC75C2AB1}"/>
            </a:ext>
          </a:extLst>
        </xdr:cNvPr>
        <xdr:cNvSpPr txBox="1"/>
      </xdr:nvSpPr>
      <xdr:spPr>
        <a:xfrm>
          <a:off x="8061698" y="1845123"/>
          <a:ext cx="247959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8FE02E97-2286-40A0-AB1F-41700433DABF}" type="TxLink">
            <a:rPr lang="en-US" sz="1400" b="0" i="0" u="none" strike="noStrike">
              <a:ln>
                <a:noFill/>
              </a:ln>
              <a:solidFill>
                <a:schemeClr val="accent5"/>
              </a:solidFill>
              <a:latin typeface="Calibri"/>
              <a:ea typeface="+mn-ea"/>
              <a:cs typeface="Calibri"/>
            </a:rPr>
            <a:pPr marL="0" indent="0"/>
            <a:t>Bodas Melhor Idade</a:t>
          </a:fld>
          <a:endParaRPr lang="en-US" sz="1400" b="0" i="0" u="none" strike="noStrike">
            <a:ln>
              <a:noFill/>
            </a:ln>
            <a:solidFill>
              <a:schemeClr val="accent5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11</xdr:col>
      <xdr:colOff>476768</xdr:colOff>
      <xdr:row>8</xdr:row>
      <xdr:rowOff>51581</xdr:rowOff>
    </xdr:from>
    <xdr:ext cx="1439689" cy="405432"/>
    <xdr:sp macro="" textlink="Apoio!U6">
      <xdr:nvSpPr>
        <xdr:cNvPr id="111" name="CaixaDeTexto 110">
          <a:extLst>
            <a:ext uri="{FF2B5EF4-FFF2-40B4-BE49-F238E27FC236}">
              <a16:creationId xmlns:a16="http://schemas.microsoft.com/office/drawing/2014/main" id="{2DF99EB3-42A9-4EBB-A831-4E003DFFC1C2}"/>
            </a:ext>
          </a:extLst>
        </xdr:cNvPr>
        <xdr:cNvSpPr txBox="1"/>
      </xdr:nvSpPr>
      <xdr:spPr>
        <a:xfrm>
          <a:off x="7182368" y="1575581"/>
          <a:ext cx="143968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828A6946-B890-40DF-935D-A29169B52DCB}" type="TxLink">
            <a:rPr lang="en-US" sz="2000" b="1" i="0" u="none" strike="noStrike">
              <a:ln w="12700">
                <a:solidFill>
                  <a:schemeClr val="accent5"/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261,9 K</a:t>
          </a:fld>
          <a:endParaRPr lang="pt-BR" sz="2000" b="1" i="0" u="none" strike="noStrike">
            <a:ln w="12700">
              <a:solidFill>
                <a:schemeClr val="accent5"/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9</xdr:col>
      <xdr:colOff>400568</xdr:colOff>
      <xdr:row>9</xdr:row>
      <xdr:rowOff>161118</xdr:rowOff>
    </xdr:from>
    <xdr:ext cx="1125949" cy="405432"/>
    <xdr:sp macro="" textlink="Apoio!U7">
      <xdr:nvSpPr>
        <xdr:cNvPr id="112" name="CaixaDeTexto 111">
          <a:extLst>
            <a:ext uri="{FF2B5EF4-FFF2-40B4-BE49-F238E27FC236}">
              <a16:creationId xmlns:a16="http://schemas.microsoft.com/office/drawing/2014/main" id="{74DC26CC-EF47-4CDE-A0F3-F2D972F9B9E7}"/>
            </a:ext>
          </a:extLst>
        </xdr:cNvPr>
        <xdr:cNvSpPr txBox="1"/>
      </xdr:nvSpPr>
      <xdr:spPr>
        <a:xfrm>
          <a:off x="5886968" y="1875618"/>
          <a:ext cx="112594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CA3975F4-97D1-452B-836C-080DFA1A0D95}" type="TxLink">
            <a:rPr lang="en-US" sz="2000" b="1" i="0" u="none" strike="noStrike">
              <a:ln w="12700">
                <a:solidFill>
                  <a:schemeClr val="accent5"/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233,8 K</a:t>
          </a:fld>
          <a:endParaRPr lang="pt-BR" sz="2000" b="1" i="0" u="none" strike="noStrike">
            <a:ln w="12700">
              <a:solidFill>
                <a:schemeClr val="accent5"/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13</xdr:col>
      <xdr:colOff>438668</xdr:colOff>
      <xdr:row>10</xdr:row>
      <xdr:rowOff>163499</xdr:rowOff>
    </xdr:from>
    <xdr:ext cx="1125949" cy="405432"/>
    <xdr:sp macro="" textlink="Apoio!U8">
      <xdr:nvSpPr>
        <xdr:cNvPr id="113" name="CaixaDeTexto 112">
          <a:extLst>
            <a:ext uri="{FF2B5EF4-FFF2-40B4-BE49-F238E27FC236}">
              <a16:creationId xmlns:a16="http://schemas.microsoft.com/office/drawing/2014/main" id="{C4398EF0-D517-4242-ADF8-FA1C2399DABF}"/>
            </a:ext>
          </a:extLst>
        </xdr:cNvPr>
        <xdr:cNvSpPr txBox="1"/>
      </xdr:nvSpPr>
      <xdr:spPr>
        <a:xfrm>
          <a:off x="8363468" y="2068499"/>
          <a:ext cx="112594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6D10D064-0A18-44E1-BD14-8CE43128E151}" type="TxLink">
            <a:rPr lang="en-US" sz="2000" b="1" i="0" u="none" strike="noStrike">
              <a:ln w="12700">
                <a:solidFill>
                  <a:schemeClr val="accent5"/>
                </a:solidFill>
              </a:ln>
              <a:noFill/>
              <a:latin typeface="Calibri"/>
              <a:ea typeface="+mn-ea"/>
              <a:cs typeface="Calibri"/>
            </a:rPr>
            <a:pPr marL="0" indent="0"/>
            <a:t>225,2 K</a:t>
          </a:fld>
          <a:endParaRPr lang="pt-BR" sz="2000" b="1" i="0" u="none" strike="noStrike">
            <a:ln w="12700">
              <a:solidFill>
                <a:schemeClr val="accent5"/>
              </a:solidFill>
            </a:ln>
            <a:noFill/>
            <a:latin typeface="Calibri"/>
            <a:ea typeface="+mn-ea"/>
            <a:cs typeface="Calibri"/>
          </a:endParaRPr>
        </a:p>
      </xdr:txBody>
    </xdr:sp>
    <xdr:clientData/>
  </xdr:oneCellAnchor>
  <xdr:twoCellAnchor editAs="oneCell">
    <xdr:from>
      <xdr:col>4</xdr:col>
      <xdr:colOff>452438</xdr:colOff>
      <xdr:row>12</xdr:row>
      <xdr:rowOff>47625</xdr:rowOff>
    </xdr:from>
    <xdr:to>
      <xdr:col>6</xdr:col>
      <xdr:colOff>152400</xdr:colOff>
      <xdr:row>17</xdr:row>
      <xdr:rowOff>9525</xdr:rowOff>
    </xdr:to>
    <xdr:pic>
      <xdr:nvPicPr>
        <xdr:cNvPr id="121" name="Gráfico 120" descr="Seta: curva ligeira">
          <a:extLst>
            <a:ext uri="{FF2B5EF4-FFF2-40B4-BE49-F238E27FC236}">
              <a16:creationId xmlns:a16="http://schemas.microsoft.com/office/drawing/2014/main" id="{F0B8B70B-A3C0-46C4-BFE4-0B6866CD2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2881313" y="23336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17</xdr:row>
      <xdr:rowOff>85725</xdr:rowOff>
    </xdr:from>
    <xdr:to>
      <xdr:col>2</xdr:col>
      <xdr:colOff>247651</xdr:colOff>
      <xdr:row>19</xdr:row>
      <xdr:rowOff>133351</xdr:rowOff>
    </xdr:to>
    <xdr:pic>
      <xdr:nvPicPr>
        <xdr:cNvPr id="132" name="Gráfico 131" descr="Dólar">
          <a:extLst>
            <a:ext uri="{FF2B5EF4-FFF2-40B4-BE49-F238E27FC236}">
              <a16:creationId xmlns:a16="http://schemas.microsoft.com/office/drawing/2014/main" id="{DA8D6CD1-BE7C-4002-BBB1-CC0A01DD2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038225" y="3324225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9</xdr:row>
      <xdr:rowOff>142875</xdr:rowOff>
    </xdr:from>
    <xdr:to>
      <xdr:col>13</xdr:col>
      <xdr:colOff>161925</xdr:colOff>
      <xdr:row>14</xdr:row>
      <xdr:rowOff>104775</xdr:rowOff>
    </xdr:to>
    <xdr:pic>
      <xdr:nvPicPr>
        <xdr:cNvPr id="3" name="Gráfico 2" descr="Troféu">
          <a:extLst>
            <a:ext uri="{FF2B5EF4-FFF2-40B4-BE49-F238E27FC236}">
              <a16:creationId xmlns:a16="http://schemas.microsoft.com/office/drawing/2014/main" id="{FE98DE42-26D6-4A3D-86CC-FFCB3D5CF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7172325" y="18573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9</xdr:col>
      <xdr:colOff>447675</xdr:colOff>
      <xdr:row>11</xdr:row>
      <xdr:rowOff>47625</xdr:rowOff>
    </xdr:from>
    <xdr:to>
      <xdr:col>11</xdr:col>
      <xdr:colOff>142875</xdr:colOff>
      <xdr:row>16</xdr:row>
      <xdr:rowOff>9525</xdr:rowOff>
    </xdr:to>
    <xdr:pic>
      <xdr:nvPicPr>
        <xdr:cNvPr id="108" name="Gráfico 107" descr="Troféu">
          <a:extLst>
            <a:ext uri="{FF2B5EF4-FFF2-40B4-BE49-F238E27FC236}">
              <a16:creationId xmlns:a16="http://schemas.microsoft.com/office/drawing/2014/main" id="{2FFC3911-8C5B-4FFE-AEEA-CB8E7B8B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5934075" y="21431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409575</xdr:colOff>
      <xdr:row>12</xdr:row>
      <xdr:rowOff>38100</xdr:rowOff>
    </xdr:from>
    <xdr:to>
      <xdr:col>15</xdr:col>
      <xdr:colOff>104775</xdr:colOff>
      <xdr:row>17</xdr:row>
      <xdr:rowOff>0</xdr:rowOff>
    </xdr:to>
    <xdr:pic>
      <xdr:nvPicPr>
        <xdr:cNvPr id="109" name="Gráfico 108" descr="Troféu">
          <a:extLst>
            <a:ext uri="{FF2B5EF4-FFF2-40B4-BE49-F238E27FC236}">
              <a16:creationId xmlns:a16="http://schemas.microsoft.com/office/drawing/2014/main" id="{91801BD6-55CF-497F-AAB8-312E30490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8334375" y="2324100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342900</xdr:colOff>
      <xdr:row>14</xdr:row>
      <xdr:rowOff>28575</xdr:rowOff>
    </xdr:from>
    <xdr:to>
      <xdr:col>15</xdr:col>
      <xdr:colOff>133350</xdr:colOff>
      <xdr:row>17</xdr:row>
      <xdr:rowOff>180975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6BF00FC-638C-4CD6-A2A8-A8CE52504C1A}"/>
            </a:ext>
          </a:extLst>
        </xdr:cNvPr>
        <xdr:cNvGrpSpPr/>
      </xdr:nvGrpSpPr>
      <xdr:grpSpPr>
        <a:xfrm>
          <a:off x="5829300" y="2695575"/>
          <a:ext cx="3448050" cy="723900"/>
          <a:chOff x="6191250" y="2695575"/>
          <a:chExt cx="3000375" cy="723900"/>
        </a:xfrm>
        <a:solidFill>
          <a:schemeClr val="accent2"/>
        </a:solidFill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BFC01A53-6F14-4470-918C-7F243EDC17DC}"/>
              </a:ext>
            </a:extLst>
          </xdr:cNvPr>
          <xdr:cNvSpPr/>
        </xdr:nvSpPr>
        <xdr:spPr>
          <a:xfrm>
            <a:off x="6191250" y="3162300"/>
            <a:ext cx="3000375" cy="25717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0" name="Retângulo 109">
            <a:extLst>
              <a:ext uri="{FF2B5EF4-FFF2-40B4-BE49-F238E27FC236}">
                <a16:creationId xmlns:a16="http://schemas.microsoft.com/office/drawing/2014/main" id="{0C09BF15-8641-4174-900B-902CFADE852C}"/>
              </a:ext>
            </a:extLst>
          </xdr:cNvPr>
          <xdr:cNvSpPr/>
        </xdr:nvSpPr>
        <xdr:spPr>
          <a:xfrm>
            <a:off x="6191250" y="2981325"/>
            <a:ext cx="1362075" cy="25717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Retângulo 113">
            <a:extLst>
              <a:ext uri="{FF2B5EF4-FFF2-40B4-BE49-F238E27FC236}">
                <a16:creationId xmlns:a16="http://schemas.microsoft.com/office/drawing/2014/main" id="{F2C515A3-F4A9-4B31-9E11-1189DFC98A34}"/>
              </a:ext>
            </a:extLst>
          </xdr:cNvPr>
          <xdr:cNvSpPr/>
        </xdr:nvSpPr>
        <xdr:spPr>
          <a:xfrm>
            <a:off x="7334250" y="2695575"/>
            <a:ext cx="885825" cy="52387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142875</xdr:rowOff>
    </xdr:from>
    <xdr:to>
      <xdr:col>0</xdr:col>
      <xdr:colOff>438150</xdr:colOff>
      <xdr:row>4</xdr:row>
      <xdr:rowOff>85724</xdr:rowOff>
    </xdr:to>
    <xdr:pic>
      <xdr:nvPicPr>
        <xdr:cNvPr id="23" name="Gráfico 22" descr="Gráfico de pizz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BFDBC6-7347-4334-B619-FF10561C5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4300" y="523875"/>
          <a:ext cx="323850" cy="3238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0</xdr:row>
      <xdr:rowOff>76200</xdr:rowOff>
    </xdr:from>
    <xdr:to>
      <xdr:col>0</xdr:col>
      <xdr:colOff>466725</xdr:colOff>
      <xdr:row>2</xdr:row>
      <xdr:rowOff>19051</xdr:rowOff>
    </xdr:to>
    <xdr:pic>
      <xdr:nvPicPr>
        <xdr:cNvPr id="28" name="Gráfico 27" descr="Ícone do menu de hambúrgue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F91B3B-2BAF-47F8-A91D-6C0950DA8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2875" y="76200"/>
          <a:ext cx="323850" cy="3238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445789</xdr:colOff>
      <xdr:row>0</xdr:row>
      <xdr:rowOff>28575</xdr:rowOff>
    </xdr:from>
    <xdr:to>
      <xdr:col>6</xdr:col>
      <xdr:colOff>361079</xdr:colOff>
      <xdr:row>4</xdr:row>
      <xdr:rowOff>95250</xdr:rowOff>
    </xdr:to>
    <xdr:pic>
      <xdr:nvPicPr>
        <xdr:cNvPr id="2" name="Picture 2" descr="Logotipo de arte de papel de unicórnio Vetor Premium">
          <a:extLst>
            <a:ext uri="{FF2B5EF4-FFF2-40B4-BE49-F238E27FC236}">
              <a16:creationId xmlns:a16="http://schemas.microsoft.com/office/drawing/2014/main" id="{9943C6C1-4BEE-4920-80FB-D081BE82CFA9}"/>
            </a:ext>
          </a:extLst>
        </xdr:cNvPr>
        <xdr:cNvPicPr>
          <a:picLocks noGrp="1"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18" t="5279" r="16135" b="24734"/>
        <a:stretch/>
      </xdr:blipFill>
      <xdr:spPr bwMode="auto">
        <a:xfrm>
          <a:off x="3427114" y="28575"/>
          <a:ext cx="77254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209550</xdr:colOff>
      <xdr:row>4</xdr:row>
      <xdr:rowOff>62899</xdr:rowOff>
    </xdr:from>
    <xdr:to>
      <xdr:col>6</xdr:col>
      <xdr:colOff>587681</xdr:colOff>
      <xdr:row>5</xdr:row>
      <xdr:rowOff>183895</xdr:rowOff>
    </xdr:to>
    <xdr:sp macro="" textlink="">
      <xdr:nvSpPr>
        <xdr:cNvPr id="3" name="CaixaDeTexto 3">
          <a:extLst>
            <a:ext uri="{FF2B5EF4-FFF2-40B4-BE49-F238E27FC236}">
              <a16:creationId xmlns:a16="http://schemas.microsoft.com/office/drawing/2014/main" id="{9FE1B06B-6C7C-413C-A4AF-A4297547922B}"/>
            </a:ext>
          </a:extLst>
        </xdr:cNvPr>
        <xdr:cNvSpPr txBox="1"/>
      </xdr:nvSpPr>
      <xdr:spPr>
        <a:xfrm>
          <a:off x="3190875" y="824899"/>
          <a:ext cx="1235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>
              <a:solidFill>
                <a:schemeClr val="tx1">
                  <a:lumMod val="75000"/>
                  <a:lumOff val="25000"/>
                </a:schemeClr>
              </a:solidFill>
            </a:rPr>
            <a:t>A&amp;B </a:t>
          </a:r>
          <a:r>
            <a:rPr lang="pt-BR" sz="1400" b="1">
              <a:solidFill>
                <a:srgbClr val="9EECCD"/>
              </a:solidFill>
            </a:rPr>
            <a:t>Festas</a:t>
          </a:r>
        </a:p>
      </xdr:txBody>
    </xdr:sp>
    <xdr:clientData/>
  </xdr:twoCellAnchor>
  <xdr:oneCellAnchor>
    <xdr:from>
      <xdr:col>6</xdr:col>
      <xdr:colOff>825052</xdr:colOff>
      <xdr:row>1</xdr:row>
      <xdr:rowOff>174123</xdr:rowOff>
    </xdr:from>
    <xdr:ext cx="3283848" cy="655885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AE346C8-8256-4BB7-9C7F-2042BEF77394}"/>
            </a:ext>
          </a:extLst>
        </xdr:cNvPr>
        <xdr:cNvSpPr/>
      </xdr:nvSpPr>
      <xdr:spPr>
        <a:xfrm>
          <a:off x="4663627" y="364623"/>
          <a:ext cx="3283848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BASE</a:t>
          </a:r>
          <a:r>
            <a:rPr lang="pt-BR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DE DADOS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0</xdr:col>
      <xdr:colOff>142875</xdr:colOff>
      <xdr:row>0</xdr:row>
      <xdr:rowOff>123825</xdr:rowOff>
    </xdr:from>
    <xdr:to>
      <xdr:col>0</xdr:col>
      <xdr:colOff>466725</xdr:colOff>
      <xdr:row>2</xdr:row>
      <xdr:rowOff>66676</xdr:rowOff>
    </xdr:to>
    <xdr:pic>
      <xdr:nvPicPr>
        <xdr:cNvPr id="9" name="Gráfico 8" descr="Ícone do menu de hambúrgue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CC77FF-1E45-4426-B07D-FB4600286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2875" y="123825"/>
          <a:ext cx="323850" cy="323851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3</xdr:row>
      <xdr:rowOff>95250</xdr:rowOff>
    </xdr:from>
    <xdr:to>
      <xdr:col>0</xdr:col>
      <xdr:colOff>466725</xdr:colOff>
      <xdr:row>5</xdr:row>
      <xdr:rowOff>38099</xdr:rowOff>
    </xdr:to>
    <xdr:pic>
      <xdr:nvPicPr>
        <xdr:cNvPr id="10" name="Gráfico 9" descr="Gráfico de pizz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B071E7-88B2-48CB-9FEF-AA9BE1897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2875" y="666750"/>
          <a:ext cx="323850" cy="3238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314324</xdr:colOff>
      <xdr:row>0</xdr:row>
      <xdr:rowOff>161925</xdr:rowOff>
    </xdr:from>
    <xdr:to>
      <xdr:col>17</xdr:col>
      <xdr:colOff>380999</xdr:colOff>
      <xdr:row>24</xdr:row>
      <xdr:rowOff>104775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D51A132-F70E-4DAD-9209-8CFA93397968}"/>
            </a:ext>
          </a:extLst>
        </xdr:cNvPr>
        <xdr:cNvSpPr/>
      </xdr:nvSpPr>
      <xdr:spPr>
        <a:xfrm>
          <a:off x="7019924" y="161925"/>
          <a:ext cx="3724275" cy="4514850"/>
        </a:xfrm>
        <a:prstGeom prst="rect">
          <a:avLst/>
        </a:prstGeom>
        <a:solidFill>
          <a:srgbClr val="F0F4FA">
            <a:alpha val="6980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15</xdr:col>
      <xdr:colOff>37630</xdr:colOff>
      <xdr:row>9</xdr:row>
      <xdr:rowOff>95250</xdr:rowOff>
    </xdr:from>
    <xdr:to>
      <xdr:col>19</xdr:col>
      <xdr:colOff>590549</xdr:colOff>
      <xdr:row>25</xdr:row>
      <xdr:rowOff>38569</xdr:rowOff>
    </xdr:to>
    <xdr:pic>
      <xdr:nvPicPr>
        <xdr:cNvPr id="15" name="Picture 4">
          <a:extLst>
            <a:ext uri="{FF2B5EF4-FFF2-40B4-BE49-F238E27FC236}">
              <a16:creationId xmlns:a16="http://schemas.microsoft.com/office/drawing/2014/main" id="{2237DD47-934B-4AC9-B0D2-93B2D8825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1034047">
          <a:off x="9181630" y="1809750"/>
          <a:ext cx="2991319" cy="2991319"/>
        </a:xfrm>
        <a:prstGeom prst="teardrop">
          <a:avLst>
            <a:gd name="adj" fmla="val 85085"/>
          </a:avLst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104304</xdr:colOff>
      <xdr:row>5</xdr:row>
      <xdr:rowOff>9525</xdr:rowOff>
    </xdr:from>
    <xdr:to>
      <xdr:col>15</xdr:col>
      <xdr:colOff>419098</xdr:colOff>
      <xdr:row>16</xdr:row>
      <xdr:rowOff>57619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8D3B5402-62BD-4EA9-AF3E-685028B1A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419504" y="962025"/>
          <a:ext cx="2143594" cy="2143594"/>
        </a:xfrm>
        <a:prstGeom prst="teardrop">
          <a:avLst>
            <a:gd name="adj" fmla="val 85085"/>
          </a:avLst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304799</xdr:colOff>
      <xdr:row>16</xdr:row>
      <xdr:rowOff>133350</xdr:rowOff>
    </xdr:from>
    <xdr:to>
      <xdr:col>7</xdr:col>
      <xdr:colOff>266700</xdr:colOff>
      <xdr:row>27</xdr:row>
      <xdr:rowOff>94976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E27B6CF9-5560-49EF-B18B-4332883ED7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858" t="6087" r="2845"/>
        <a:stretch/>
      </xdr:blipFill>
      <xdr:spPr>
        <a:xfrm>
          <a:off x="1523999" y="3181350"/>
          <a:ext cx="3009901" cy="2057126"/>
        </a:xfrm>
        <a:prstGeom prst="rect">
          <a:avLst/>
        </a:prstGeom>
      </xdr:spPr>
    </xdr:pic>
    <xdr:clientData/>
  </xdr:twoCellAnchor>
  <xdr:twoCellAnchor>
    <xdr:from>
      <xdr:col>0</xdr:col>
      <xdr:colOff>76201</xdr:colOff>
      <xdr:row>10</xdr:row>
      <xdr:rowOff>180975</xdr:rowOff>
    </xdr:from>
    <xdr:to>
      <xdr:col>9</xdr:col>
      <xdr:colOff>581025</xdr:colOff>
      <xdr:row>14</xdr:row>
      <xdr:rowOff>114300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B979F7C-08E1-4A7E-88C7-90EDEAD020BD}"/>
            </a:ext>
          </a:extLst>
        </xdr:cNvPr>
        <xdr:cNvSpPr/>
      </xdr:nvSpPr>
      <xdr:spPr>
        <a:xfrm>
          <a:off x="76201" y="2085975"/>
          <a:ext cx="5991224" cy="6953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85725</xdr:colOff>
      <xdr:row>0</xdr:row>
      <xdr:rowOff>85725</xdr:rowOff>
    </xdr:from>
    <xdr:to>
      <xdr:col>9</xdr:col>
      <xdr:colOff>571500</xdr:colOff>
      <xdr:row>10</xdr:row>
      <xdr:rowOff>185569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CB9555-E6B5-45FB-9555-2E8BD5F7C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" y="85725"/>
          <a:ext cx="5972175" cy="2004844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28106</xdr:colOff>
      <xdr:row>10</xdr:row>
      <xdr:rowOff>152400</xdr:rowOff>
    </xdr:from>
    <xdr:to>
      <xdr:col>2</xdr:col>
      <xdr:colOff>371475</xdr:colOff>
      <xdr:row>19</xdr:row>
      <xdr:rowOff>469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82C5F7C2-9866-41D6-B9CA-9E97D5F26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8106" y="2057400"/>
          <a:ext cx="1562569" cy="1562569"/>
        </a:xfrm>
        <a:prstGeom prst="teardrop">
          <a:avLst>
            <a:gd name="adj" fmla="val 85085"/>
          </a:avLst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361950</xdr:colOff>
      <xdr:row>13</xdr:row>
      <xdr:rowOff>19050</xdr:rowOff>
    </xdr:from>
    <xdr:to>
      <xdr:col>11</xdr:col>
      <xdr:colOff>438150</xdr:colOff>
      <xdr:row>26</xdr:row>
      <xdr:rowOff>57150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AEC30B3-DBE9-44B7-8905-3BFF42571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2495550"/>
          <a:ext cx="2514600" cy="2514600"/>
        </a:xfrm>
        <a:prstGeom prst="rect">
          <a:avLst/>
        </a:prstGeom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180975</xdr:colOff>
      <xdr:row>11</xdr:row>
      <xdr:rowOff>123825</xdr:rowOff>
    </xdr:from>
    <xdr:to>
      <xdr:col>2</xdr:col>
      <xdr:colOff>328128</xdr:colOff>
      <xdr:row>18</xdr:row>
      <xdr:rowOff>171450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688C521C-DE16-441B-8364-02AFF212E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80975" y="2219325"/>
          <a:ext cx="1366353" cy="1381125"/>
        </a:xfrm>
        <a:prstGeom prst="rect">
          <a:avLst/>
        </a:prstGeom>
      </xdr:spPr>
    </xdr:pic>
    <xdr:clientData/>
  </xdr:twoCellAnchor>
  <xdr:oneCellAnchor>
    <xdr:from>
      <xdr:col>2</xdr:col>
      <xdr:colOff>314325</xdr:colOff>
      <xdr:row>13</xdr:row>
      <xdr:rowOff>0</xdr:rowOff>
    </xdr:from>
    <xdr:ext cx="2726900" cy="870559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500B0144-6944-4500-8A88-28D071036771}"/>
            </a:ext>
          </a:extLst>
        </xdr:cNvPr>
        <xdr:cNvSpPr txBox="1"/>
      </xdr:nvSpPr>
      <xdr:spPr>
        <a:xfrm>
          <a:off x="1533525" y="2476500"/>
          <a:ext cx="2726900" cy="870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kern="1200">
              <a:solidFill>
                <a:schemeClr val="tx1">
                  <a:lumMod val="85000"/>
                  <a:lumOff val="15000"/>
                </a:schemeClr>
              </a:solidFill>
              <a:latin typeface="Nordica" panose="02000603000000000000" pitchFamily="50" charset="0"/>
              <a:ea typeface="+mn-ea"/>
              <a:cs typeface="+mn-cs"/>
            </a:rPr>
            <a:t>Desenvolvedora:</a:t>
          </a:r>
        </a:p>
        <a:p>
          <a:endParaRPr lang="pt-BR" sz="1800" kern="1200">
            <a:solidFill>
              <a:srgbClr val="C00000"/>
            </a:solidFill>
            <a:latin typeface="Nordica" panose="02000603000000000000" pitchFamily="50" charset="0"/>
            <a:ea typeface="+mn-ea"/>
            <a:cs typeface="+mn-cs"/>
          </a:endParaRPr>
        </a:p>
        <a:p>
          <a:r>
            <a:rPr lang="pt-BR" sz="2400" kern="1200">
              <a:solidFill>
                <a:schemeClr val="accent1"/>
              </a:solidFill>
              <a:latin typeface="Nordica" panose="02000603000000000000" pitchFamily="50" charset="0"/>
              <a:ea typeface="+mn-ea"/>
              <a:cs typeface="+mn-cs"/>
            </a:rPr>
            <a:t>Camila Rodrigues</a:t>
          </a:r>
        </a:p>
      </xdr:txBody>
    </xdr:sp>
    <xdr:clientData/>
  </xdr:oneCellAnchor>
  <xdr:twoCellAnchor editAs="oneCell">
    <xdr:from>
      <xdr:col>12</xdr:col>
      <xdr:colOff>161924</xdr:colOff>
      <xdr:row>16</xdr:row>
      <xdr:rowOff>139002</xdr:rowOff>
    </xdr:from>
    <xdr:to>
      <xdr:col>18</xdr:col>
      <xdr:colOff>168801</xdr:colOff>
      <xdr:row>25</xdr:row>
      <xdr:rowOff>66675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73C11E46-5EE8-487B-BD8A-AB80AA5C5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77124" y="3187002"/>
          <a:ext cx="3664477" cy="164217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13</xdr:col>
      <xdr:colOff>561975</xdr:colOff>
      <xdr:row>4</xdr:row>
      <xdr:rowOff>97639</xdr:rowOff>
    </xdr:from>
    <xdr:to>
      <xdr:col>20</xdr:col>
      <xdr:colOff>47625</xdr:colOff>
      <xdr:row>14</xdr:row>
      <xdr:rowOff>26829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E78D0A0-918D-4C5A-93DA-C5FECD16D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859639"/>
          <a:ext cx="3752850" cy="1834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11</xdr:col>
      <xdr:colOff>466725</xdr:colOff>
      <xdr:row>1</xdr:row>
      <xdr:rowOff>85725</xdr:rowOff>
    </xdr:from>
    <xdr:ext cx="1966692" cy="444737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1391A0A3-F1AA-4F75-A51F-76171B6DC566}"/>
            </a:ext>
          </a:extLst>
        </xdr:cNvPr>
        <xdr:cNvSpPr txBox="1"/>
      </xdr:nvSpPr>
      <xdr:spPr>
        <a:xfrm>
          <a:off x="7172325" y="276225"/>
          <a:ext cx="1966692" cy="444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kern="1200">
              <a:solidFill>
                <a:schemeClr val="tx1"/>
              </a:solidFill>
              <a:latin typeface="Nordica" panose="02000603000000000000" pitchFamily="50" charset="0"/>
              <a:ea typeface="+mn-ea"/>
              <a:cs typeface="+mn-cs"/>
            </a:rPr>
            <a:t>Dashboards</a:t>
          </a:r>
        </a:p>
      </xdr:txBody>
    </xdr:sp>
    <xdr:clientData/>
  </xdr:oneCellAnchor>
  <xdr:twoCellAnchor editAs="oneCell">
    <xdr:from>
      <xdr:col>9</xdr:col>
      <xdr:colOff>226087</xdr:colOff>
      <xdr:row>7</xdr:row>
      <xdr:rowOff>6225</xdr:rowOff>
    </xdr:from>
    <xdr:to>
      <xdr:col>11</xdr:col>
      <xdr:colOff>500869</xdr:colOff>
      <xdr:row>14</xdr:row>
      <xdr:rowOff>166707</xdr:rowOff>
    </xdr:to>
    <xdr:pic>
      <xdr:nvPicPr>
        <xdr:cNvPr id="19" name="Gráfico 18" descr="Seta: curva ligeira com preenchimento sólido">
          <a:extLst>
            <a:ext uri="{FF2B5EF4-FFF2-40B4-BE49-F238E27FC236}">
              <a16:creationId xmlns:a16="http://schemas.microsoft.com/office/drawing/2014/main" id="{2A26C764-EB74-42EA-8010-789EBC575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20452963">
          <a:off x="5712487" y="1339725"/>
          <a:ext cx="1493982" cy="14939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ckr\AppData\Local\Temp\Temp1_INSTRU&#199;&#213;ES.zip\A&amp;B%20Fes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dizes"/>
      <sheetName val="tabela de preços"/>
    </sheetNames>
    <sheetDataSet>
      <sheetData sheetId="0"/>
      <sheetData sheetId="1">
        <row r="4">
          <cell r="D4" t="str">
            <v>TIPO 2</v>
          </cell>
          <cell r="E4" t="str">
            <v>preço por convidado</v>
          </cell>
        </row>
        <row r="5">
          <cell r="D5" t="str">
            <v>aniversárioinfantil</v>
          </cell>
          <cell r="E5">
            <v>70</v>
          </cell>
        </row>
        <row r="6">
          <cell r="D6" t="str">
            <v>aniversárioteen</v>
          </cell>
          <cell r="E6">
            <v>90</v>
          </cell>
        </row>
        <row r="7">
          <cell r="D7" t="str">
            <v>aniversárioadulto</v>
          </cell>
          <cell r="E7">
            <v>120</v>
          </cell>
        </row>
        <row r="8">
          <cell r="D8" t="str">
            <v>aniversáriomelhor idade</v>
          </cell>
          <cell r="E8">
            <v>120</v>
          </cell>
        </row>
        <row r="9">
          <cell r="D9" t="str">
            <v>casamentoadulto</v>
          </cell>
          <cell r="E9">
            <v>150</v>
          </cell>
        </row>
        <row r="10">
          <cell r="D10" t="str">
            <v>bodasadulto</v>
          </cell>
          <cell r="E10">
            <v>150</v>
          </cell>
        </row>
        <row r="11">
          <cell r="D11" t="str">
            <v>bodasmelhor idade</v>
          </cell>
          <cell r="E11">
            <v>120</v>
          </cell>
        </row>
        <row r="12">
          <cell r="D12" t="str">
            <v>empresaadulto</v>
          </cell>
          <cell r="E12">
            <v>100</v>
          </cell>
        </row>
        <row r="13">
          <cell r="D13" t="str">
            <v>15 anosteen</v>
          </cell>
          <cell r="E13">
            <v>90</v>
          </cell>
        </row>
        <row r="14">
          <cell r="D14" t="str">
            <v>despedidaadulto</v>
          </cell>
          <cell r="E14">
            <v>120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" refreshedDate="44110.028712500003" createdVersion="6" refreshedVersion="6" minRefreshableVersion="3" recordCount="4325" xr:uid="{D7E0D4BF-1A16-4B7D-BCD6-693B4D5D0F9A}">
  <cacheSource type="worksheet">
    <worksheetSource name="base"/>
  </cacheSource>
  <cacheFields count="15">
    <cacheField name="Data" numFmtId="14">
      <sharedItems containsSemiMixedTypes="0" containsNonDate="0" containsDate="1" containsString="0" minDate="2016-01-01T00:00:00" maxDate="2018-01-01T00:00:00" count="728">
        <d v="2016-01-27T00:00:00"/>
        <d v="2017-09-02T00:00:00"/>
        <d v="2017-04-10T00:00:00"/>
        <d v="2017-10-14T00:00:00"/>
        <d v="2016-10-15T00:00:00"/>
        <d v="2017-02-01T00:00:00"/>
        <d v="2016-12-22T00:00:00"/>
        <d v="2017-05-19T00:00:00"/>
        <d v="2017-10-31T00:00:00"/>
        <d v="2016-06-19T00:00:00"/>
        <d v="2016-02-08T00:00:00"/>
        <d v="2017-03-21T00:00:00"/>
        <d v="2016-05-10T00:00:00"/>
        <d v="2017-12-05T00:00:00"/>
        <d v="2017-07-22T00:00:00"/>
        <d v="2017-12-23T00:00:00"/>
        <d v="2017-02-18T00:00:00"/>
        <d v="2017-05-29T00:00:00"/>
        <d v="2016-06-16T00:00:00"/>
        <d v="2017-01-09T00:00:00"/>
        <d v="2017-06-02T00:00:00"/>
        <d v="2016-03-04T00:00:00"/>
        <d v="2016-06-08T00:00:00"/>
        <d v="2016-01-08T00:00:00"/>
        <d v="2017-05-30T00:00:00"/>
        <d v="2017-10-13T00:00:00"/>
        <d v="2017-12-16T00:00:00"/>
        <d v="2017-12-24T00:00:00"/>
        <d v="2017-11-02T00:00:00"/>
        <d v="2016-05-17T00:00:00"/>
        <d v="2016-06-06T00:00:00"/>
        <d v="2016-04-14T00:00:00"/>
        <d v="2016-03-09T00:00:00"/>
        <d v="2016-10-09T00:00:00"/>
        <d v="2017-10-10T00:00:00"/>
        <d v="2017-07-06T00:00:00"/>
        <d v="2016-04-25T00:00:00"/>
        <d v="2016-11-19T00:00:00"/>
        <d v="2017-06-01T00:00:00"/>
        <d v="2017-04-06T00:00:00"/>
        <d v="2017-03-31T00:00:00"/>
        <d v="2016-04-23T00:00:00"/>
        <d v="2016-06-11T00:00:00"/>
        <d v="2016-05-28T00:00:00"/>
        <d v="2016-05-11T00:00:00"/>
        <d v="2016-12-05T00:00:00"/>
        <d v="2017-11-09T00:00:00"/>
        <d v="2017-09-14T00:00:00"/>
        <d v="2017-01-10T00:00:00"/>
        <d v="2017-05-07T00:00:00"/>
        <d v="2017-12-27T00:00:00"/>
        <d v="2017-02-13T00:00:00"/>
        <d v="2016-02-28T00:00:00"/>
        <d v="2017-09-30T00:00:00"/>
        <d v="2017-11-11T00:00:00"/>
        <d v="2017-12-30T00:00:00"/>
        <d v="2016-08-19T00:00:00"/>
        <d v="2017-02-17T00:00:00"/>
        <d v="2017-01-19T00:00:00"/>
        <d v="2016-05-29T00:00:00"/>
        <d v="2016-06-21T00:00:00"/>
        <d v="2017-09-05T00:00:00"/>
        <d v="2017-03-27T00:00:00"/>
        <d v="2016-06-12T00:00:00"/>
        <d v="2016-07-11T00:00:00"/>
        <d v="2017-06-23T00:00:00"/>
        <d v="2016-09-02T00:00:00"/>
        <d v="2017-10-21T00:00:00"/>
        <d v="2016-04-06T00:00:00"/>
        <d v="2017-12-29T00:00:00"/>
        <d v="2017-10-04T00:00:00"/>
        <d v="2016-08-16T00:00:00"/>
        <d v="2016-04-11T00:00:00"/>
        <d v="2016-10-23T00:00:00"/>
        <d v="2017-08-03T00:00:00"/>
        <d v="2016-05-13T00:00:00"/>
        <d v="2016-08-05T00:00:00"/>
        <d v="2017-05-25T00:00:00"/>
        <d v="2017-02-09T00:00:00"/>
        <d v="2017-10-01T00:00:00"/>
        <d v="2016-07-28T00:00:00"/>
        <d v="2017-05-04T00:00:00"/>
        <d v="2017-08-22T00:00:00"/>
        <d v="2016-10-13T00:00:00"/>
        <d v="2017-10-17T00:00:00"/>
        <d v="2016-04-18T00:00:00"/>
        <d v="2017-03-30T00:00:00"/>
        <d v="2017-04-16T00:00:00"/>
        <d v="2017-09-04T00:00:00"/>
        <d v="2016-04-28T00:00:00"/>
        <d v="2017-02-20T00:00:00"/>
        <d v="2016-07-06T00:00:00"/>
        <d v="2016-07-07T00:00:00"/>
        <d v="2017-06-28T00:00:00"/>
        <d v="2017-12-10T00:00:00"/>
        <d v="2016-12-13T00:00:00"/>
        <d v="2017-10-27T00:00:00"/>
        <d v="2017-10-02T00:00:00"/>
        <d v="2016-04-08T00:00:00"/>
        <d v="2017-02-26T00:00:00"/>
        <d v="2017-08-13T00:00:00"/>
        <d v="2016-12-29T00:00:00"/>
        <d v="2016-03-15T00:00:00"/>
        <d v="2017-01-07T00:00:00"/>
        <d v="2017-08-21T00:00:00"/>
        <d v="2017-02-08T00:00:00"/>
        <d v="2016-03-12T00:00:00"/>
        <d v="2017-09-22T00:00:00"/>
        <d v="2017-04-07T00:00:00"/>
        <d v="2017-01-26T00:00:00"/>
        <d v="2017-03-20T00:00:00"/>
        <d v="2016-12-04T00:00:00"/>
        <d v="2016-12-25T00:00:00"/>
        <d v="2017-09-26T00:00:00"/>
        <d v="2017-09-27T00:00:00"/>
        <d v="2016-02-26T00:00:00"/>
        <d v="2016-06-13T00:00:00"/>
        <d v="2017-01-25T00:00:00"/>
        <d v="2017-04-12T00:00:00"/>
        <d v="2016-01-01T00:00:00"/>
        <d v="2017-03-19T00:00:00"/>
        <d v="2016-05-26T00:00:00"/>
        <d v="2017-03-11T00:00:00"/>
        <d v="2016-07-17T00:00:00"/>
        <d v="2016-06-15T00:00:00"/>
        <d v="2017-09-16T00:00:00"/>
        <d v="2017-07-17T00:00:00"/>
        <d v="2017-11-12T00:00:00"/>
        <d v="2017-08-23T00:00:00"/>
        <d v="2016-08-07T00:00:00"/>
        <d v="2017-09-21T00:00:00"/>
        <d v="2017-06-21T00:00:00"/>
        <d v="2017-06-22T00:00:00"/>
        <d v="2017-06-15T00:00:00"/>
        <d v="2017-02-25T00:00:00"/>
        <d v="2017-05-11T00:00:00"/>
        <d v="2017-04-11T00:00:00"/>
        <d v="2016-10-14T00:00:00"/>
        <d v="2016-01-13T00:00:00"/>
        <d v="2017-07-10T00:00:00"/>
        <d v="2016-11-12T00:00:00"/>
        <d v="2016-04-26T00:00:00"/>
        <d v="2016-07-13T00:00:00"/>
        <d v="2016-09-18T00:00:00"/>
        <d v="2016-04-13T00:00:00"/>
        <d v="2016-08-24T00:00:00"/>
        <d v="2017-06-03T00:00:00"/>
        <d v="2017-05-24T00:00:00"/>
        <d v="2016-05-18T00:00:00"/>
        <d v="2017-07-09T00:00:00"/>
        <d v="2016-04-17T00:00:00"/>
        <d v="2016-07-01T00:00:00"/>
        <d v="2016-05-21T00:00:00"/>
        <d v="2017-07-13T00:00:00"/>
        <d v="2016-01-19T00:00:00"/>
        <d v="2016-05-31T00:00:00"/>
        <d v="2017-08-09T00:00:00"/>
        <d v="2017-04-21T00:00:00"/>
        <d v="2017-01-21T00:00:00"/>
        <d v="2016-08-31T00:00:00"/>
        <d v="2017-04-28T00:00:00"/>
        <d v="2016-12-16T00:00:00"/>
        <d v="2016-09-30T00:00:00"/>
        <d v="2017-09-20T00:00:00"/>
        <d v="2016-08-29T00:00:00"/>
        <d v="2017-04-24T00:00:00"/>
        <d v="2016-11-21T00:00:00"/>
        <d v="2016-11-18T00:00:00"/>
        <d v="2017-12-21T00:00:00"/>
        <d v="2016-04-02T00:00:00"/>
        <d v="2017-10-24T00:00:00"/>
        <d v="2017-10-22T00:00:00"/>
        <d v="2016-11-11T00:00:00"/>
        <d v="2017-06-10T00:00:00"/>
        <d v="2016-08-30T00:00:00"/>
        <d v="2016-04-07T00:00:00"/>
        <d v="2017-10-25T00:00:00"/>
        <d v="2017-08-10T00:00:00"/>
        <d v="2016-11-22T00:00:00"/>
        <d v="2017-10-30T00:00:00"/>
        <d v="2016-12-12T00:00:00"/>
        <d v="2016-09-01T00:00:00"/>
        <d v="2016-09-28T00:00:00"/>
        <d v="2017-07-16T00:00:00"/>
        <d v="2016-08-25T00:00:00"/>
        <d v="2016-03-20T00:00:00"/>
        <d v="2017-12-08T00:00:00"/>
        <d v="2016-04-16T00:00:00"/>
        <d v="2017-07-01T00:00:00"/>
        <d v="2016-10-25T00:00:00"/>
        <d v="2017-06-04T00:00:00"/>
        <d v="2016-03-05T00:00:00"/>
        <d v="2017-05-05T00:00:00"/>
        <d v="2017-04-30T00:00:00"/>
        <d v="2017-07-18T00:00:00"/>
        <d v="2017-08-04T00:00:00"/>
        <d v="2016-01-25T00:00:00"/>
        <d v="2017-01-16T00:00:00"/>
        <d v="2017-01-30T00:00:00"/>
        <d v="2017-11-22T00:00:00"/>
        <d v="2016-01-18T00:00:00"/>
        <d v="2017-07-26T00:00:00"/>
        <d v="2016-07-30T00:00:00"/>
        <d v="2016-09-05T00:00:00"/>
        <d v="2016-02-17T00:00:00"/>
        <d v="2016-09-04T00:00:00"/>
        <d v="2016-11-01T00:00:00"/>
        <d v="2016-10-27T00:00:00"/>
        <d v="2017-12-03T00:00:00"/>
        <d v="2017-08-01T00:00:00"/>
        <d v="2017-09-10T00:00:00"/>
        <d v="2017-08-26T00:00:00"/>
        <d v="2016-04-20T00:00:00"/>
        <d v="2016-07-03T00:00:00"/>
        <d v="2016-11-16T00:00:00"/>
        <d v="2017-04-08T00:00:00"/>
        <d v="2016-06-30T00:00:00"/>
        <d v="2017-04-01T00:00:00"/>
        <d v="2017-12-11T00:00:00"/>
        <d v="2016-04-03T00:00:00"/>
        <d v="2016-04-30T00:00:00"/>
        <d v="2016-05-02T00:00:00"/>
        <d v="2016-01-31T00:00:00"/>
        <d v="2017-09-19T00:00:00"/>
        <d v="2016-07-05T00:00:00"/>
        <d v="2017-08-12T00:00:00"/>
        <d v="2016-10-07T00:00:00"/>
        <d v="2017-01-08T00:00:00"/>
        <d v="2017-11-23T00:00:00"/>
        <d v="2016-03-14T00:00:00"/>
        <d v="2017-12-02T00:00:00"/>
        <d v="2017-02-24T00:00:00"/>
        <d v="2016-09-26T00:00:00"/>
        <d v="2016-12-31T00:00:00"/>
        <d v="2017-10-23T00:00:00"/>
        <d v="2016-02-29T00:00:00"/>
        <d v="2017-07-24T00:00:00"/>
        <d v="2016-01-11T00:00:00"/>
        <d v="2017-04-18T00:00:00"/>
        <d v="2016-04-19T00:00:00"/>
        <d v="2016-02-19T00:00:00"/>
        <d v="2016-07-21T00:00:00"/>
        <d v="2016-03-30T00:00:00"/>
        <d v="2016-02-07T00:00:00"/>
        <d v="2017-11-20T00:00:00"/>
        <d v="2017-06-09T00:00:00"/>
        <d v="2017-01-13T00:00:00"/>
        <d v="2017-05-03T00:00:00"/>
        <d v="2017-04-23T00:00:00"/>
        <d v="2017-11-05T00:00:00"/>
        <d v="2017-01-15T00:00:00"/>
        <d v="2016-02-13T00:00:00"/>
        <d v="2017-02-19T00:00:00"/>
        <d v="2016-09-17T00:00:00"/>
        <d v="2016-05-03T00:00:00"/>
        <d v="2016-12-27T00:00:00"/>
        <d v="2016-06-09T00:00:00"/>
        <d v="2017-07-29T00:00:00"/>
        <d v="2017-11-30T00:00:00"/>
        <d v="2016-08-14T00:00:00"/>
        <d v="2016-03-28T00:00:00"/>
        <d v="2016-11-03T00:00:00"/>
        <d v="2017-08-19T00:00:00"/>
        <d v="2016-01-30T00:00:00"/>
        <d v="2016-12-03T00:00:00"/>
        <d v="2016-04-01T00:00:00"/>
        <d v="2016-08-18T00:00:00"/>
        <d v="2017-01-03T00:00:00"/>
        <d v="2017-05-09T00:00:00"/>
        <d v="2017-02-14T00:00:00"/>
        <d v="2016-02-10T00:00:00"/>
        <d v="2016-03-08T00:00:00"/>
        <d v="2016-08-12T00:00:00"/>
        <d v="2017-01-01T00:00:00"/>
        <d v="2017-06-26T00:00:00"/>
        <d v="2017-05-10T00:00:00"/>
        <d v="2016-02-15T00:00:00"/>
        <d v="2017-03-18T00:00:00"/>
        <d v="2017-07-25T00:00:00"/>
        <d v="2017-12-19T00:00:00"/>
        <d v="2017-10-11T00:00:00"/>
        <d v="2016-02-09T00:00:00"/>
        <d v="2016-04-24T00:00:00"/>
        <d v="2017-09-15T00:00:00"/>
        <d v="2016-05-06T00:00:00"/>
        <d v="2017-08-25T00:00:00"/>
        <d v="2017-08-15T00:00:00"/>
        <d v="2016-10-18T00:00:00"/>
        <d v="2017-06-20T00:00:00"/>
        <d v="2017-10-03T00:00:00"/>
        <d v="2017-07-15T00:00:00"/>
        <d v="2016-02-11T00:00:00"/>
        <d v="2016-09-13T00:00:00"/>
        <d v="2017-09-09T00:00:00"/>
        <d v="2016-08-10T00:00:00"/>
        <d v="2016-03-19T00:00:00"/>
        <d v="2017-04-15T00:00:00"/>
        <d v="2016-04-10T00:00:00"/>
        <d v="2017-05-15T00:00:00"/>
        <d v="2016-10-22T00:00:00"/>
        <d v="2017-10-16T00:00:00"/>
        <d v="2016-02-22T00:00:00"/>
        <d v="2016-10-12T00:00:00"/>
        <d v="2017-01-12T00:00:00"/>
        <d v="2016-12-10T00:00:00"/>
        <d v="2016-12-15T00:00:00"/>
        <d v="2017-09-08T00:00:00"/>
        <d v="2017-08-08T00:00:00"/>
        <d v="2017-08-29T00:00:00"/>
        <d v="2016-05-27T00:00:00"/>
        <d v="2016-03-21T00:00:00"/>
        <d v="2017-02-10T00:00:00"/>
        <d v="2017-07-21T00:00:00"/>
        <d v="2016-05-30T00:00:00"/>
        <d v="2017-12-22T00:00:00"/>
        <d v="2016-06-18T00:00:00"/>
        <d v="2016-09-24T00:00:00"/>
        <d v="2017-12-14T00:00:00"/>
        <d v="2016-10-10T00:00:00"/>
        <d v="2016-10-06T00:00:00"/>
        <d v="2017-11-19T00:00:00"/>
        <d v="2017-02-12T00:00:00"/>
        <d v="2016-12-23T00:00:00"/>
        <d v="2017-07-11T00:00:00"/>
        <d v="2017-07-12T00:00:00"/>
        <d v="2016-06-29T00:00:00"/>
        <d v="2016-01-15T00:00:00"/>
        <d v="2017-03-09T00:00:00"/>
        <d v="2017-09-17T00:00:00"/>
        <d v="2016-11-26T00:00:00"/>
        <d v="2016-01-09T00:00:00"/>
        <d v="2016-06-27T00:00:00"/>
        <d v="2016-05-24T00:00:00"/>
        <d v="2016-11-15T00:00:00"/>
        <d v="2016-02-25T00:00:00"/>
        <d v="2017-02-11T00:00:00"/>
        <d v="2017-12-25T00:00:00"/>
        <d v="2017-08-02T00:00:00"/>
        <d v="2017-03-24T00:00:00"/>
        <d v="2017-06-12T00:00:00"/>
        <d v="2017-11-10T00:00:00"/>
        <d v="2016-08-23T00:00:00"/>
        <d v="2016-06-05T00:00:00"/>
        <d v="2016-01-17T00:00:00"/>
        <d v="2016-05-14T00:00:00"/>
        <d v="2017-08-07T00:00:00"/>
        <d v="2016-06-17T00:00:00"/>
        <d v="2017-05-20T00:00:00"/>
        <d v="2017-08-24T00:00:00"/>
        <d v="2017-02-23T00:00:00"/>
        <d v="2017-05-21T00:00:00"/>
        <d v="2016-07-29T00:00:00"/>
        <d v="2017-09-29T00:00:00"/>
        <d v="2016-11-02T00:00:00"/>
        <d v="2017-06-13T00:00:00"/>
        <d v="2017-11-14T00:00:00"/>
        <d v="2017-04-26T00:00:00"/>
        <d v="2017-04-27T00:00:00"/>
        <d v="2017-10-19T00:00:00"/>
        <d v="2016-07-23T00:00:00"/>
        <d v="2016-02-02T00:00:00"/>
        <d v="2016-05-20T00:00:00"/>
        <d v="2017-02-05T00:00:00"/>
        <d v="2017-11-24T00:00:00"/>
        <d v="2016-09-15T00:00:00"/>
        <d v="2017-12-28T00:00:00"/>
        <d v="2016-12-07T00:00:00"/>
        <d v="2017-03-10T00:00:00"/>
        <d v="2016-07-12T00:00:00"/>
        <d v="2016-08-26T00:00:00"/>
        <d v="2016-07-10T00:00:00"/>
        <d v="2016-04-12T00:00:00"/>
        <d v="2016-08-27T00:00:00"/>
        <d v="2017-06-08T00:00:00"/>
        <d v="2016-01-20T00:00:00"/>
        <d v="2017-09-28T00:00:00"/>
        <d v="2016-09-25T00:00:00"/>
        <d v="2017-09-11T00:00:00"/>
        <d v="2016-07-18T00:00:00"/>
        <d v="2017-04-29T00:00:00"/>
        <d v="2017-05-13T00:00:00"/>
        <d v="2016-07-26T00:00:00"/>
        <d v="2016-07-04T00:00:00"/>
        <d v="2017-04-25T00:00:00"/>
        <d v="2016-05-05T00:00:00"/>
        <d v="2016-01-22T00:00:00"/>
        <d v="2016-10-02T00:00:00"/>
        <d v="2016-06-03T00:00:00"/>
        <d v="2017-12-26T00:00:00"/>
        <d v="2016-07-31T00:00:00"/>
        <d v="2016-05-01T00:00:00"/>
        <d v="2016-06-26T00:00:00"/>
        <d v="2016-02-20T00:00:00"/>
        <d v="2016-12-30T00:00:00"/>
        <d v="2017-05-28T00:00:00"/>
        <d v="2016-08-13T00:00:00"/>
        <d v="2016-08-02T00:00:00"/>
        <d v="2017-12-15T00:00:00"/>
        <d v="2016-04-22T00:00:00"/>
        <d v="2017-07-20T00:00:00"/>
        <d v="2016-06-04T00:00:00"/>
        <d v="2017-02-28T00:00:00"/>
        <d v="2017-07-02T00:00:00"/>
        <d v="2016-11-08T00:00:00"/>
        <d v="2016-02-14T00:00:00"/>
        <d v="2016-09-27T00:00:00"/>
        <d v="2017-08-20T00:00:00"/>
        <d v="2017-09-07T00:00:00"/>
        <d v="2017-11-13T00:00:00"/>
        <d v="2017-06-07T00:00:00"/>
        <d v="2016-05-12T00:00:00"/>
        <d v="2017-01-27T00:00:00"/>
        <d v="2017-03-29T00:00:00"/>
        <d v="2017-03-13T00:00:00"/>
        <d v="2017-11-04T00:00:00"/>
        <d v="2017-01-14T00:00:00"/>
        <d v="2016-03-16T00:00:00"/>
        <d v="2016-09-14T00:00:00"/>
        <d v="2017-11-25T00:00:00"/>
        <d v="2016-03-25T00:00:00"/>
        <d v="2017-02-03T00:00:00"/>
        <d v="2017-10-08T00:00:00"/>
        <d v="2017-08-28T00:00:00"/>
        <d v="2017-03-17T00:00:00"/>
        <d v="2017-08-05T00:00:00"/>
        <d v="2016-08-17T00:00:00"/>
        <d v="2016-06-25T00:00:00"/>
        <d v="2017-06-06T00:00:00"/>
        <d v="2017-12-17T00:00:00"/>
        <d v="2016-03-06T00:00:00"/>
        <d v="2016-01-12T00:00:00"/>
        <d v="2017-02-22T00:00:00"/>
        <d v="2016-11-25T00:00:00"/>
        <d v="2017-01-18T00:00:00"/>
        <d v="2016-08-01T00:00:00"/>
        <d v="2017-11-08T00:00:00"/>
        <d v="2017-01-28T00:00:00"/>
        <d v="2016-01-29T00:00:00"/>
        <d v="2017-04-19T00:00:00"/>
        <d v="2016-09-12T00:00:00"/>
        <d v="2017-12-13T00:00:00"/>
        <d v="2016-10-01T00:00:00"/>
        <d v="2016-08-04T00:00:00"/>
        <d v="2016-04-09T00:00:00"/>
        <d v="2016-07-08T00:00:00"/>
        <d v="2017-06-25T00:00:00"/>
        <d v="2016-03-07T00:00:00"/>
        <d v="2016-11-07T00:00:00"/>
        <d v="2017-12-31T00:00:00"/>
        <d v="2016-08-09T00:00:00"/>
        <d v="2017-03-28T00:00:00"/>
        <d v="2016-01-02T00:00:00"/>
        <d v="2016-11-13T00:00:00"/>
        <d v="2016-10-04T00:00:00"/>
        <d v="2017-11-15T00:00:00"/>
        <d v="2016-08-28T00:00:00"/>
        <d v="2017-03-01T00:00:00"/>
        <d v="2016-02-12T00:00:00"/>
        <d v="2016-08-11T00:00:00"/>
        <d v="2017-10-20T00:00:00"/>
        <d v="2016-06-01T00:00:00"/>
        <d v="2017-11-17T00:00:00"/>
        <d v="2017-03-08T00:00:00"/>
        <d v="2016-03-22T00:00:00"/>
        <d v="2016-12-06T00:00:00"/>
        <d v="2017-07-30T00:00:00"/>
        <d v="2016-04-15T00:00:00"/>
        <d v="2016-11-05T00:00:00"/>
        <d v="2016-03-27T00:00:00"/>
        <d v="2016-09-09T00:00:00"/>
        <d v="2016-12-18T00:00:00"/>
        <d v="2016-11-30T00:00:00"/>
        <d v="2017-01-31T00:00:00"/>
        <d v="2017-06-24T00:00:00"/>
        <d v="2016-06-22T00:00:00"/>
        <d v="2017-11-16T00:00:00"/>
        <d v="2017-09-03T00:00:00"/>
        <d v="2017-01-24T00:00:00"/>
        <d v="2017-03-15T00:00:00"/>
        <d v="2016-05-07T00:00:00"/>
        <d v="2017-10-29T00:00:00"/>
        <d v="2017-10-06T00:00:00"/>
        <d v="2016-01-16T00:00:00"/>
        <d v="2016-08-21T00:00:00"/>
        <d v="2017-02-02T00:00:00"/>
        <d v="2016-03-31T00:00:00"/>
        <d v="2016-10-08T00:00:00"/>
        <d v="2017-11-07T00:00:00"/>
        <d v="2017-01-05T00:00:00"/>
        <d v="2016-06-24T00:00:00"/>
        <d v="2016-02-04T00:00:00"/>
        <d v="2017-06-17T00:00:00"/>
        <d v="2017-12-18T00:00:00"/>
        <d v="2016-03-13T00:00:00"/>
        <d v="2017-03-12T00:00:00"/>
        <d v="2017-09-13T00:00:00"/>
        <d v="2016-10-28T00:00:00"/>
        <d v="2016-06-10T00:00:00"/>
        <d v="2016-12-21T00:00:00"/>
        <d v="2016-03-01T00:00:00"/>
        <d v="2017-11-06T00:00:00"/>
        <d v="2016-10-24T00:00:00"/>
        <d v="2016-11-14T00:00:00"/>
        <d v="2016-02-24T00:00:00"/>
        <d v="2017-03-14T00:00:00"/>
        <d v="2016-07-02T00:00:00"/>
        <d v="2017-05-12T00:00:00"/>
        <d v="2017-05-17T00:00:00"/>
        <d v="2016-11-24T00:00:00"/>
        <d v="2016-07-25T00:00:00"/>
        <d v="2016-03-26T00:00:00"/>
        <d v="2017-03-04T00:00:00"/>
        <d v="2017-11-18T00:00:00"/>
        <d v="2017-12-12T00:00:00"/>
        <d v="2016-12-20T00:00:00"/>
        <d v="2016-01-10T00:00:00"/>
        <d v="2016-09-29T00:00:00"/>
        <d v="2016-03-24T00:00:00"/>
        <d v="2016-09-06T00:00:00"/>
        <d v="2016-10-03T00:00:00"/>
        <d v="2017-05-18T00:00:00"/>
        <d v="2017-05-26T00:00:00"/>
        <d v="2016-08-20T00:00:00"/>
        <d v="2017-07-04T00:00:00"/>
        <d v="2016-11-28T00:00:00"/>
        <d v="2017-12-06T00:00:00"/>
        <d v="2016-10-17T00:00:00"/>
        <d v="2017-01-06T00:00:00"/>
        <d v="2016-09-10T00:00:00"/>
        <d v="2017-04-09T00:00:00"/>
        <d v="2016-03-17T00:00:00"/>
        <d v="2016-05-22T00:00:00"/>
        <d v="2016-12-11T00:00:00"/>
        <d v="2017-02-04T00:00:00"/>
        <d v="2017-11-01T00:00:00"/>
        <d v="2016-05-25T00:00:00"/>
        <d v="2017-03-06T00:00:00"/>
        <d v="2017-02-16T00:00:00"/>
        <d v="2016-09-07T00:00:00"/>
        <d v="2016-09-08T00:00:00"/>
        <d v="2016-01-24T00:00:00"/>
        <d v="2016-05-04T00:00:00"/>
        <d v="2017-11-03T00:00:00"/>
        <d v="2017-04-17T00:00:00"/>
        <d v="2017-03-25T00:00:00"/>
        <d v="2016-04-27T00:00:00"/>
        <d v="2016-08-08T00:00:00"/>
        <d v="2016-03-02T00:00:00"/>
        <d v="2017-05-06T00:00:00"/>
        <d v="2016-01-03T00:00:00"/>
        <d v="2016-02-06T00:00:00"/>
        <d v="2016-06-23T00:00:00"/>
        <d v="2017-11-26T00:00:00"/>
        <d v="2017-03-26T00:00:00"/>
        <d v="2016-12-24T00:00:00"/>
        <d v="2017-03-23T00:00:00"/>
        <d v="2017-06-29T00:00:00"/>
        <d v="2016-09-03T00:00:00"/>
        <d v="2017-04-04T00:00:00"/>
        <d v="2016-06-02T00:00:00"/>
        <d v="2017-06-19T00:00:00"/>
        <d v="2017-10-05T00:00:00"/>
        <d v="2017-07-27T00:00:00"/>
        <d v="2017-04-13T00:00:00"/>
        <d v="2017-05-23T00:00:00"/>
        <d v="2016-12-09T00:00:00"/>
        <d v="2016-08-06T00:00:00"/>
        <d v="2017-02-21T00:00:00"/>
        <d v="2016-06-07T00:00:00"/>
        <d v="2017-05-01T00:00:00"/>
        <d v="2016-05-15T00:00:00"/>
        <d v="2016-02-18T00:00:00"/>
        <d v="2016-02-23T00:00:00"/>
        <d v="2017-08-11T00:00:00"/>
        <d v="2016-10-31T00:00:00"/>
        <d v="2017-03-05T00:00:00"/>
        <d v="2016-01-05T00:00:00"/>
        <d v="2016-01-26T00:00:00"/>
        <d v="2016-02-03T00:00:00"/>
        <d v="2017-06-11T00:00:00"/>
        <d v="2017-05-22T00:00:00"/>
        <d v="2017-11-21T00:00:00"/>
        <d v="2017-05-27T00:00:00"/>
        <d v="2017-04-02T00:00:00"/>
        <d v="2016-11-17T00:00:00"/>
        <d v="2016-08-03T00:00:00"/>
        <d v="2016-01-07T00:00:00"/>
        <d v="2016-08-22T00:00:00"/>
        <d v="2016-05-09T00:00:00"/>
        <d v="2017-04-14T00:00:00"/>
        <d v="2016-02-16T00:00:00"/>
        <d v="2017-10-28T00:00:00"/>
        <d v="2017-08-16T00:00:00"/>
        <d v="2017-09-24T00:00:00"/>
        <d v="2017-03-07T00:00:00"/>
        <d v="2016-07-24T00:00:00"/>
        <d v="2017-12-01T00:00:00"/>
        <d v="2016-11-10T00:00:00"/>
        <d v="2016-01-28T00:00:00"/>
        <d v="2017-07-31T00:00:00"/>
        <d v="2017-07-03T00:00:00"/>
        <d v="2017-09-25T00:00:00"/>
        <d v="2016-03-18T00:00:00"/>
        <d v="2016-07-22T00:00:00"/>
        <d v="2017-03-03T00:00:00"/>
        <d v="2017-09-06T00:00:00"/>
        <d v="2016-05-16T00:00:00"/>
        <d v="2016-05-08T00:00:00"/>
        <d v="2017-07-14T00:00:00"/>
        <d v="2016-07-19T00:00:00"/>
        <d v="2017-05-02T00:00:00"/>
        <d v="2017-10-09T00:00:00"/>
        <d v="2016-04-21T00:00:00"/>
        <d v="2017-08-31T00:00:00"/>
        <d v="2016-10-26T00:00:00"/>
        <d v="2016-07-14T00:00:00"/>
        <d v="2017-06-27T00:00:00"/>
        <d v="2016-12-02T00:00:00"/>
        <d v="2016-09-23T00:00:00"/>
        <d v="2017-12-20T00:00:00"/>
        <d v="2017-09-18T00:00:00"/>
        <d v="2016-12-19T00:00:00"/>
        <d v="2017-07-07T00:00:00"/>
        <d v="2017-04-03T00:00:00"/>
        <d v="2017-09-01T00:00:00"/>
        <d v="2016-10-05T00:00:00"/>
        <d v="2016-05-23T00:00:00"/>
        <d v="2017-05-31T00:00:00"/>
        <d v="2017-08-17T00:00:00"/>
        <d v="2016-12-14T00:00:00"/>
        <d v="2017-07-23T00:00:00"/>
        <d v="2016-02-05T00:00:00"/>
        <d v="2017-02-06T00:00:00"/>
        <d v="2016-01-04T00:00:00"/>
        <d v="2016-04-04T00:00:00"/>
        <d v="2017-01-04T00:00:00"/>
        <d v="2017-01-11T00:00:00"/>
        <d v="2017-12-09T00:00:00"/>
        <d v="2017-06-30T00:00:00"/>
        <d v="2016-02-01T00:00:00"/>
        <d v="2017-06-18T00:00:00"/>
        <d v="2016-07-09T00:00:00"/>
        <d v="2016-09-11T00:00:00"/>
        <d v="2016-02-27T00:00:00"/>
        <d v="2016-11-23T00:00:00"/>
        <d v="2016-10-30T00:00:00"/>
        <d v="2017-06-16T00:00:00"/>
        <d v="2016-05-19T00:00:00"/>
        <d v="2017-01-02T00:00:00"/>
        <d v="2016-10-16T00:00:00"/>
        <d v="2017-11-27T00:00:00"/>
        <d v="2016-07-20T00:00:00"/>
        <d v="2017-08-06T00:00:00"/>
        <d v="2017-11-29T00:00:00"/>
        <d v="2016-09-20T00:00:00"/>
        <d v="2017-10-18T00:00:00"/>
        <d v="2017-09-23T00:00:00"/>
        <d v="2017-05-08T00:00:00"/>
        <d v="2016-03-11T00:00:00"/>
        <d v="2016-10-21T00:00:00"/>
        <d v="2017-07-05T00:00:00"/>
        <d v="2017-10-12T00:00:00"/>
        <d v="2017-08-18T00:00:00"/>
        <d v="2017-10-15T00:00:00"/>
        <d v="2016-12-17T00:00:00"/>
        <d v="2017-02-15T00:00:00"/>
        <d v="2016-06-28T00:00:00"/>
        <d v="2016-11-09T00:00:00"/>
        <d v="2016-09-16T00:00:00"/>
        <d v="2016-10-19T00:00:00"/>
        <d v="2017-03-16T00:00:00"/>
        <d v="2016-04-29T00:00:00"/>
        <d v="2016-11-06T00:00:00"/>
        <d v="2017-10-07T00:00:00"/>
        <d v="2016-06-14T00:00:00"/>
        <d v="2017-08-27T00:00:00"/>
        <d v="2016-01-06T00:00:00"/>
        <d v="2017-12-07T00:00:00"/>
        <d v="2016-11-27T00:00:00"/>
        <d v="2016-09-22T00:00:00"/>
        <d v="2017-01-20T00:00:00"/>
        <d v="2017-03-22T00:00:00"/>
        <d v="2016-11-04T00:00:00"/>
        <d v="2017-11-28T00:00:00"/>
        <d v="2017-02-27T00:00:00"/>
        <d v="2016-08-15T00:00:00"/>
        <d v="2017-04-05T00:00:00"/>
        <d v="2017-10-26T00:00:00"/>
        <d v="2016-09-19T00:00:00"/>
        <d v="2016-03-10T00:00:00"/>
        <d v="2016-01-23T00:00:00"/>
        <d v="2017-06-05T00:00:00"/>
        <d v="2017-09-12T00:00:00"/>
        <d v="2016-01-14T00:00:00"/>
        <d v="2016-02-21T00:00:00"/>
        <d v="2016-01-21T00:00:00"/>
        <d v="2017-08-30T00:00:00"/>
        <d v="2016-03-23T00:00:00"/>
        <d v="2016-10-11T00:00:00"/>
        <d v="2017-07-19T00:00:00"/>
        <d v="2017-01-22T00:00:00"/>
        <d v="2017-08-14T00:00:00"/>
        <d v="2017-01-23T00:00:00"/>
        <d v="2017-02-07T00:00:00"/>
        <d v="2017-05-14T00:00:00"/>
        <d v="2016-11-20T00:00:00"/>
        <d v="2016-09-21T00:00:00"/>
        <d v="2017-04-20T00:00:00"/>
        <d v="2017-05-16T00:00:00"/>
        <d v="2016-11-29T00:00:00"/>
        <d v="2016-06-20T00:00:00"/>
        <d v="2017-12-04T00:00:00"/>
        <d v="2017-04-22T00:00:00"/>
        <d v="2016-03-29T00:00:00"/>
        <d v="2016-04-05T00:00:00"/>
        <d v="2016-10-29T00:00:00"/>
        <d v="2017-01-29T00:00:00"/>
        <d v="2016-07-15T00:00:00"/>
        <d v="2017-07-28T00:00:00"/>
        <d v="2017-03-02T00:00:00"/>
        <d v="2016-12-08T00:00:00"/>
        <d v="2016-03-03T00:00:00"/>
        <d v="2016-12-26T00:00:00"/>
        <d v="2017-06-14T00:00:00"/>
        <d v="2016-07-27T00:00:00"/>
        <d v="2016-10-20T00:00:00"/>
        <d v="2016-07-16T00:00:00"/>
        <d v="2016-12-01T00:00:00"/>
      </sharedItems>
      <fieldGroup par="14" base="0">
        <rangePr groupBy="months" startDate="2016-01-01T00:00:00" endDate="2018-01-01T00:00:00"/>
        <groupItems count="14">
          <s v="&lt;01/01/2016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18"/>
        </groupItems>
      </fieldGroup>
    </cacheField>
    <cacheField name="Ano" numFmtId="0">
      <sharedItems containsSemiMixedTypes="0" containsString="0" containsNumber="1" containsInteger="1" minValue="2016" maxValue="2017" count="2">
        <n v="2016"/>
        <n v="2017"/>
      </sharedItems>
    </cacheField>
    <cacheField name="Mês" numFmtId="0">
      <sharedItems count="12">
        <s v="JAN"/>
        <s v="SET"/>
        <s v="ABR"/>
        <s v="OUT"/>
        <s v="FEV"/>
        <s v="DEZ"/>
        <s v="MAI"/>
        <s v="JUN"/>
        <s v="MAR"/>
        <s v="JUL"/>
        <s v="NOV"/>
        <s v="AGO"/>
      </sharedItems>
    </cacheField>
    <cacheField name="Evento" numFmtId="0">
      <sharedItems count="6">
        <s v="aniversário"/>
        <s v="casamento"/>
        <s v="bodas"/>
        <s v="empresa"/>
        <s v="15 anos"/>
        <s v="despedida"/>
      </sharedItems>
    </cacheField>
    <cacheField name="Tipo" numFmtId="0">
      <sharedItems count="4">
        <s v="infantil"/>
        <s v="teen"/>
        <s v="adulto"/>
        <s v="melhor idade"/>
      </sharedItems>
    </cacheField>
    <cacheField name="TOP" numFmtId="0">
      <sharedItems count="10">
        <s v="Aniversário Infantil"/>
        <s v="Aniversário Teen"/>
        <s v="Aniversário Adulto"/>
        <s v="Aniversário Melhor Idade"/>
        <s v="Casamento Adulto"/>
        <s v="Bodas Adulto"/>
        <s v="Bodas Melhor Idade"/>
        <s v="Empresa Adulto"/>
        <s v="15 Anos Teen"/>
        <s v="Despedida Adulto"/>
      </sharedItems>
    </cacheField>
    <cacheField name="Período" numFmtId="0">
      <sharedItems/>
    </cacheField>
    <cacheField name="Convidados" numFmtId="0">
      <sharedItems containsSemiMixedTypes="0" containsString="0" containsNumber="1" containsInteger="1" minValue="50" maxValue="200"/>
    </cacheField>
    <cacheField name="Preço" numFmtId="164">
      <sharedItems containsSemiMixedTypes="0" containsString="0" containsNumber="1" containsInteger="1" minValue="70" maxValue="150"/>
    </cacheField>
    <cacheField name="Faturamento" numFmtId="164">
      <sharedItems containsSemiMixedTypes="0" containsString="0" containsNumber="1" containsInteger="1" minValue="3500" maxValue="24000"/>
    </cacheField>
    <cacheField name="Gastos" numFmtId="164">
      <sharedItems containsSemiMixedTypes="0" containsString="0" containsNumber="1" containsInteger="1" minValue="1155" maxValue="10793"/>
    </cacheField>
    <cacheField name="Saldo Total" numFmtId="164">
      <sharedItems containsSemiMixedTypes="0" containsString="0" containsNumber="1" containsInteger="1" minValue="1926" maxValue="16079"/>
    </cacheField>
    <cacheField name="Unidade" numFmtId="0">
      <sharedItems count="3">
        <s v="PERDIZES"/>
        <s v="IPIRANGA"/>
        <s v="MOOCA"/>
      </sharedItems>
    </cacheField>
    <cacheField name="Trimestres" numFmtId="0" databaseField="0">
      <fieldGroup base="0">
        <rangePr groupBy="quarters" startDate="2016-01-01T00:00:00" endDate="2018-01-01T00:00:00"/>
        <groupItems count="6">
          <s v="&lt;01/01/2016"/>
          <s v="Trim1"/>
          <s v="Trim2"/>
          <s v="Trim3"/>
          <s v="Trim4"/>
          <s v="&gt;01/01/2018"/>
        </groupItems>
      </fieldGroup>
    </cacheField>
    <cacheField name="Anos" numFmtId="0" databaseField="0">
      <fieldGroup base="0">
        <rangePr groupBy="years" startDate="2016-01-01T00:00:00" endDate="2018-01-01T00:00:00"/>
        <groupItems count="5">
          <s v="&lt;01/01/2016"/>
          <s v="2016"/>
          <s v="2017"/>
          <s v="2018"/>
          <s v="&gt;01/01/2018"/>
        </groupItems>
      </fieldGroup>
    </cacheField>
  </cacheFields>
  <extLst>
    <ext xmlns:x14="http://schemas.microsoft.com/office/spreadsheetml/2009/9/main" uri="{725AE2AE-9491-48be-B2B4-4EB974FC3084}">
      <x14:pivotCacheDefinition pivotCacheId="96774481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5">
  <r>
    <x v="0"/>
    <x v="0"/>
    <x v="0"/>
    <x v="0"/>
    <x v="0"/>
    <x v="0"/>
    <s v="Tarde"/>
    <n v="50"/>
    <n v="70"/>
    <n v="3500"/>
    <n v="1488"/>
    <n v="2012"/>
    <x v="0"/>
  </r>
  <r>
    <x v="1"/>
    <x v="1"/>
    <x v="1"/>
    <x v="0"/>
    <x v="1"/>
    <x v="1"/>
    <s v="Noite"/>
    <n v="100"/>
    <n v="90"/>
    <n v="9000"/>
    <n v="3935"/>
    <n v="5065"/>
    <x v="0"/>
  </r>
  <r>
    <x v="2"/>
    <x v="1"/>
    <x v="2"/>
    <x v="0"/>
    <x v="2"/>
    <x v="2"/>
    <s v="Tarde"/>
    <n v="150"/>
    <n v="120"/>
    <n v="18000"/>
    <n v="7123"/>
    <n v="10877"/>
    <x v="0"/>
  </r>
  <r>
    <x v="3"/>
    <x v="1"/>
    <x v="3"/>
    <x v="0"/>
    <x v="3"/>
    <x v="3"/>
    <s v="Noite"/>
    <n v="70"/>
    <n v="120"/>
    <n v="8400"/>
    <n v="3108"/>
    <n v="5292"/>
    <x v="0"/>
  </r>
  <r>
    <x v="4"/>
    <x v="0"/>
    <x v="3"/>
    <x v="1"/>
    <x v="2"/>
    <x v="4"/>
    <s v="Tarde"/>
    <n v="120"/>
    <n v="150"/>
    <n v="18000"/>
    <n v="7512"/>
    <n v="10488"/>
    <x v="0"/>
  </r>
  <r>
    <x v="5"/>
    <x v="1"/>
    <x v="4"/>
    <x v="2"/>
    <x v="2"/>
    <x v="5"/>
    <s v="Noite"/>
    <n v="100"/>
    <n v="150"/>
    <n v="15000"/>
    <n v="5909"/>
    <n v="9091"/>
    <x v="0"/>
  </r>
  <r>
    <x v="6"/>
    <x v="0"/>
    <x v="5"/>
    <x v="2"/>
    <x v="3"/>
    <x v="6"/>
    <s v="Tarde"/>
    <n v="200"/>
    <n v="120"/>
    <n v="24000"/>
    <n v="9998"/>
    <n v="14002"/>
    <x v="0"/>
  </r>
  <r>
    <x v="7"/>
    <x v="1"/>
    <x v="6"/>
    <x v="3"/>
    <x v="2"/>
    <x v="7"/>
    <s v="Noite"/>
    <n v="50"/>
    <n v="100"/>
    <n v="5000"/>
    <n v="2249"/>
    <n v="2751"/>
    <x v="0"/>
  </r>
  <r>
    <x v="8"/>
    <x v="1"/>
    <x v="3"/>
    <x v="4"/>
    <x v="1"/>
    <x v="8"/>
    <s v="Tarde"/>
    <n v="100"/>
    <n v="90"/>
    <n v="9000"/>
    <n v="3127"/>
    <n v="5873"/>
    <x v="0"/>
  </r>
  <r>
    <x v="9"/>
    <x v="0"/>
    <x v="7"/>
    <x v="5"/>
    <x v="2"/>
    <x v="9"/>
    <s v="Noite"/>
    <n v="150"/>
    <n v="120"/>
    <n v="18000"/>
    <n v="7314"/>
    <n v="10686"/>
    <x v="0"/>
  </r>
  <r>
    <x v="10"/>
    <x v="0"/>
    <x v="4"/>
    <x v="0"/>
    <x v="0"/>
    <x v="0"/>
    <s v="Tarde"/>
    <n v="50"/>
    <n v="70"/>
    <n v="3500"/>
    <n v="1186"/>
    <n v="2314"/>
    <x v="0"/>
  </r>
  <r>
    <x v="11"/>
    <x v="1"/>
    <x v="8"/>
    <x v="0"/>
    <x v="1"/>
    <x v="1"/>
    <s v="Noite"/>
    <n v="100"/>
    <n v="90"/>
    <n v="9000"/>
    <n v="3774"/>
    <n v="5226"/>
    <x v="0"/>
  </r>
  <r>
    <x v="12"/>
    <x v="0"/>
    <x v="6"/>
    <x v="0"/>
    <x v="2"/>
    <x v="2"/>
    <s v="Tarde"/>
    <n v="150"/>
    <n v="120"/>
    <n v="18000"/>
    <n v="7030"/>
    <n v="10970"/>
    <x v="0"/>
  </r>
  <r>
    <x v="13"/>
    <x v="1"/>
    <x v="5"/>
    <x v="0"/>
    <x v="3"/>
    <x v="3"/>
    <s v="Noite"/>
    <n v="70"/>
    <n v="120"/>
    <n v="8400"/>
    <n v="3367"/>
    <n v="5033"/>
    <x v="0"/>
  </r>
  <r>
    <x v="14"/>
    <x v="1"/>
    <x v="9"/>
    <x v="1"/>
    <x v="2"/>
    <x v="4"/>
    <s v="Tarde"/>
    <n v="120"/>
    <n v="150"/>
    <n v="18000"/>
    <n v="7046"/>
    <n v="10954"/>
    <x v="0"/>
  </r>
  <r>
    <x v="15"/>
    <x v="1"/>
    <x v="5"/>
    <x v="2"/>
    <x v="2"/>
    <x v="5"/>
    <s v="Noite"/>
    <n v="100"/>
    <n v="150"/>
    <n v="15000"/>
    <n v="6560"/>
    <n v="8440"/>
    <x v="0"/>
  </r>
  <r>
    <x v="16"/>
    <x v="1"/>
    <x v="4"/>
    <x v="2"/>
    <x v="3"/>
    <x v="6"/>
    <s v="Tarde"/>
    <n v="200"/>
    <n v="120"/>
    <n v="24000"/>
    <n v="8855"/>
    <n v="15145"/>
    <x v="0"/>
  </r>
  <r>
    <x v="17"/>
    <x v="1"/>
    <x v="6"/>
    <x v="3"/>
    <x v="2"/>
    <x v="7"/>
    <s v="Noite"/>
    <n v="50"/>
    <n v="100"/>
    <n v="5000"/>
    <n v="1679"/>
    <n v="3321"/>
    <x v="0"/>
  </r>
  <r>
    <x v="18"/>
    <x v="0"/>
    <x v="7"/>
    <x v="4"/>
    <x v="1"/>
    <x v="8"/>
    <s v="Tarde"/>
    <n v="100"/>
    <n v="90"/>
    <n v="9000"/>
    <n v="3280"/>
    <n v="5720"/>
    <x v="0"/>
  </r>
  <r>
    <x v="19"/>
    <x v="1"/>
    <x v="0"/>
    <x v="5"/>
    <x v="2"/>
    <x v="9"/>
    <s v="Noite"/>
    <n v="150"/>
    <n v="120"/>
    <n v="18000"/>
    <n v="6533"/>
    <n v="11467"/>
    <x v="0"/>
  </r>
  <r>
    <x v="20"/>
    <x v="1"/>
    <x v="7"/>
    <x v="0"/>
    <x v="0"/>
    <x v="0"/>
    <s v="Tarde"/>
    <n v="50"/>
    <n v="70"/>
    <n v="3500"/>
    <n v="1177"/>
    <n v="2323"/>
    <x v="0"/>
  </r>
  <r>
    <x v="21"/>
    <x v="0"/>
    <x v="8"/>
    <x v="0"/>
    <x v="1"/>
    <x v="1"/>
    <s v="Noite"/>
    <n v="100"/>
    <n v="90"/>
    <n v="9000"/>
    <n v="3660"/>
    <n v="5340"/>
    <x v="0"/>
  </r>
  <r>
    <x v="22"/>
    <x v="0"/>
    <x v="7"/>
    <x v="0"/>
    <x v="2"/>
    <x v="2"/>
    <s v="Tarde"/>
    <n v="150"/>
    <n v="120"/>
    <n v="18000"/>
    <n v="7681"/>
    <n v="10319"/>
    <x v="0"/>
  </r>
  <r>
    <x v="23"/>
    <x v="0"/>
    <x v="0"/>
    <x v="0"/>
    <x v="3"/>
    <x v="3"/>
    <s v="Noite"/>
    <n v="70"/>
    <n v="120"/>
    <n v="8400"/>
    <n v="3139"/>
    <n v="5261"/>
    <x v="0"/>
  </r>
  <r>
    <x v="24"/>
    <x v="1"/>
    <x v="6"/>
    <x v="1"/>
    <x v="2"/>
    <x v="4"/>
    <s v="Tarde"/>
    <n v="120"/>
    <n v="150"/>
    <n v="18000"/>
    <n v="7407"/>
    <n v="10593"/>
    <x v="0"/>
  </r>
  <r>
    <x v="25"/>
    <x v="1"/>
    <x v="3"/>
    <x v="2"/>
    <x v="2"/>
    <x v="5"/>
    <s v="Noite"/>
    <n v="100"/>
    <n v="150"/>
    <n v="15000"/>
    <n v="5959"/>
    <n v="9041"/>
    <x v="0"/>
  </r>
  <r>
    <x v="26"/>
    <x v="1"/>
    <x v="5"/>
    <x v="2"/>
    <x v="3"/>
    <x v="6"/>
    <s v="Tarde"/>
    <n v="200"/>
    <n v="120"/>
    <n v="24000"/>
    <n v="10534"/>
    <n v="13466"/>
    <x v="0"/>
  </r>
  <r>
    <x v="27"/>
    <x v="1"/>
    <x v="5"/>
    <x v="3"/>
    <x v="2"/>
    <x v="7"/>
    <s v="Noite"/>
    <n v="50"/>
    <n v="100"/>
    <n v="5000"/>
    <n v="1901"/>
    <n v="3099"/>
    <x v="0"/>
  </r>
  <r>
    <x v="28"/>
    <x v="1"/>
    <x v="10"/>
    <x v="4"/>
    <x v="1"/>
    <x v="8"/>
    <s v="Tarde"/>
    <n v="100"/>
    <n v="90"/>
    <n v="9000"/>
    <n v="3813"/>
    <n v="5187"/>
    <x v="0"/>
  </r>
  <r>
    <x v="29"/>
    <x v="0"/>
    <x v="6"/>
    <x v="5"/>
    <x v="2"/>
    <x v="9"/>
    <s v="Noite"/>
    <n v="150"/>
    <n v="120"/>
    <n v="18000"/>
    <n v="7070"/>
    <n v="10930"/>
    <x v="0"/>
  </r>
  <r>
    <x v="30"/>
    <x v="0"/>
    <x v="7"/>
    <x v="0"/>
    <x v="0"/>
    <x v="0"/>
    <s v="Tarde"/>
    <n v="50"/>
    <n v="70"/>
    <n v="3500"/>
    <n v="1501"/>
    <n v="1999"/>
    <x v="0"/>
  </r>
  <r>
    <x v="31"/>
    <x v="0"/>
    <x v="2"/>
    <x v="0"/>
    <x v="1"/>
    <x v="1"/>
    <s v="Noite"/>
    <n v="100"/>
    <n v="90"/>
    <n v="9000"/>
    <n v="3346"/>
    <n v="5654"/>
    <x v="0"/>
  </r>
  <r>
    <x v="32"/>
    <x v="0"/>
    <x v="8"/>
    <x v="0"/>
    <x v="2"/>
    <x v="2"/>
    <s v="Tarde"/>
    <n v="150"/>
    <n v="120"/>
    <n v="18000"/>
    <n v="6645"/>
    <n v="11355"/>
    <x v="0"/>
  </r>
  <r>
    <x v="33"/>
    <x v="0"/>
    <x v="3"/>
    <x v="0"/>
    <x v="3"/>
    <x v="3"/>
    <s v="Noite"/>
    <n v="70"/>
    <n v="120"/>
    <n v="8400"/>
    <n v="3280"/>
    <n v="5120"/>
    <x v="0"/>
  </r>
  <r>
    <x v="34"/>
    <x v="1"/>
    <x v="3"/>
    <x v="1"/>
    <x v="2"/>
    <x v="4"/>
    <s v="Tarde"/>
    <n v="120"/>
    <n v="150"/>
    <n v="18000"/>
    <n v="6588"/>
    <n v="11412"/>
    <x v="0"/>
  </r>
  <r>
    <x v="35"/>
    <x v="1"/>
    <x v="9"/>
    <x v="2"/>
    <x v="2"/>
    <x v="5"/>
    <s v="Noite"/>
    <n v="100"/>
    <n v="150"/>
    <n v="15000"/>
    <n v="5410"/>
    <n v="9590"/>
    <x v="0"/>
  </r>
  <r>
    <x v="36"/>
    <x v="0"/>
    <x v="2"/>
    <x v="2"/>
    <x v="3"/>
    <x v="6"/>
    <s v="Tarde"/>
    <n v="200"/>
    <n v="120"/>
    <n v="24000"/>
    <n v="10793"/>
    <n v="13207"/>
    <x v="0"/>
  </r>
  <r>
    <x v="37"/>
    <x v="0"/>
    <x v="10"/>
    <x v="3"/>
    <x v="2"/>
    <x v="7"/>
    <s v="Noite"/>
    <n v="50"/>
    <n v="100"/>
    <n v="5000"/>
    <n v="1835"/>
    <n v="3165"/>
    <x v="0"/>
  </r>
  <r>
    <x v="38"/>
    <x v="1"/>
    <x v="7"/>
    <x v="4"/>
    <x v="1"/>
    <x v="8"/>
    <s v="Tarde"/>
    <n v="100"/>
    <n v="90"/>
    <n v="9000"/>
    <n v="3839"/>
    <n v="5161"/>
    <x v="0"/>
  </r>
  <r>
    <x v="39"/>
    <x v="1"/>
    <x v="2"/>
    <x v="5"/>
    <x v="2"/>
    <x v="9"/>
    <s v="Noite"/>
    <n v="150"/>
    <n v="120"/>
    <n v="18000"/>
    <n v="7974"/>
    <n v="10026"/>
    <x v="0"/>
  </r>
  <r>
    <x v="40"/>
    <x v="1"/>
    <x v="8"/>
    <x v="0"/>
    <x v="0"/>
    <x v="0"/>
    <s v="Tarde"/>
    <n v="50"/>
    <n v="70"/>
    <n v="3500"/>
    <n v="1510"/>
    <n v="1990"/>
    <x v="0"/>
  </r>
  <r>
    <x v="41"/>
    <x v="0"/>
    <x v="2"/>
    <x v="0"/>
    <x v="1"/>
    <x v="1"/>
    <s v="Noite"/>
    <n v="100"/>
    <n v="90"/>
    <n v="9000"/>
    <n v="3655"/>
    <n v="5345"/>
    <x v="0"/>
  </r>
  <r>
    <x v="42"/>
    <x v="0"/>
    <x v="7"/>
    <x v="0"/>
    <x v="2"/>
    <x v="2"/>
    <s v="Tarde"/>
    <n v="150"/>
    <n v="120"/>
    <n v="18000"/>
    <n v="7293"/>
    <n v="10707"/>
    <x v="0"/>
  </r>
  <r>
    <x v="43"/>
    <x v="0"/>
    <x v="6"/>
    <x v="0"/>
    <x v="3"/>
    <x v="3"/>
    <s v="Noite"/>
    <n v="70"/>
    <n v="120"/>
    <n v="8400"/>
    <n v="2983"/>
    <n v="5417"/>
    <x v="0"/>
  </r>
  <r>
    <x v="44"/>
    <x v="0"/>
    <x v="6"/>
    <x v="1"/>
    <x v="2"/>
    <x v="4"/>
    <s v="Tarde"/>
    <n v="120"/>
    <n v="150"/>
    <n v="18000"/>
    <n v="7693"/>
    <n v="10307"/>
    <x v="0"/>
  </r>
  <r>
    <x v="45"/>
    <x v="0"/>
    <x v="5"/>
    <x v="2"/>
    <x v="2"/>
    <x v="5"/>
    <s v="Noite"/>
    <n v="100"/>
    <n v="150"/>
    <n v="15000"/>
    <n v="6085"/>
    <n v="8915"/>
    <x v="0"/>
  </r>
  <r>
    <x v="46"/>
    <x v="1"/>
    <x v="10"/>
    <x v="2"/>
    <x v="3"/>
    <x v="6"/>
    <s v="Tarde"/>
    <n v="200"/>
    <n v="120"/>
    <n v="24000"/>
    <n v="10616"/>
    <n v="13384"/>
    <x v="0"/>
  </r>
  <r>
    <x v="47"/>
    <x v="1"/>
    <x v="1"/>
    <x v="3"/>
    <x v="2"/>
    <x v="7"/>
    <s v="Noite"/>
    <n v="50"/>
    <n v="100"/>
    <n v="5000"/>
    <n v="2171"/>
    <n v="2829"/>
    <x v="0"/>
  </r>
  <r>
    <x v="48"/>
    <x v="1"/>
    <x v="0"/>
    <x v="4"/>
    <x v="1"/>
    <x v="8"/>
    <s v="Tarde"/>
    <n v="100"/>
    <n v="90"/>
    <n v="9000"/>
    <n v="3948"/>
    <n v="5052"/>
    <x v="0"/>
  </r>
  <r>
    <x v="49"/>
    <x v="1"/>
    <x v="6"/>
    <x v="5"/>
    <x v="2"/>
    <x v="9"/>
    <s v="Noite"/>
    <n v="150"/>
    <n v="120"/>
    <n v="18000"/>
    <n v="6498"/>
    <n v="11502"/>
    <x v="0"/>
  </r>
  <r>
    <x v="50"/>
    <x v="1"/>
    <x v="5"/>
    <x v="0"/>
    <x v="0"/>
    <x v="0"/>
    <s v="Tarde"/>
    <n v="50"/>
    <n v="70"/>
    <n v="3500"/>
    <n v="1399"/>
    <n v="2101"/>
    <x v="0"/>
  </r>
  <r>
    <x v="51"/>
    <x v="1"/>
    <x v="4"/>
    <x v="0"/>
    <x v="1"/>
    <x v="1"/>
    <s v="Noite"/>
    <n v="100"/>
    <n v="90"/>
    <n v="9000"/>
    <n v="3624"/>
    <n v="5376"/>
    <x v="0"/>
  </r>
  <r>
    <x v="52"/>
    <x v="0"/>
    <x v="4"/>
    <x v="0"/>
    <x v="2"/>
    <x v="2"/>
    <s v="Tarde"/>
    <n v="150"/>
    <n v="120"/>
    <n v="18000"/>
    <n v="6997"/>
    <n v="11003"/>
    <x v="0"/>
  </r>
  <r>
    <x v="53"/>
    <x v="1"/>
    <x v="1"/>
    <x v="0"/>
    <x v="3"/>
    <x v="3"/>
    <s v="Noite"/>
    <n v="70"/>
    <n v="120"/>
    <n v="8400"/>
    <n v="3673"/>
    <n v="4727"/>
    <x v="0"/>
  </r>
  <r>
    <x v="30"/>
    <x v="0"/>
    <x v="7"/>
    <x v="1"/>
    <x v="2"/>
    <x v="4"/>
    <s v="Tarde"/>
    <n v="120"/>
    <n v="150"/>
    <n v="18000"/>
    <n v="6110"/>
    <n v="11890"/>
    <x v="0"/>
  </r>
  <r>
    <x v="54"/>
    <x v="1"/>
    <x v="10"/>
    <x v="2"/>
    <x v="2"/>
    <x v="5"/>
    <s v="Noite"/>
    <n v="100"/>
    <n v="150"/>
    <n v="15000"/>
    <n v="5953"/>
    <n v="9047"/>
    <x v="0"/>
  </r>
  <r>
    <x v="55"/>
    <x v="1"/>
    <x v="5"/>
    <x v="2"/>
    <x v="3"/>
    <x v="6"/>
    <s v="Tarde"/>
    <n v="200"/>
    <n v="120"/>
    <n v="24000"/>
    <n v="8223"/>
    <n v="15777"/>
    <x v="0"/>
  </r>
  <r>
    <x v="56"/>
    <x v="0"/>
    <x v="11"/>
    <x v="3"/>
    <x v="2"/>
    <x v="7"/>
    <s v="Noite"/>
    <n v="50"/>
    <n v="100"/>
    <n v="5000"/>
    <n v="2102"/>
    <n v="2898"/>
    <x v="0"/>
  </r>
  <r>
    <x v="57"/>
    <x v="1"/>
    <x v="4"/>
    <x v="4"/>
    <x v="1"/>
    <x v="8"/>
    <s v="Tarde"/>
    <n v="100"/>
    <n v="90"/>
    <n v="9000"/>
    <n v="3651"/>
    <n v="5349"/>
    <x v="0"/>
  </r>
  <r>
    <x v="58"/>
    <x v="1"/>
    <x v="0"/>
    <x v="5"/>
    <x v="2"/>
    <x v="9"/>
    <s v="Noite"/>
    <n v="150"/>
    <n v="120"/>
    <n v="18000"/>
    <n v="6908"/>
    <n v="11092"/>
    <x v="0"/>
  </r>
  <r>
    <x v="59"/>
    <x v="0"/>
    <x v="6"/>
    <x v="0"/>
    <x v="0"/>
    <x v="0"/>
    <s v="Tarde"/>
    <n v="50"/>
    <n v="70"/>
    <n v="3500"/>
    <n v="1491"/>
    <n v="2009"/>
    <x v="0"/>
  </r>
  <r>
    <x v="53"/>
    <x v="1"/>
    <x v="1"/>
    <x v="0"/>
    <x v="1"/>
    <x v="1"/>
    <s v="Noite"/>
    <n v="100"/>
    <n v="90"/>
    <n v="9000"/>
    <n v="3340"/>
    <n v="5660"/>
    <x v="0"/>
  </r>
  <r>
    <x v="60"/>
    <x v="0"/>
    <x v="7"/>
    <x v="0"/>
    <x v="2"/>
    <x v="2"/>
    <s v="Tarde"/>
    <n v="150"/>
    <n v="120"/>
    <n v="18000"/>
    <n v="7234"/>
    <n v="10766"/>
    <x v="0"/>
  </r>
  <r>
    <x v="61"/>
    <x v="1"/>
    <x v="1"/>
    <x v="0"/>
    <x v="3"/>
    <x v="3"/>
    <s v="Noite"/>
    <n v="70"/>
    <n v="120"/>
    <n v="8400"/>
    <n v="3483"/>
    <n v="4917"/>
    <x v="0"/>
  </r>
  <r>
    <x v="62"/>
    <x v="1"/>
    <x v="8"/>
    <x v="1"/>
    <x v="2"/>
    <x v="4"/>
    <s v="Tarde"/>
    <n v="120"/>
    <n v="150"/>
    <n v="18000"/>
    <n v="7387"/>
    <n v="10613"/>
    <x v="0"/>
  </r>
  <r>
    <x v="63"/>
    <x v="0"/>
    <x v="7"/>
    <x v="2"/>
    <x v="2"/>
    <x v="5"/>
    <s v="Noite"/>
    <n v="100"/>
    <n v="150"/>
    <n v="15000"/>
    <n v="5474"/>
    <n v="9526"/>
    <x v="0"/>
  </r>
  <r>
    <x v="64"/>
    <x v="0"/>
    <x v="9"/>
    <x v="2"/>
    <x v="3"/>
    <x v="6"/>
    <s v="Tarde"/>
    <n v="200"/>
    <n v="120"/>
    <n v="24000"/>
    <n v="9767"/>
    <n v="14233"/>
    <x v="0"/>
  </r>
  <r>
    <x v="65"/>
    <x v="1"/>
    <x v="7"/>
    <x v="3"/>
    <x v="2"/>
    <x v="7"/>
    <s v="Noite"/>
    <n v="50"/>
    <n v="100"/>
    <n v="5000"/>
    <n v="2129"/>
    <n v="2871"/>
    <x v="0"/>
  </r>
  <r>
    <x v="66"/>
    <x v="0"/>
    <x v="1"/>
    <x v="4"/>
    <x v="1"/>
    <x v="8"/>
    <s v="Tarde"/>
    <n v="100"/>
    <n v="90"/>
    <n v="9000"/>
    <n v="3355"/>
    <n v="5645"/>
    <x v="0"/>
  </r>
  <r>
    <x v="67"/>
    <x v="1"/>
    <x v="3"/>
    <x v="5"/>
    <x v="2"/>
    <x v="9"/>
    <s v="Noite"/>
    <n v="150"/>
    <n v="120"/>
    <n v="18000"/>
    <n v="6443"/>
    <n v="11557"/>
    <x v="0"/>
  </r>
  <r>
    <x v="37"/>
    <x v="0"/>
    <x v="10"/>
    <x v="0"/>
    <x v="0"/>
    <x v="0"/>
    <s v="Tarde"/>
    <n v="50"/>
    <n v="70"/>
    <n v="3500"/>
    <n v="1285"/>
    <n v="2215"/>
    <x v="0"/>
  </r>
  <r>
    <x v="68"/>
    <x v="0"/>
    <x v="2"/>
    <x v="0"/>
    <x v="1"/>
    <x v="1"/>
    <s v="Noite"/>
    <n v="100"/>
    <n v="90"/>
    <n v="9000"/>
    <n v="3542"/>
    <n v="5458"/>
    <x v="0"/>
  </r>
  <r>
    <x v="69"/>
    <x v="1"/>
    <x v="5"/>
    <x v="0"/>
    <x v="2"/>
    <x v="2"/>
    <s v="Tarde"/>
    <n v="150"/>
    <n v="120"/>
    <n v="18000"/>
    <n v="7632"/>
    <n v="10368"/>
    <x v="0"/>
  </r>
  <r>
    <x v="70"/>
    <x v="1"/>
    <x v="3"/>
    <x v="0"/>
    <x v="3"/>
    <x v="3"/>
    <s v="Noite"/>
    <n v="70"/>
    <n v="120"/>
    <n v="8400"/>
    <n v="3683"/>
    <n v="4717"/>
    <x v="0"/>
  </r>
  <r>
    <x v="71"/>
    <x v="0"/>
    <x v="11"/>
    <x v="1"/>
    <x v="2"/>
    <x v="4"/>
    <s v="Tarde"/>
    <n v="120"/>
    <n v="150"/>
    <n v="18000"/>
    <n v="7591"/>
    <n v="10409"/>
    <x v="0"/>
  </r>
  <r>
    <x v="72"/>
    <x v="0"/>
    <x v="2"/>
    <x v="2"/>
    <x v="2"/>
    <x v="5"/>
    <s v="Noite"/>
    <n v="100"/>
    <n v="150"/>
    <n v="15000"/>
    <n v="5126"/>
    <n v="9874"/>
    <x v="0"/>
  </r>
  <r>
    <x v="73"/>
    <x v="0"/>
    <x v="3"/>
    <x v="2"/>
    <x v="3"/>
    <x v="6"/>
    <s v="Tarde"/>
    <n v="200"/>
    <n v="120"/>
    <n v="24000"/>
    <n v="9620"/>
    <n v="14380"/>
    <x v="0"/>
  </r>
  <r>
    <x v="74"/>
    <x v="1"/>
    <x v="11"/>
    <x v="3"/>
    <x v="2"/>
    <x v="7"/>
    <s v="Noite"/>
    <n v="50"/>
    <n v="100"/>
    <n v="5000"/>
    <n v="2133"/>
    <n v="2867"/>
    <x v="0"/>
  </r>
  <r>
    <x v="75"/>
    <x v="0"/>
    <x v="6"/>
    <x v="4"/>
    <x v="1"/>
    <x v="8"/>
    <s v="Tarde"/>
    <n v="100"/>
    <n v="90"/>
    <n v="9000"/>
    <n v="3090"/>
    <n v="5910"/>
    <x v="0"/>
  </r>
  <r>
    <x v="76"/>
    <x v="0"/>
    <x v="11"/>
    <x v="5"/>
    <x v="2"/>
    <x v="9"/>
    <s v="Noite"/>
    <n v="150"/>
    <n v="120"/>
    <n v="18000"/>
    <n v="7708"/>
    <n v="10292"/>
    <x v="0"/>
  </r>
  <r>
    <x v="77"/>
    <x v="1"/>
    <x v="6"/>
    <x v="0"/>
    <x v="0"/>
    <x v="0"/>
    <s v="Tarde"/>
    <n v="50"/>
    <n v="70"/>
    <n v="3500"/>
    <n v="1374"/>
    <n v="2126"/>
    <x v="0"/>
  </r>
  <r>
    <x v="78"/>
    <x v="1"/>
    <x v="4"/>
    <x v="0"/>
    <x v="1"/>
    <x v="1"/>
    <s v="Noite"/>
    <n v="100"/>
    <n v="90"/>
    <n v="9000"/>
    <n v="3989"/>
    <n v="5011"/>
    <x v="0"/>
  </r>
  <r>
    <x v="79"/>
    <x v="1"/>
    <x v="3"/>
    <x v="0"/>
    <x v="2"/>
    <x v="2"/>
    <s v="Tarde"/>
    <n v="150"/>
    <n v="120"/>
    <n v="18000"/>
    <n v="6107"/>
    <n v="11893"/>
    <x v="0"/>
  </r>
  <r>
    <x v="80"/>
    <x v="0"/>
    <x v="9"/>
    <x v="0"/>
    <x v="3"/>
    <x v="3"/>
    <s v="Noite"/>
    <n v="70"/>
    <n v="120"/>
    <n v="8400"/>
    <n v="2856"/>
    <n v="5544"/>
    <x v="0"/>
  </r>
  <r>
    <x v="81"/>
    <x v="1"/>
    <x v="6"/>
    <x v="1"/>
    <x v="2"/>
    <x v="4"/>
    <s v="Tarde"/>
    <n v="120"/>
    <n v="150"/>
    <n v="18000"/>
    <n v="7077"/>
    <n v="10923"/>
    <x v="0"/>
  </r>
  <r>
    <x v="82"/>
    <x v="1"/>
    <x v="11"/>
    <x v="2"/>
    <x v="2"/>
    <x v="5"/>
    <s v="Noite"/>
    <n v="100"/>
    <n v="150"/>
    <n v="15000"/>
    <n v="5568"/>
    <n v="9432"/>
    <x v="0"/>
  </r>
  <r>
    <x v="13"/>
    <x v="1"/>
    <x v="5"/>
    <x v="2"/>
    <x v="3"/>
    <x v="6"/>
    <s v="Tarde"/>
    <n v="200"/>
    <n v="120"/>
    <n v="24000"/>
    <n v="10607"/>
    <n v="13393"/>
    <x v="0"/>
  </r>
  <r>
    <x v="83"/>
    <x v="0"/>
    <x v="3"/>
    <x v="3"/>
    <x v="2"/>
    <x v="7"/>
    <s v="Noite"/>
    <n v="50"/>
    <n v="100"/>
    <n v="5000"/>
    <n v="1778"/>
    <n v="3222"/>
    <x v="0"/>
  </r>
  <r>
    <x v="84"/>
    <x v="1"/>
    <x v="3"/>
    <x v="4"/>
    <x v="1"/>
    <x v="8"/>
    <s v="Tarde"/>
    <n v="100"/>
    <n v="90"/>
    <n v="9000"/>
    <n v="3268"/>
    <n v="5732"/>
    <x v="0"/>
  </r>
  <r>
    <x v="85"/>
    <x v="0"/>
    <x v="2"/>
    <x v="5"/>
    <x v="2"/>
    <x v="9"/>
    <s v="Noite"/>
    <n v="150"/>
    <n v="120"/>
    <n v="18000"/>
    <n v="7998"/>
    <n v="10002"/>
    <x v="0"/>
  </r>
  <r>
    <x v="86"/>
    <x v="1"/>
    <x v="8"/>
    <x v="0"/>
    <x v="0"/>
    <x v="0"/>
    <s v="Tarde"/>
    <n v="50"/>
    <n v="70"/>
    <n v="3500"/>
    <n v="1335"/>
    <n v="2165"/>
    <x v="0"/>
  </r>
  <r>
    <x v="87"/>
    <x v="1"/>
    <x v="2"/>
    <x v="0"/>
    <x v="1"/>
    <x v="1"/>
    <s v="Noite"/>
    <n v="100"/>
    <n v="90"/>
    <n v="9000"/>
    <n v="3804"/>
    <n v="5196"/>
    <x v="0"/>
  </r>
  <r>
    <x v="88"/>
    <x v="1"/>
    <x v="1"/>
    <x v="0"/>
    <x v="2"/>
    <x v="2"/>
    <s v="Tarde"/>
    <n v="150"/>
    <n v="120"/>
    <n v="18000"/>
    <n v="7209"/>
    <n v="10791"/>
    <x v="0"/>
  </r>
  <r>
    <x v="89"/>
    <x v="0"/>
    <x v="2"/>
    <x v="0"/>
    <x v="3"/>
    <x v="3"/>
    <s v="Noite"/>
    <n v="70"/>
    <n v="120"/>
    <n v="8400"/>
    <n v="3660"/>
    <n v="4740"/>
    <x v="0"/>
  </r>
  <r>
    <x v="90"/>
    <x v="1"/>
    <x v="4"/>
    <x v="1"/>
    <x v="2"/>
    <x v="4"/>
    <s v="Tarde"/>
    <n v="120"/>
    <n v="150"/>
    <n v="18000"/>
    <n v="6582"/>
    <n v="11418"/>
    <x v="0"/>
  </r>
  <r>
    <x v="91"/>
    <x v="0"/>
    <x v="9"/>
    <x v="2"/>
    <x v="2"/>
    <x v="5"/>
    <s v="Noite"/>
    <n v="100"/>
    <n v="150"/>
    <n v="15000"/>
    <n v="5150"/>
    <n v="9850"/>
    <x v="0"/>
  </r>
  <r>
    <x v="92"/>
    <x v="0"/>
    <x v="9"/>
    <x v="2"/>
    <x v="3"/>
    <x v="6"/>
    <s v="Tarde"/>
    <n v="200"/>
    <n v="120"/>
    <n v="24000"/>
    <n v="8872"/>
    <n v="15128"/>
    <x v="0"/>
  </r>
  <r>
    <x v="93"/>
    <x v="1"/>
    <x v="7"/>
    <x v="3"/>
    <x v="2"/>
    <x v="7"/>
    <s v="Noite"/>
    <n v="50"/>
    <n v="100"/>
    <n v="5000"/>
    <n v="2059"/>
    <n v="2941"/>
    <x v="0"/>
  </r>
  <r>
    <x v="94"/>
    <x v="1"/>
    <x v="5"/>
    <x v="4"/>
    <x v="1"/>
    <x v="8"/>
    <s v="Tarde"/>
    <n v="100"/>
    <n v="90"/>
    <n v="9000"/>
    <n v="3315"/>
    <n v="5685"/>
    <x v="0"/>
  </r>
  <r>
    <x v="95"/>
    <x v="0"/>
    <x v="5"/>
    <x v="5"/>
    <x v="2"/>
    <x v="9"/>
    <s v="Noite"/>
    <n v="150"/>
    <n v="120"/>
    <n v="18000"/>
    <n v="7685"/>
    <n v="10315"/>
    <x v="0"/>
  </r>
  <r>
    <x v="96"/>
    <x v="1"/>
    <x v="3"/>
    <x v="0"/>
    <x v="0"/>
    <x v="0"/>
    <s v="Tarde"/>
    <n v="50"/>
    <n v="70"/>
    <n v="3500"/>
    <n v="1553"/>
    <n v="1947"/>
    <x v="0"/>
  </r>
  <r>
    <x v="97"/>
    <x v="1"/>
    <x v="3"/>
    <x v="0"/>
    <x v="1"/>
    <x v="1"/>
    <s v="Noite"/>
    <n v="100"/>
    <n v="90"/>
    <n v="9000"/>
    <n v="3467"/>
    <n v="5533"/>
    <x v="0"/>
  </r>
  <r>
    <x v="98"/>
    <x v="0"/>
    <x v="2"/>
    <x v="0"/>
    <x v="2"/>
    <x v="2"/>
    <s v="Tarde"/>
    <n v="150"/>
    <n v="120"/>
    <n v="18000"/>
    <n v="6406"/>
    <n v="11594"/>
    <x v="0"/>
  </r>
  <r>
    <x v="99"/>
    <x v="1"/>
    <x v="4"/>
    <x v="0"/>
    <x v="3"/>
    <x v="3"/>
    <s v="Noite"/>
    <n v="70"/>
    <n v="120"/>
    <n v="8400"/>
    <n v="2898"/>
    <n v="5502"/>
    <x v="0"/>
  </r>
  <r>
    <x v="100"/>
    <x v="1"/>
    <x v="11"/>
    <x v="1"/>
    <x v="2"/>
    <x v="4"/>
    <s v="Tarde"/>
    <n v="120"/>
    <n v="150"/>
    <n v="18000"/>
    <n v="6078"/>
    <n v="11922"/>
    <x v="0"/>
  </r>
  <r>
    <x v="101"/>
    <x v="0"/>
    <x v="5"/>
    <x v="2"/>
    <x v="2"/>
    <x v="5"/>
    <s v="Noite"/>
    <n v="100"/>
    <n v="150"/>
    <n v="15000"/>
    <n v="5547"/>
    <n v="9453"/>
    <x v="0"/>
  </r>
  <r>
    <x v="102"/>
    <x v="0"/>
    <x v="8"/>
    <x v="2"/>
    <x v="3"/>
    <x v="6"/>
    <s v="Tarde"/>
    <n v="200"/>
    <n v="120"/>
    <n v="24000"/>
    <n v="10559"/>
    <n v="13441"/>
    <x v="0"/>
  </r>
  <r>
    <x v="103"/>
    <x v="1"/>
    <x v="0"/>
    <x v="3"/>
    <x v="2"/>
    <x v="7"/>
    <s v="Noite"/>
    <n v="50"/>
    <n v="100"/>
    <n v="5000"/>
    <n v="2138"/>
    <n v="2862"/>
    <x v="0"/>
  </r>
  <r>
    <x v="104"/>
    <x v="1"/>
    <x v="11"/>
    <x v="4"/>
    <x v="1"/>
    <x v="8"/>
    <s v="Tarde"/>
    <n v="100"/>
    <n v="90"/>
    <n v="9000"/>
    <n v="3446"/>
    <n v="5554"/>
    <x v="0"/>
  </r>
  <r>
    <x v="105"/>
    <x v="1"/>
    <x v="4"/>
    <x v="5"/>
    <x v="2"/>
    <x v="9"/>
    <s v="Noite"/>
    <n v="150"/>
    <n v="120"/>
    <n v="18000"/>
    <n v="8095"/>
    <n v="9905"/>
    <x v="0"/>
  </r>
  <r>
    <x v="106"/>
    <x v="0"/>
    <x v="8"/>
    <x v="0"/>
    <x v="0"/>
    <x v="0"/>
    <s v="Tarde"/>
    <n v="50"/>
    <n v="70"/>
    <n v="3500"/>
    <n v="1356"/>
    <n v="2144"/>
    <x v="0"/>
  </r>
  <r>
    <x v="107"/>
    <x v="1"/>
    <x v="1"/>
    <x v="0"/>
    <x v="1"/>
    <x v="1"/>
    <s v="Noite"/>
    <n v="100"/>
    <n v="90"/>
    <n v="9000"/>
    <n v="3026"/>
    <n v="5974"/>
    <x v="0"/>
  </r>
  <r>
    <x v="108"/>
    <x v="1"/>
    <x v="2"/>
    <x v="0"/>
    <x v="2"/>
    <x v="2"/>
    <s v="Tarde"/>
    <n v="150"/>
    <n v="120"/>
    <n v="18000"/>
    <n v="6685"/>
    <n v="11315"/>
    <x v="0"/>
  </r>
  <r>
    <x v="109"/>
    <x v="1"/>
    <x v="0"/>
    <x v="0"/>
    <x v="3"/>
    <x v="3"/>
    <s v="Noite"/>
    <n v="70"/>
    <n v="120"/>
    <n v="8400"/>
    <n v="3095"/>
    <n v="5305"/>
    <x v="0"/>
  </r>
  <r>
    <x v="110"/>
    <x v="1"/>
    <x v="8"/>
    <x v="1"/>
    <x v="2"/>
    <x v="4"/>
    <s v="Tarde"/>
    <n v="120"/>
    <n v="150"/>
    <n v="18000"/>
    <n v="6458"/>
    <n v="11542"/>
    <x v="0"/>
  </r>
  <r>
    <x v="111"/>
    <x v="0"/>
    <x v="5"/>
    <x v="2"/>
    <x v="2"/>
    <x v="5"/>
    <s v="Noite"/>
    <n v="100"/>
    <n v="150"/>
    <n v="15000"/>
    <n v="5611"/>
    <n v="9389"/>
    <x v="0"/>
  </r>
  <r>
    <x v="112"/>
    <x v="0"/>
    <x v="5"/>
    <x v="2"/>
    <x v="3"/>
    <x v="6"/>
    <s v="Tarde"/>
    <n v="200"/>
    <n v="120"/>
    <n v="24000"/>
    <n v="10622"/>
    <n v="13378"/>
    <x v="0"/>
  </r>
  <r>
    <x v="113"/>
    <x v="1"/>
    <x v="1"/>
    <x v="3"/>
    <x v="2"/>
    <x v="7"/>
    <s v="Noite"/>
    <n v="50"/>
    <n v="100"/>
    <n v="5000"/>
    <n v="1944"/>
    <n v="3056"/>
    <x v="0"/>
  </r>
  <r>
    <x v="114"/>
    <x v="1"/>
    <x v="1"/>
    <x v="4"/>
    <x v="1"/>
    <x v="8"/>
    <s v="Tarde"/>
    <n v="100"/>
    <n v="90"/>
    <n v="9000"/>
    <n v="3696"/>
    <n v="5304"/>
    <x v="0"/>
  </r>
  <r>
    <x v="115"/>
    <x v="0"/>
    <x v="4"/>
    <x v="5"/>
    <x v="2"/>
    <x v="9"/>
    <s v="Noite"/>
    <n v="150"/>
    <n v="120"/>
    <n v="18000"/>
    <n v="7312"/>
    <n v="10688"/>
    <x v="0"/>
  </r>
  <r>
    <x v="116"/>
    <x v="0"/>
    <x v="7"/>
    <x v="0"/>
    <x v="0"/>
    <x v="0"/>
    <s v="Tarde"/>
    <n v="50"/>
    <n v="70"/>
    <n v="3500"/>
    <n v="1346"/>
    <n v="2154"/>
    <x v="0"/>
  </r>
  <r>
    <x v="117"/>
    <x v="1"/>
    <x v="0"/>
    <x v="0"/>
    <x v="1"/>
    <x v="1"/>
    <s v="Noite"/>
    <n v="100"/>
    <n v="90"/>
    <n v="9000"/>
    <n v="3133"/>
    <n v="5867"/>
    <x v="0"/>
  </r>
  <r>
    <x v="48"/>
    <x v="1"/>
    <x v="0"/>
    <x v="0"/>
    <x v="2"/>
    <x v="2"/>
    <s v="Tarde"/>
    <n v="150"/>
    <n v="120"/>
    <n v="18000"/>
    <n v="7539"/>
    <n v="10461"/>
    <x v="0"/>
  </r>
  <r>
    <x v="118"/>
    <x v="1"/>
    <x v="2"/>
    <x v="0"/>
    <x v="3"/>
    <x v="3"/>
    <s v="Noite"/>
    <n v="70"/>
    <n v="120"/>
    <n v="8400"/>
    <n v="3009"/>
    <n v="5391"/>
    <x v="0"/>
  </r>
  <r>
    <x v="119"/>
    <x v="0"/>
    <x v="0"/>
    <x v="1"/>
    <x v="2"/>
    <x v="4"/>
    <s v="Tarde"/>
    <n v="120"/>
    <n v="150"/>
    <n v="18000"/>
    <n v="5977"/>
    <n v="12023"/>
    <x v="0"/>
  </r>
  <r>
    <x v="120"/>
    <x v="1"/>
    <x v="8"/>
    <x v="2"/>
    <x v="2"/>
    <x v="5"/>
    <s v="Noite"/>
    <n v="100"/>
    <n v="150"/>
    <n v="15000"/>
    <n v="5650"/>
    <n v="9350"/>
    <x v="0"/>
  </r>
  <r>
    <x v="121"/>
    <x v="0"/>
    <x v="6"/>
    <x v="2"/>
    <x v="3"/>
    <x v="6"/>
    <s v="Tarde"/>
    <n v="200"/>
    <n v="120"/>
    <n v="24000"/>
    <n v="8376"/>
    <n v="15624"/>
    <x v="0"/>
  </r>
  <r>
    <x v="122"/>
    <x v="1"/>
    <x v="8"/>
    <x v="3"/>
    <x v="2"/>
    <x v="7"/>
    <s v="Noite"/>
    <n v="50"/>
    <n v="100"/>
    <n v="5000"/>
    <n v="1750"/>
    <n v="3250"/>
    <x v="0"/>
  </r>
  <r>
    <x v="123"/>
    <x v="0"/>
    <x v="9"/>
    <x v="4"/>
    <x v="1"/>
    <x v="8"/>
    <s v="Tarde"/>
    <n v="100"/>
    <n v="90"/>
    <n v="9000"/>
    <n v="3349"/>
    <n v="5651"/>
    <x v="0"/>
  </r>
  <r>
    <x v="124"/>
    <x v="0"/>
    <x v="7"/>
    <x v="5"/>
    <x v="2"/>
    <x v="9"/>
    <s v="Noite"/>
    <n v="150"/>
    <n v="120"/>
    <n v="18000"/>
    <n v="6009"/>
    <n v="11991"/>
    <x v="0"/>
  </r>
  <r>
    <x v="0"/>
    <x v="0"/>
    <x v="0"/>
    <x v="0"/>
    <x v="0"/>
    <x v="0"/>
    <s v="Tarde"/>
    <n v="50"/>
    <n v="70"/>
    <n v="3500"/>
    <n v="1240"/>
    <n v="2260"/>
    <x v="0"/>
  </r>
  <r>
    <x v="125"/>
    <x v="1"/>
    <x v="1"/>
    <x v="0"/>
    <x v="1"/>
    <x v="1"/>
    <s v="Noite"/>
    <n v="100"/>
    <n v="90"/>
    <n v="9000"/>
    <n v="2982"/>
    <n v="6018"/>
    <x v="0"/>
  </r>
  <r>
    <x v="126"/>
    <x v="1"/>
    <x v="9"/>
    <x v="0"/>
    <x v="2"/>
    <x v="2"/>
    <s v="Tarde"/>
    <n v="150"/>
    <n v="120"/>
    <n v="18000"/>
    <n v="7936"/>
    <n v="10064"/>
    <x v="0"/>
  </r>
  <r>
    <x v="9"/>
    <x v="0"/>
    <x v="7"/>
    <x v="0"/>
    <x v="3"/>
    <x v="3"/>
    <s v="Noite"/>
    <n v="70"/>
    <n v="120"/>
    <n v="8400"/>
    <n v="2841"/>
    <n v="5559"/>
    <x v="0"/>
  </r>
  <r>
    <x v="23"/>
    <x v="0"/>
    <x v="0"/>
    <x v="1"/>
    <x v="2"/>
    <x v="4"/>
    <s v="Tarde"/>
    <n v="120"/>
    <n v="150"/>
    <n v="18000"/>
    <n v="7880"/>
    <n v="10120"/>
    <x v="0"/>
  </r>
  <r>
    <x v="127"/>
    <x v="1"/>
    <x v="10"/>
    <x v="2"/>
    <x v="2"/>
    <x v="5"/>
    <s v="Noite"/>
    <n v="100"/>
    <n v="150"/>
    <n v="15000"/>
    <n v="5582"/>
    <n v="9418"/>
    <x v="0"/>
  </r>
  <r>
    <x v="128"/>
    <x v="1"/>
    <x v="11"/>
    <x v="2"/>
    <x v="3"/>
    <x v="6"/>
    <s v="Tarde"/>
    <n v="200"/>
    <n v="120"/>
    <n v="24000"/>
    <n v="10348"/>
    <n v="13652"/>
    <x v="0"/>
  </r>
  <r>
    <x v="129"/>
    <x v="0"/>
    <x v="11"/>
    <x v="3"/>
    <x v="2"/>
    <x v="7"/>
    <s v="Noite"/>
    <n v="50"/>
    <n v="100"/>
    <n v="5000"/>
    <n v="1812"/>
    <n v="3188"/>
    <x v="0"/>
  </r>
  <r>
    <x v="130"/>
    <x v="1"/>
    <x v="1"/>
    <x v="4"/>
    <x v="1"/>
    <x v="8"/>
    <s v="Tarde"/>
    <n v="100"/>
    <n v="90"/>
    <n v="9000"/>
    <n v="3829"/>
    <n v="5171"/>
    <x v="0"/>
  </r>
  <r>
    <x v="131"/>
    <x v="1"/>
    <x v="7"/>
    <x v="5"/>
    <x v="2"/>
    <x v="9"/>
    <s v="Noite"/>
    <n v="150"/>
    <n v="120"/>
    <n v="18000"/>
    <n v="6146"/>
    <n v="11854"/>
    <x v="0"/>
  </r>
  <r>
    <x v="132"/>
    <x v="1"/>
    <x v="7"/>
    <x v="0"/>
    <x v="0"/>
    <x v="0"/>
    <s v="Tarde"/>
    <n v="50"/>
    <n v="70"/>
    <n v="3500"/>
    <n v="1463"/>
    <n v="2037"/>
    <x v="0"/>
  </r>
  <r>
    <x v="133"/>
    <x v="1"/>
    <x v="7"/>
    <x v="0"/>
    <x v="1"/>
    <x v="1"/>
    <s v="Noite"/>
    <n v="100"/>
    <n v="90"/>
    <n v="9000"/>
    <n v="3077"/>
    <n v="5923"/>
    <x v="0"/>
  </r>
  <r>
    <x v="134"/>
    <x v="1"/>
    <x v="4"/>
    <x v="0"/>
    <x v="2"/>
    <x v="2"/>
    <s v="Tarde"/>
    <n v="150"/>
    <n v="120"/>
    <n v="18000"/>
    <n v="7298"/>
    <n v="10702"/>
    <x v="0"/>
  </r>
  <r>
    <x v="135"/>
    <x v="1"/>
    <x v="6"/>
    <x v="0"/>
    <x v="3"/>
    <x v="3"/>
    <s v="Noite"/>
    <n v="70"/>
    <n v="120"/>
    <n v="8400"/>
    <n v="3149"/>
    <n v="5251"/>
    <x v="0"/>
  </r>
  <r>
    <x v="136"/>
    <x v="1"/>
    <x v="2"/>
    <x v="1"/>
    <x v="2"/>
    <x v="4"/>
    <s v="Tarde"/>
    <n v="120"/>
    <n v="150"/>
    <n v="18000"/>
    <n v="7442"/>
    <n v="10558"/>
    <x v="0"/>
  </r>
  <r>
    <x v="137"/>
    <x v="0"/>
    <x v="3"/>
    <x v="2"/>
    <x v="2"/>
    <x v="5"/>
    <s v="Noite"/>
    <n v="100"/>
    <n v="150"/>
    <n v="15000"/>
    <n v="5882"/>
    <n v="9118"/>
    <x v="0"/>
  </r>
  <r>
    <x v="138"/>
    <x v="0"/>
    <x v="0"/>
    <x v="2"/>
    <x v="3"/>
    <x v="6"/>
    <s v="Tarde"/>
    <n v="200"/>
    <n v="120"/>
    <n v="24000"/>
    <n v="10148"/>
    <n v="13852"/>
    <x v="0"/>
  </r>
  <r>
    <x v="139"/>
    <x v="1"/>
    <x v="9"/>
    <x v="3"/>
    <x v="2"/>
    <x v="7"/>
    <s v="Noite"/>
    <n v="50"/>
    <n v="100"/>
    <n v="5000"/>
    <n v="1975"/>
    <n v="3025"/>
    <x v="0"/>
  </r>
  <r>
    <x v="129"/>
    <x v="0"/>
    <x v="11"/>
    <x v="4"/>
    <x v="1"/>
    <x v="8"/>
    <s v="Tarde"/>
    <n v="100"/>
    <n v="90"/>
    <n v="9000"/>
    <n v="4047"/>
    <n v="4953"/>
    <x v="0"/>
  </r>
  <r>
    <x v="140"/>
    <x v="0"/>
    <x v="10"/>
    <x v="5"/>
    <x v="2"/>
    <x v="9"/>
    <s v="Noite"/>
    <n v="150"/>
    <n v="120"/>
    <n v="18000"/>
    <n v="6893"/>
    <n v="11107"/>
    <x v="0"/>
  </r>
  <r>
    <x v="141"/>
    <x v="0"/>
    <x v="2"/>
    <x v="0"/>
    <x v="0"/>
    <x v="0"/>
    <s v="Tarde"/>
    <n v="50"/>
    <n v="70"/>
    <n v="3500"/>
    <n v="1231"/>
    <n v="2269"/>
    <x v="0"/>
  </r>
  <r>
    <x v="142"/>
    <x v="0"/>
    <x v="9"/>
    <x v="0"/>
    <x v="1"/>
    <x v="1"/>
    <s v="Noite"/>
    <n v="100"/>
    <n v="90"/>
    <n v="9000"/>
    <n v="3047"/>
    <n v="5953"/>
    <x v="0"/>
  </r>
  <r>
    <x v="143"/>
    <x v="0"/>
    <x v="1"/>
    <x v="0"/>
    <x v="2"/>
    <x v="2"/>
    <s v="Tarde"/>
    <n v="150"/>
    <n v="120"/>
    <n v="18000"/>
    <n v="7468"/>
    <n v="10532"/>
    <x v="0"/>
  </r>
  <r>
    <x v="144"/>
    <x v="0"/>
    <x v="2"/>
    <x v="0"/>
    <x v="3"/>
    <x v="3"/>
    <s v="Noite"/>
    <n v="70"/>
    <n v="120"/>
    <n v="8400"/>
    <n v="2819"/>
    <n v="5581"/>
    <x v="0"/>
  </r>
  <r>
    <x v="145"/>
    <x v="0"/>
    <x v="11"/>
    <x v="1"/>
    <x v="2"/>
    <x v="4"/>
    <s v="Tarde"/>
    <n v="120"/>
    <n v="150"/>
    <n v="18000"/>
    <n v="8026"/>
    <n v="9974"/>
    <x v="0"/>
  </r>
  <r>
    <x v="146"/>
    <x v="1"/>
    <x v="7"/>
    <x v="2"/>
    <x v="2"/>
    <x v="5"/>
    <s v="Noite"/>
    <n v="100"/>
    <n v="150"/>
    <n v="15000"/>
    <n v="5033"/>
    <n v="9967"/>
    <x v="0"/>
  </r>
  <r>
    <x v="132"/>
    <x v="1"/>
    <x v="7"/>
    <x v="2"/>
    <x v="3"/>
    <x v="6"/>
    <s v="Tarde"/>
    <n v="200"/>
    <n v="120"/>
    <n v="24000"/>
    <n v="8559"/>
    <n v="15441"/>
    <x v="0"/>
  </r>
  <r>
    <x v="147"/>
    <x v="1"/>
    <x v="6"/>
    <x v="3"/>
    <x v="2"/>
    <x v="7"/>
    <s v="Noite"/>
    <n v="50"/>
    <n v="100"/>
    <n v="5000"/>
    <n v="1911"/>
    <n v="3089"/>
    <x v="0"/>
  </r>
  <r>
    <x v="148"/>
    <x v="0"/>
    <x v="6"/>
    <x v="4"/>
    <x v="1"/>
    <x v="8"/>
    <s v="Tarde"/>
    <n v="100"/>
    <n v="90"/>
    <n v="9000"/>
    <n v="3279"/>
    <n v="5721"/>
    <x v="0"/>
  </r>
  <r>
    <x v="149"/>
    <x v="1"/>
    <x v="9"/>
    <x v="5"/>
    <x v="2"/>
    <x v="9"/>
    <s v="Noite"/>
    <n v="150"/>
    <n v="120"/>
    <n v="18000"/>
    <n v="7542"/>
    <n v="10458"/>
    <x v="0"/>
  </r>
  <r>
    <x v="150"/>
    <x v="0"/>
    <x v="2"/>
    <x v="0"/>
    <x v="0"/>
    <x v="0"/>
    <s v="Tarde"/>
    <n v="50"/>
    <n v="70"/>
    <n v="3500"/>
    <n v="1175"/>
    <n v="2325"/>
    <x v="0"/>
  </r>
  <r>
    <x v="151"/>
    <x v="0"/>
    <x v="9"/>
    <x v="0"/>
    <x v="1"/>
    <x v="1"/>
    <s v="Noite"/>
    <n v="100"/>
    <n v="90"/>
    <n v="9000"/>
    <n v="3810"/>
    <n v="5190"/>
    <x v="0"/>
  </r>
  <r>
    <x v="152"/>
    <x v="0"/>
    <x v="6"/>
    <x v="0"/>
    <x v="2"/>
    <x v="2"/>
    <s v="Tarde"/>
    <n v="150"/>
    <n v="120"/>
    <n v="18000"/>
    <n v="7538"/>
    <n v="10462"/>
    <x v="0"/>
  </r>
  <r>
    <x v="153"/>
    <x v="1"/>
    <x v="9"/>
    <x v="0"/>
    <x v="3"/>
    <x v="3"/>
    <s v="Noite"/>
    <n v="70"/>
    <n v="120"/>
    <n v="8400"/>
    <n v="2910"/>
    <n v="5490"/>
    <x v="0"/>
  </r>
  <r>
    <x v="154"/>
    <x v="0"/>
    <x v="0"/>
    <x v="1"/>
    <x v="2"/>
    <x v="4"/>
    <s v="Tarde"/>
    <n v="120"/>
    <n v="150"/>
    <n v="18000"/>
    <n v="6648"/>
    <n v="11352"/>
    <x v="0"/>
  </r>
  <r>
    <x v="155"/>
    <x v="0"/>
    <x v="6"/>
    <x v="2"/>
    <x v="2"/>
    <x v="5"/>
    <s v="Noite"/>
    <n v="100"/>
    <n v="150"/>
    <n v="15000"/>
    <n v="6272"/>
    <n v="8728"/>
    <x v="0"/>
  </r>
  <r>
    <x v="156"/>
    <x v="1"/>
    <x v="11"/>
    <x v="2"/>
    <x v="3"/>
    <x v="6"/>
    <s v="Tarde"/>
    <n v="200"/>
    <n v="120"/>
    <n v="24000"/>
    <n v="9101"/>
    <n v="14899"/>
    <x v="0"/>
  </r>
  <r>
    <x v="157"/>
    <x v="1"/>
    <x v="2"/>
    <x v="3"/>
    <x v="2"/>
    <x v="7"/>
    <s v="Noite"/>
    <n v="50"/>
    <n v="100"/>
    <n v="5000"/>
    <n v="1877"/>
    <n v="3123"/>
    <x v="0"/>
  </r>
  <r>
    <x v="158"/>
    <x v="1"/>
    <x v="0"/>
    <x v="4"/>
    <x v="1"/>
    <x v="8"/>
    <s v="Tarde"/>
    <n v="100"/>
    <n v="90"/>
    <n v="9000"/>
    <n v="3355"/>
    <n v="5645"/>
    <x v="0"/>
  </r>
  <r>
    <x v="123"/>
    <x v="0"/>
    <x v="9"/>
    <x v="5"/>
    <x v="2"/>
    <x v="9"/>
    <s v="Noite"/>
    <n v="150"/>
    <n v="120"/>
    <n v="18000"/>
    <n v="7847"/>
    <n v="10153"/>
    <x v="0"/>
  </r>
  <r>
    <x v="159"/>
    <x v="0"/>
    <x v="11"/>
    <x v="0"/>
    <x v="0"/>
    <x v="0"/>
    <s v="Tarde"/>
    <n v="50"/>
    <n v="70"/>
    <n v="3500"/>
    <n v="1574"/>
    <n v="1926"/>
    <x v="0"/>
  </r>
  <r>
    <x v="160"/>
    <x v="1"/>
    <x v="2"/>
    <x v="0"/>
    <x v="1"/>
    <x v="1"/>
    <s v="Noite"/>
    <n v="100"/>
    <n v="90"/>
    <n v="9000"/>
    <n v="3595"/>
    <n v="5405"/>
    <x v="0"/>
  </r>
  <r>
    <x v="161"/>
    <x v="0"/>
    <x v="5"/>
    <x v="0"/>
    <x v="2"/>
    <x v="2"/>
    <s v="Tarde"/>
    <n v="150"/>
    <n v="120"/>
    <n v="18000"/>
    <n v="7326"/>
    <n v="10674"/>
    <x v="0"/>
  </r>
  <r>
    <x v="162"/>
    <x v="0"/>
    <x v="1"/>
    <x v="0"/>
    <x v="3"/>
    <x v="3"/>
    <s v="Noite"/>
    <n v="70"/>
    <n v="120"/>
    <n v="8400"/>
    <n v="3204"/>
    <n v="5196"/>
    <x v="0"/>
  </r>
  <r>
    <x v="163"/>
    <x v="1"/>
    <x v="1"/>
    <x v="1"/>
    <x v="2"/>
    <x v="4"/>
    <s v="Tarde"/>
    <n v="120"/>
    <n v="150"/>
    <n v="18000"/>
    <n v="6204"/>
    <n v="11796"/>
    <x v="0"/>
  </r>
  <r>
    <x v="43"/>
    <x v="0"/>
    <x v="6"/>
    <x v="2"/>
    <x v="2"/>
    <x v="5"/>
    <s v="Noite"/>
    <n v="100"/>
    <n v="150"/>
    <n v="15000"/>
    <n v="5194"/>
    <n v="9806"/>
    <x v="0"/>
  </r>
  <r>
    <x v="164"/>
    <x v="0"/>
    <x v="11"/>
    <x v="2"/>
    <x v="3"/>
    <x v="6"/>
    <s v="Tarde"/>
    <n v="200"/>
    <n v="120"/>
    <n v="24000"/>
    <n v="10185"/>
    <n v="13815"/>
    <x v="0"/>
  </r>
  <r>
    <x v="135"/>
    <x v="1"/>
    <x v="6"/>
    <x v="3"/>
    <x v="2"/>
    <x v="7"/>
    <s v="Noite"/>
    <n v="50"/>
    <n v="100"/>
    <n v="5000"/>
    <n v="2035"/>
    <n v="2965"/>
    <x v="0"/>
  </r>
  <r>
    <x v="165"/>
    <x v="1"/>
    <x v="2"/>
    <x v="4"/>
    <x v="1"/>
    <x v="8"/>
    <s v="Tarde"/>
    <n v="100"/>
    <n v="90"/>
    <n v="9000"/>
    <n v="3623"/>
    <n v="5377"/>
    <x v="0"/>
  </r>
  <r>
    <x v="0"/>
    <x v="0"/>
    <x v="0"/>
    <x v="5"/>
    <x v="2"/>
    <x v="9"/>
    <s v="Noite"/>
    <n v="150"/>
    <n v="120"/>
    <n v="18000"/>
    <n v="7257"/>
    <n v="10743"/>
    <x v="0"/>
  </r>
  <r>
    <x v="166"/>
    <x v="0"/>
    <x v="10"/>
    <x v="0"/>
    <x v="0"/>
    <x v="0"/>
    <s v="Tarde"/>
    <n v="50"/>
    <n v="70"/>
    <n v="3500"/>
    <n v="1191"/>
    <n v="2309"/>
    <x v="0"/>
  </r>
  <r>
    <x v="53"/>
    <x v="1"/>
    <x v="1"/>
    <x v="0"/>
    <x v="1"/>
    <x v="1"/>
    <s v="Noite"/>
    <n v="100"/>
    <n v="90"/>
    <n v="9000"/>
    <n v="3885"/>
    <n v="5115"/>
    <x v="0"/>
  </r>
  <r>
    <x v="167"/>
    <x v="0"/>
    <x v="10"/>
    <x v="0"/>
    <x v="2"/>
    <x v="2"/>
    <s v="Tarde"/>
    <n v="150"/>
    <n v="120"/>
    <n v="18000"/>
    <n v="7036"/>
    <n v="10964"/>
    <x v="0"/>
  </r>
  <r>
    <x v="8"/>
    <x v="1"/>
    <x v="3"/>
    <x v="0"/>
    <x v="3"/>
    <x v="3"/>
    <s v="Noite"/>
    <n v="70"/>
    <n v="120"/>
    <n v="8400"/>
    <n v="3001"/>
    <n v="5399"/>
    <x v="0"/>
  </r>
  <r>
    <x v="77"/>
    <x v="1"/>
    <x v="6"/>
    <x v="1"/>
    <x v="2"/>
    <x v="4"/>
    <s v="Tarde"/>
    <n v="120"/>
    <n v="150"/>
    <n v="18000"/>
    <n v="7334"/>
    <n v="10666"/>
    <x v="0"/>
  </r>
  <r>
    <x v="168"/>
    <x v="1"/>
    <x v="5"/>
    <x v="2"/>
    <x v="2"/>
    <x v="5"/>
    <s v="Noite"/>
    <n v="100"/>
    <n v="150"/>
    <n v="15000"/>
    <n v="6176"/>
    <n v="8824"/>
    <x v="0"/>
  </r>
  <r>
    <x v="169"/>
    <x v="0"/>
    <x v="2"/>
    <x v="2"/>
    <x v="3"/>
    <x v="6"/>
    <s v="Tarde"/>
    <n v="200"/>
    <n v="120"/>
    <n v="24000"/>
    <n v="7949"/>
    <n v="16051"/>
    <x v="0"/>
  </r>
  <r>
    <x v="170"/>
    <x v="1"/>
    <x v="3"/>
    <x v="3"/>
    <x v="2"/>
    <x v="7"/>
    <s v="Noite"/>
    <n v="50"/>
    <n v="100"/>
    <n v="5000"/>
    <n v="1983"/>
    <n v="3017"/>
    <x v="0"/>
  </r>
  <r>
    <x v="171"/>
    <x v="1"/>
    <x v="3"/>
    <x v="4"/>
    <x v="1"/>
    <x v="8"/>
    <s v="Tarde"/>
    <n v="100"/>
    <n v="90"/>
    <n v="9000"/>
    <n v="3444"/>
    <n v="5556"/>
    <x v="0"/>
  </r>
  <r>
    <x v="53"/>
    <x v="1"/>
    <x v="1"/>
    <x v="5"/>
    <x v="2"/>
    <x v="9"/>
    <s v="Noite"/>
    <n v="150"/>
    <n v="120"/>
    <n v="18000"/>
    <n v="6977"/>
    <n v="11023"/>
    <x v="0"/>
  </r>
  <r>
    <x v="172"/>
    <x v="0"/>
    <x v="10"/>
    <x v="0"/>
    <x v="0"/>
    <x v="0"/>
    <s v="Tarde"/>
    <n v="50"/>
    <n v="70"/>
    <n v="3500"/>
    <n v="1433"/>
    <n v="2067"/>
    <x v="0"/>
  </r>
  <r>
    <x v="173"/>
    <x v="1"/>
    <x v="7"/>
    <x v="0"/>
    <x v="1"/>
    <x v="1"/>
    <s v="Noite"/>
    <n v="100"/>
    <n v="90"/>
    <n v="9000"/>
    <n v="3462"/>
    <n v="5538"/>
    <x v="0"/>
  </r>
  <r>
    <x v="174"/>
    <x v="0"/>
    <x v="11"/>
    <x v="0"/>
    <x v="2"/>
    <x v="2"/>
    <s v="Tarde"/>
    <n v="150"/>
    <n v="120"/>
    <n v="18000"/>
    <n v="6643"/>
    <n v="11357"/>
    <x v="0"/>
  </r>
  <r>
    <x v="14"/>
    <x v="1"/>
    <x v="9"/>
    <x v="0"/>
    <x v="3"/>
    <x v="3"/>
    <s v="Noite"/>
    <n v="70"/>
    <n v="120"/>
    <n v="8400"/>
    <n v="3104"/>
    <n v="5296"/>
    <x v="0"/>
  </r>
  <r>
    <x v="105"/>
    <x v="1"/>
    <x v="4"/>
    <x v="1"/>
    <x v="2"/>
    <x v="4"/>
    <s v="Tarde"/>
    <n v="120"/>
    <n v="150"/>
    <n v="18000"/>
    <n v="8039"/>
    <n v="9961"/>
    <x v="0"/>
  </r>
  <r>
    <x v="175"/>
    <x v="0"/>
    <x v="2"/>
    <x v="2"/>
    <x v="2"/>
    <x v="5"/>
    <s v="Noite"/>
    <n v="100"/>
    <n v="150"/>
    <n v="15000"/>
    <n v="5776"/>
    <n v="9224"/>
    <x v="0"/>
  </r>
  <r>
    <x v="176"/>
    <x v="1"/>
    <x v="3"/>
    <x v="2"/>
    <x v="3"/>
    <x v="6"/>
    <s v="Tarde"/>
    <n v="200"/>
    <n v="120"/>
    <n v="24000"/>
    <n v="8155"/>
    <n v="15845"/>
    <x v="0"/>
  </r>
  <r>
    <x v="111"/>
    <x v="0"/>
    <x v="5"/>
    <x v="3"/>
    <x v="2"/>
    <x v="7"/>
    <s v="Noite"/>
    <n v="50"/>
    <n v="100"/>
    <n v="5000"/>
    <n v="1784"/>
    <n v="3216"/>
    <x v="0"/>
  </r>
  <r>
    <x v="2"/>
    <x v="1"/>
    <x v="2"/>
    <x v="4"/>
    <x v="1"/>
    <x v="8"/>
    <s v="Tarde"/>
    <n v="100"/>
    <n v="90"/>
    <n v="9000"/>
    <n v="3784"/>
    <n v="5216"/>
    <x v="0"/>
  </r>
  <r>
    <x v="177"/>
    <x v="1"/>
    <x v="11"/>
    <x v="5"/>
    <x v="2"/>
    <x v="9"/>
    <s v="Noite"/>
    <n v="150"/>
    <n v="120"/>
    <n v="18000"/>
    <n v="6539"/>
    <n v="11461"/>
    <x v="0"/>
  </r>
  <r>
    <x v="172"/>
    <x v="0"/>
    <x v="10"/>
    <x v="0"/>
    <x v="0"/>
    <x v="0"/>
    <s v="Tarde"/>
    <n v="50"/>
    <n v="70"/>
    <n v="3500"/>
    <n v="1463"/>
    <n v="2037"/>
    <x v="0"/>
  </r>
  <r>
    <x v="98"/>
    <x v="0"/>
    <x v="2"/>
    <x v="0"/>
    <x v="1"/>
    <x v="1"/>
    <s v="Noite"/>
    <n v="100"/>
    <n v="90"/>
    <n v="9000"/>
    <n v="3500"/>
    <n v="5500"/>
    <x v="0"/>
  </r>
  <r>
    <x v="82"/>
    <x v="1"/>
    <x v="11"/>
    <x v="0"/>
    <x v="2"/>
    <x v="2"/>
    <s v="Tarde"/>
    <n v="150"/>
    <n v="120"/>
    <n v="18000"/>
    <n v="7310"/>
    <n v="10690"/>
    <x v="0"/>
  </r>
  <r>
    <x v="178"/>
    <x v="0"/>
    <x v="10"/>
    <x v="0"/>
    <x v="3"/>
    <x v="3"/>
    <s v="Noite"/>
    <n v="70"/>
    <n v="120"/>
    <n v="8400"/>
    <n v="3538"/>
    <n v="4862"/>
    <x v="0"/>
  </r>
  <r>
    <x v="20"/>
    <x v="1"/>
    <x v="7"/>
    <x v="1"/>
    <x v="2"/>
    <x v="4"/>
    <s v="Tarde"/>
    <n v="120"/>
    <n v="150"/>
    <n v="18000"/>
    <n v="6052"/>
    <n v="11948"/>
    <x v="0"/>
  </r>
  <r>
    <x v="54"/>
    <x v="1"/>
    <x v="10"/>
    <x v="2"/>
    <x v="2"/>
    <x v="5"/>
    <s v="Noite"/>
    <n v="100"/>
    <n v="150"/>
    <n v="15000"/>
    <n v="6185"/>
    <n v="8815"/>
    <x v="0"/>
  </r>
  <r>
    <x v="179"/>
    <x v="1"/>
    <x v="3"/>
    <x v="2"/>
    <x v="3"/>
    <x v="6"/>
    <s v="Tarde"/>
    <n v="200"/>
    <n v="120"/>
    <n v="24000"/>
    <n v="8360"/>
    <n v="15640"/>
    <x v="0"/>
  </r>
  <r>
    <x v="67"/>
    <x v="1"/>
    <x v="3"/>
    <x v="3"/>
    <x v="2"/>
    <x v="7"/>
    <s v="Noite"/>
    <n v="50"/>
    <n v="100"/>
    <n v="5000"/>
    <n v="1953"/>
    <n v="3047"/>
    <x v="0"/>
  </r>
  <r>
    <x v="180"/>
    <x v="0"/>
    <x v="5"/>
    <x v="4"/>
    <x v="1"/>
    <x v="8"/>
    <s v="Tarde"/>
    <n v="100"/>
    <n v="90"/>
    <n v="9000"/>
    <n v="3560"/>
    <n v="5440"/>
    <x v="0"/>
  </r>
  <r>
    <x v="181"/>
    <x v="0"/>
    <x v="1"/>
    <x v="5"/>
    <x v="2"/>
    <x v="9"/>
    <s v="Noite"/>
    <n v="150"/>
    <n v="120"/>
    <n v="18000"/>
    <n v="6512"/>
    <n v="11488"/>
    <x v="0"/>
  </r>
  <r>
    <x v="182"/>
    <x v="0"/>
    <x v="1"/>
    <x v="0"/>
    <x v="0"/>
    <x v="0"/>
    <s v="Tarde"/>
    <n v="50"/>
    <n v="70"/>
    <n v="3500"/>
    <n v="1570"/>
    <n v="1930"/>
    <x v="0"/>
  </r>
  <r>
    <x v="90"/>
    <x v="1"/>
    <x v="4"/>
    <x v="0"/>
    <x v="1"/>
    <x v="1"/>
    <s v="Noite"/>
    <n v="100"/>
    <n v="90"/>
    <n v="9000"/>
    <n v="3548"/>
    <n v="5452"/>
    <x v="0"/>
  </r>
  <r>
    <x v="183"/>
    <x v="1"/>
    <x v="9"/>
    <x v="0"/>
    <x v="2"/>
    <x v="2"/>
    <s v="Tarde"/>
    <n v="150"/>
    <n v="120"/>
    <n v="18000"/>
    <n v="6605"/>
    <n v="11395"/>
    <x v="0"/>
  </r>
  <r>
    <x v="184"/>
    <x v="0"/>
    <x v="11"/>
    <x v="0"/>
    <x v="3"/>
    <x v="3"/>
    <s v="Noite"/>
    <n v="70"/>
    <n v="120"/>
    <n v="8400"/>
    <n v="3003"/>
    <n v="5397"/>
    <x v="0"/>
  </r>
  <r>
    <x v="185"/>
    <x v="0"/>
    <x v="8"/>
    <x v="1"/>
    <x v="2"/>
    <x v="4"/>
    <s v="Tarde"/>
    <n v="120"/>
    <n v="150"/>
    <n v="18000"/>
    <n v="6603"/>
    <n v="11397"/>
    <x v="0"/>
  </r>
  <r>
    <x v="186"/>
    <x v="1"/>
    <x v="5"/>
    <x v="2"/>
    <x v="2"/>
    <x v="5"/>
    <s v="Noite"/>
    <n v="100"/>
    <n v="150"/>
    <n v="15000"/>
    <n v="6060"/>
    <n v="8940"/>
    <x v="0"/>
  </r>
  <r>
    <x v="17"/>
    <x v="1"/>
    <x v="6"/>
    <x v="2"/>
    <x v="3"/>
    <x v="6"/>
    <s v="Tarde"/>
    <n v="200"/>
    <n v="120"/>
    <n v="24000"/>
    <n v="9961"/>
    <n v="14039"/>
    <x v="0"/>
  </r>
  <r>
    <x v="187"/>
    <x v="0"/>
    <x v="2"/>
    <x v="3"/>
    <x v="2"/>
    <x v="7"/>
    <s v="Noite"/>
    <n v="50"/>
    <n v="100"/>
    <n v="5000"/>
    <n v="1925"/>
    <n v="3075"/>
    <x v="0"/>
  </r>
  <r>
    <x v="188"/>
    <x v="1"/>
    <x v="9"/>
    <x v="4"/>
    <x v="1"/>
    <x v="8"/>
    <s v="Tarde"/>
    <n v="100"/>
    <n v="90"/>
    <n v="9000"/>
    <n v="3201"/>
    <n v="5799"/>
    <x v="0"/>
  </r>
  <r>
    <x v="189"/>
    <x v="0"/>
    <x v="3"/>
    <x v="5"/>
    <x v="2"/>
    <x v="9"/>
    <s v="Noite"/>
    <n v="150"/>
    <n v="120"/>
    <n v="18000"/>
    <n v="6497"/>
    <n v="11503"/>
    <x v="0"/>
  </r>
  <r>
    <x v="190"/>
    <x v="1"/>
    <x v="7"/>
    <x v="0"/>
    <x v="0"/>
    <x v="0"/>
    <s v="Tarde"/>
    <n v="50"/>
    <n v="70"/>
    <n v="3500"/>
    <n v="1232"/>
    <n v="2268"/>
    <x v="0"/>
  </r>
  <r>
    <x v="191"/>
    <x v="0"/>
    <x v="8"/>
    <x v="0"/>
    <x v="1"/>
    <x v="1"/>
    <s v="Noite"/>
    <n v="100"/>
    <n v="90"/>
    <n v="9000"/>
    <n v="3706"/>
    <n v="5294"/>
    <x v="0"/>
  </r>
  <r>
    <x v="65"/>
    <x v="1"/>
    <x v="7"/>
    <x v="0"/>
    <x v="2"/>
    <x v="2"/>
    <s v="Tarde"/>
    <n v="150"/>
    <n v="120"/>
    <n v="18000"/>
    <n v="6021"/>
    <n v="11979"/>
    <x v="0"/>
  </r>
  <r>
    <x v="192"/>
    <x v="1"/>
    <x v="6"/>
    <x v="0"/>
    <x v="3"/>
    <x v="3"/>
    <s v="Noite"/>
    <n v="70"/>
    <n v="120"/>
    <n v="8400"/>
    <n v="3253"/>
    <n v="5147"/>
    <x v="0"/>
  </r>
  <r>
    <x v="193"/>
    <x v="1"/>
    <x v="2"/>
    <x v="1"/>
    <x v="2"/>
    <x v="4"/>
    <s v="Tarde"/>
    <n v="120"/>
    <n v="150"/>
    <n v="18000"/>
    <n v="6067"/>
    <n v="11933"/>
    <x v="0"/>
  </r>
  <r>
    <x v="194"/>
    <x v="1"/>
    <x v="9"/>
    <x v="2"/>
    <x v="2"/>
    <x v="5"/>
    <s v="Noite"/>
    <n v="100"/>
    <n v="150"/>
    <n v="15000"/>
    <n v="5221"/>
    <n v="9779"/>
    <x v="0"/>
  </r>
  <r>
    <x v="128"/>
    <x v="1"/>
    <x v="11"/>
    <x v="2"/>
    <x v="3"/>
    <x v="6"/>
    <s v="Tarde"/>
    <n v="200"/>
    <n v="120"/>
    <n v="24000"/>
    <n v="10340"/>
    <n v="13660"/>
    <x v="0"/>
  </r>
  <r>
    <x v="145"/>
    <x v="0"/>
    <x v="11"/>
    <x v="3"/>
    <x v="2"/>
    <x v="7"/>
    <s v="Noite"/>
    <n v="50"/>
    <n v="100"/>
    <n v="5000"/>
    <n v="2005"/>
    <n v="2995"/>
    <x v="0"/>
  </r>
  <r>
    <x v="71"/>
    <x v="0"/>
    <x v="11"/>
    <x v="4"/>
    <x v="1"/>
    <x v="8"/>
    <s v="Tarde"/>
    <n v="100"/>
    <n v="90"/>
    <n v="9000"/>
    <n v="3154"/>
    <n v="5846"/>
    <x v="0"/>
  </r>
  <r>
    <x v="195"/>
    <x v="1"/>
    <x v="11"/>
    <x v="5"/>
    <x v="2"/>
    <x v="9"/>
    <s v="Noite"/>
    <n v="150"/>
    <n v="120"/>
    <n v="18000"/>
    <n v="7074"/>
    <n v="10926"/>
    <x v="0"/>
  </r>
  <r>
    <x v="196"/>
    <x v="0"/>
    <x v="0"/>
    <x v="0"/>
    <x v="0"/>
    <x v="0"/>
    <s v="Tarde"/>
    <n v="50"/>
    <n v="70"/>
    <n v="3500"/>
    <n v="1357"/>
    <n v="2143"/>
    <x v="0"/>
  </r>
  <r>
    <x v="197"/>
    <x v="1"/>
    <x v="0"/>
    <x v="0"/>
    <x v="1"/>
    <x v="1"/>
    <s v="Noite"/>
    <n v="100"/>
    <n v="90"/>
    <n v="9000"/>
    <n v="3376"/>
    <n v="5624"/>
    <x v="0"/>
  </r>
  <r>
    <x v="112"/>
    <x v="0"/>
    <x v="5"/>
    <x v="0"/>
    <x v="2"/>
    <x v="2"/>
    <s v="Tarde"/>
    <n v="150"/>
    <n v="120"/>
    <n v="18000"/>
    <n v="6678"/>
    <n v="11322"/>
    <x v="0"/>
  </r>
  <r>
    <x v="198"/>
    <x v="1"/>
    <x v="0"/>
    <x v="0"/>
    <x v="3"/>
    <x v="3"/>
    <s v="Noite"/>
    <n v="70"/>
    <n v="120"/>
    <n v="8400"/>
    <n v="2939"/>
    <n v="5461"/>
    <x v="0"/>
  </r>
  <r>
    <x v="199"/>
    <x v="1"/>
    <x v="10"/>
    <x v="1"/>
    <x v="2"/>
    <x v="4"/>
    <s v="Tarde"/>
    <n v="120"/>
    <n v="150"/>
    <n v="18000"/>
    <n v="7058"/>
    <n v="10942"/>
    <x v="0"/>
  </r>
  <r>
    <x v="200"/>
    <x v="0"/>
    <x v="0"/>
    <x v="2"/>
    <x v="2"/>
    <x v="5"/>
    <s v="Noite"/>
    <n v="100"/>
    <n v="150"/>
    <n v="15000"/>
    <n v="5852"/>
    <n v="9148"/>
    <x v="0"/>
  </r>
  <r>
    <x v="201"/>
    <x v="1"/>
    <x v="9"/>
    <x v="2"/>
    <x v="3"/>
    <x v="6"/>
    <s v="Tarde"/>
    <n v="200"/>
    <n v="120"/>
    <n v="24000"/>
    <n v="9799"/>
    <n v="14201"/>
    <x v="0"/>
  </r>
  <r>
    <x v="40"/>
    <x v="1"/>
    <x v="8"/>
    <x v="3"/>
    <x v="2"/>
    <x v="7"/>
    <s v="Noite"/>
    <n v="50"/>
    <n v="100"/>
    <n v="5000"/>
    <n v="1850"/>
    <n v="3150"/>
    <x v="0"/>
  </r>
  <r>
    <x v="202"/>
    <x v="0"/>
    <x v="9"/>
    <x v="4"/>
    <x v="1"/>
    <x v="8"/>
    <s v="Tarde"/>
    <n v="100"/>
    <n v="90"/>
    <n v="9000"/>
    <n v="3317"/>
    <n v="5683"/>
    <x v="0"/>
  </r>
  <r>
    <x v="29"/>
    <x v="0"/>
    <x v="6"/>
    <x v="5"/>
    <x v="2"/>
    <x v="9"/>
    <s v="Noite"/>
    <n v="150"/>
    <n v="120"/>
    <n v="18000"/>
    <n v="7541"/>
    <n v="10459"/>
    <x v="0"/>
  </r>
  <r>
    <x v="203"/>
    <x v="0"/>
    <x v="1"/>
    <x v="0"/>
    <x v="0"/>
    <x v="0"/>
    <s v="Tarde"/>
    <n v="50"/>
    <n v="70"/>
    <n v="3500"/>
    <n v="1405"/>
    <n v="2095"/>
    <x v="0"/>
  </r>
  <r>
    <x v="203"/>
    <x v="0"/>
    <x v="1"/>
    <x v="0"/>
    <x v="1"/>
    <x v="1"/>
    <s v="Noite"/>
    <n v="100"/>
    <n v="90"/>
    <n v="9000"/>
    <n v="3237"/>
    <n v="5763"/>
    <x v="0"/>
  </r>
  <r>
    <x v="204"/>
    <x v="0"/>
    <x v="4"/>
    <x v="0"/>
    <x v="2"/>
    <x v="2"/>
    <s v="Tarde"/>
    <n v="150"/>
    <n v="120"/>
    <n v="18000"/>
    <n v="6305"/>
    <n v="11695"/>
    <x v="0"/>
  </r>
  <r>
    <x v="205"/>
    <x v="0"/>
    <x v="1"/>
    <x v="0"/>
    <x v="3"/>
    <x v="3"/>
    <s v="Noite"/>
    <n v="70"/>
    <n v="120"/>
    <n v="8400"/>
    <n v="3113"/>
    <n v="5287"/>
    <x v="0"/>
  </r>
  <r>
    <x v="206"/>
    <x v="0"/>
    <x v="10"/>
    <x v="1"/>
    <x v="2"/>
    <x v="4"/>
    <s v="Tarde"/>
    <n v="120"/>
    <n v="150"/>
    <n v="18000"/>
    <n v="6709"/>
    <n v="11291"/>
    <x v="0"/>
  </r>
  <r>
    <x v="207"/>
    <x v="0"/>
    <x v="3"/>
    <x v="2"/>
    <x v="2"/>
    <x v="5"/>
    <s v="Noite"/>
    <n v="100"/>
    <n v="150"/>
    <n v="15000"/>
    <n v="5627"/>
    <n v="9373"/>
    <x v="0"/>
  </r>
  <r>
    <x v="208"/>
    <x v="1"/>
    <x v="5"/>
    <x v="2"/>
    <x v="3"/>
    <x v="6"/>
    <s v="Tarde"/>
    <n v="200"/>
    <n v="120"/>
    <n v="24000"/>
    <n v="8544"/>
    <n v="15456"/>
    <x v="0"/>
  </r>
  <r>
    <x v="209"/>
    <x v="1"/>
    <x v="11"/>
    <x v="3"/>
    <x v="2"/>
    <x v="7"/>
    <s v="Noite"/>
    <n v="50"/>
    <n v="100"/>
    <n v="5000"/>
    <n v="1760"/>
    <n v="3240"/>
    <x v="0"/>
  </r>
  <r>
    <x v="210"/>
    <x v="1"/>
    <x v="1"/>
    <x v="4"/>
    <x v="1"/>
    <x v="8"/>
    <s v="Tarde"/>
    <n v="100"/>
    <n v="90"/>
    <n v="9000"/>
    <n v="3536"/>
    <n v="5464"/>
    <x v="0"/>
  </r>
  <r>
    <x v="134"/>
    <x v="1"/>
    <x v="4"/>
    <x v="5"/>
    <x v="2"/>
    <x v="9"/>
    <s v="Noite"/>
    <n v="150"/>
    <n v="120"/>
    <n v="18000"/>
    <n v="6714"/>
    <n v="11286"/>
    <x v="0"/>
  </r>
  <r>
    <x v="211"/>
    <x v="1"/>
    <x v="11"/>
    <x v="0"/>
    <x v="0"/>
    <x v="0"/>
    <s v="Tarde"/>
    <n v="50"/>
    <n v="70"/>
    <n v="3500"/>
    <n v="1368"/>
    <n v="2132"/>
    <x v="0"/>
  </r>
  <r>
    <x v="212"/>
    <x v="0"/>
    <x v="2"/>
    <x v="0"/>
    <x v="1"/>
    <x v="1"/>
    <s v="Noite"/>
    <n v="100"/>
    <n v="90"/>
    <n v="9000"/>
    <n v="3945"/>
    <n v="5055"/>
    <x v="0"/>
  </r>
  <r>
    <x v="213"/>
    <x v="0"/>
    <x v="9"/>
    <x v="0"/>
    <x v="2"/>
    <x v="2"/>
    <s v="Tarde"/>
    <n v="150"/>
    <n v="120"/>
    <n v="18000"/>
    <n v="7374"/>
    <n v="10626"/>
    <x v="0"/>
  </r>
  <r>
    <x v="175"/>
    <x v="0"/>
    <x v="2"/>
    <x v="0"/>
    <x v="3"/>
    <x v="3"/>
    <s v="Noite"/>
    <n v="70"/>
    <n v="120"/>
    <n v="8400"/>
    <n v="3065"/>
    <n v="5335"/>
    <x v="0"/>
  </r>
  <r>
    <x v="214"/>
    <x v="0"/>
    <x v="10"/>
    <x v="1"/>
    <x v="2"/>
    <x v="4"/>
    <s v="Tarde"/>
    <n v="120"/>
    <n v="150"/>
    <n v="18000"/>
    <n v="7616"/>
    <n v="10384"/>
    <x v="0"/>
  </r>
  <r>
    <x v="215"/>
    <x v="1"/>
    <x v="2"/>
    <x v="2"/>
    <x v="2"/>
    <x v="5"/>
    <s v="Noite"/>
    <n v="100"/>
    <n v="150"/>
    <n v="15000"/>
    <n v="6138"/>
    <n v="8862"/>
    <x v="0"/>
  </r>
  <r>
    <x v="216"/>
    <x v="0"/>
    <x v="7"/>
    <x v="2"/>
    <x v="3"/>
    <x v="6"/>
    <s v="Tarde"/>
    <n v="200"/>
    <n v="120"/>
    <n v="24000"/>
    <n v="9255"/>
    <n v="14745"/>
    <x v="0"/>
  </r>
  <r>
    <x v="217"/>
    <x v="1"/>
    <x v="2"/>
    <x v="3"/>
    <x v="2"/>
    <x v="7"/>
    <s v="Noite"/>
    <n v="50"/>
    <n v="100"/>
    <n v="5000"/>
    <n v="2248"/>
    <n v="2752"/>
    <x v="0"/>
  </r>
  <r>
    <x v="61"/>
    <x v="1"/>
    <x v="1"/>
    <x v="4"/>
    <x v="1"/>
    <x v="8"/>
    <s v="Tarde"/>
    <n v="100"/>
    <n v="90"/>
    <n v="9000"/>
    <n v="2982"/>
    <n v="6018"/>
    <x v="0"/>
  </r>
  <r>
    <x v="218"/>
    <x v="1"/>
    <x v="5"/>
    <x v="5"/>
    <x v="2"/>
    <x v="9"/>
    <s v="Noite"/>
    <n v="150"/>
    <n v="120"/>
    <n v="18000"/>
    <n v="7058"/>
    <n v="10942"/>
    <x v="0"/>
  </r>
  <r>
    <x v="9"/>
    <x v="0"/>
    <x v="7"/>
    <x v="0"/>
    <x v="0"/>
    <x v="0"/>
    <s v="Tarde"/>
    <n v="50"/>
    <n v="70"/>
    <n v="3500"/>
    <n v="1422"/>
    <n v="2078"/>
    <x v="0"/>
  </r>
  <r>
    <x v="219"/>
    <x v="0"/>
    <x v="2"/>
    <x v="0"/>
    <x v="1"/>
    <x v="1"/>
    <s v="Noite"/>
    <n v="100"/>
    <n v="90"/>
    <n v="9000"/>
    <n v="3454"/>
    <n v="5546"/>
    <x v="0"/>
  </r>
  <r>
    <x v="220"/>
    <x v="0"/>
    <x v="2"/>
    <x v="0"/>
    <x v="2"/>
    <x v="2"/>
    <s v="Tarde"/>
    <n v="150"/>
    <n v="120"/>
    <n v="18000"/>
    <n v="7374"/>
    <n v="10626"/>
    <x v="0"/>
  </r>
  <r>
    <x v="221"/>
    <x v="0"/>
    <x v="6"/>
    <x v="0"/>
    <x v="3"/>
    <x v="3"/>
    <s v="Noite"/>
    <n v="70"/>
    <n v="120"/>
    <n v="8400"/>
    <n v="3127"/>
    <n v="5273"/>
    <x v="0"/>
  </r>
  <r>
    <x v="43"/>
    <x v="0"/>
    <x v="6"/>
    <x v="1"/>
    <x v="2"/>
    <x v="4"/>
    <s v="Tarde"/>
    <n v="120"/>
    <n v="150"/>
    <n v="18000"/>
    <n v="6054"/>
    <n v="11946"/>
    <x v="0"/>
  </r>
  <r>
    <x v="202"/>
    <x v="0"/>
    <x v="9"/>
    <x v="2"/>
    <x v="2"/>
    <x v="5"/>
    <s v="Noite"/>
    <n v="100"/>
    <n v="150"/>
    <n v="15000"/>
    <n v="6335"/>
    <n v="8665"/>
    <x v="0"/>
  </r>
  <r>
    <x v="222"/>
    <x v="0"/>
    <x v="0"/>
    <x v="2"/>
    <x v="3"/>
    <x v="6"/>
    <s v="Tarde"/>
    <n v="200"/>
    <n v="120"/>
    <n v="24000"/>
    <n v="10196"/>
    <n v="13804"/>
    <x v="0"/>
  </r>
  <r>
    <x v="223"/>
    <x v="1"/>
    <x v="1"/>
    <x v="3"/>
    <x v="2"/>
    <x v="7"/>
    <s v="Noite"/>
    <n v="50"/>
    <n v="100"/>
    <n v="5000"/>
    <n v="1973"/>
    <n v="3027"/>
    <x v="0"/>
  </r>
  <r>
    <x v="224"/>
    <x v="0"/>
    <x v="9"/>
    <x v="4"/>
    <x v="1"/>
    <x v="8"/>
    <s v="Tarde"/>
    <n v="100"/>
    <n v="90"/>
    <n v="9000"/>
    <n v="3519"/>
    <n v="5481"/>
    <x v="0"/>
  </r>
  <r>
    <x v="225"/>
    <x v="1"/>
    <x v="11"/>
    <x v="5"/>
    <x v="2"/>
    <x v="9"/>
    <s v="Noite"/>
    <n v="150"/>
    <n v="120"/>
    <n v="18000"/>
    <n v="5962"/>
    <n v="12038"/>
    <x v="0"/>
  </r>
  <r>
    <x v="226"/>
    <x v="0"/>
    <x v="3"/>
    <x v="0"/>
    <x v="0"/>
    <x v="0"/>
    <s v="Tarde"/>
    <n v="50"/>
    <n v="70"/>
    <n v="3500"/>
    <n v="1369"/>
    <n v="2131"/>
    <x v="0"/>
  </r>
  <r>
    <x v="227"/>
    <x v="1"/>
    <x v="0"/>
    <x v="0"/>
    <x v="1"/>
    <x v="1"/>
    <s v="Noite"/>
    <n v="100"/>
    <n v="90"/>
    <n v="9000"/>
    <n v="3185"/>
    <n v="5815"/>
    <x v="0"/>
  </r>
  <r>
    <x v="228"/>
    <x v="1"/>
    <x v="10"/>
    <x v="0"/>
    <x v="2"/>
    <x v="2"/>
    <s v="Tarde"/>
    <n v="150"/>
    <n v="120"/>
    <n v="18000"/>
    <n v="6966"/>
    <n v="11034"/>
    <x v="0"/>
  </r>
  <r>
    <x v="2"/>
    <x v="1"/>
    <x v="2"/>
    <x v="0"/>
    <x v="3"/>
    <x v="3"/>
    <s v="Noite"/>
    <n v="70"/>
    <n v="120"/>
    <n v="8400"/>
    <n v="3026"/>
    <n v="5374"/>
    <x v="0"/>
  </r>
  <r>
    <x v="204"/>
    <x v="0"/>
    <x v="4"/>
    <x v="1"/>
    <x v="2"/>
    <x v="4"/>
    <s v="Tarde"/>
    <n v="120"/>
    <n v="150"/>
    <n v="18000"/>
    <n v="8016"/>
    <n v="9984"/>
    <x v="0"/>
  </r>
  <r>
    <x v="229"/>
    <x v="0"/>
    <x v="8"/>
    <x v="2"/>
    <x v="2"/>
    <x v="5"/>
    <s v="Noite"/>
    <n v="100"/>
    <n v="150"/>
    <n v="15000"/>
    <n v="6316"/>
    <n v="8684"/>
    <x v="0"/>
  </r>
  <r>
    <x v="230"/>
    <x v="1"/>
    <x v="5"/>
    <x v="2"/>
    <x v="3"/>
    <x v="6"/>
    <s v="Tarde"/>
    <n v="200"/>
    <n v="120"/>
    <n v="24000"/>
    <n v="7974"/>
    <n v="16026"/>
    <x v="0"/>
  </r>
  <r>
    <x v="38"/>
    <x v="1"/>
    <x v="7"/>
    <x v="3"/>
    <x v="2"/>
    <x v="7"/>
    <s v="Noite"/>
    <n v="50"/>
    <n v="100"/>
    <n v="5000"/>
    <n v="1900"/>
    <n v="3100"/>
    <x v="0"/>
  </r>
  <r>
    <x v="231"/>
    <x v="1"/>
    <x v="4"/>
    <x v="4"/>
    <x v="1"/>
    <x v="8"/>
    <s v="Tarde"/>
    <n v="100"/>
    <n v="90"/>
    <n v="9000"/>
    <n v="3608"/>
    <n v="5392"/>
    <x v="0"/>
  </r>
  <r>
    <x v="232"/>
    <x v="0"/>
    <x v="1"/>
    <x v="5"/>
    <x v="2"/>
    <x v="9"/>
    <s v="Noite"/>
    <n v="150"/>
    <n v="120"/>
    <n v="18000"/>
    <n v="7019"/>
    <n v="10981"/>
    <x v="0"/>
  </r>
  <r>
    <x v="233"/>
    <x v="0"/>
    <x v="5"/>
    <x v="0"/>
    <x v="0"/>
    <x v="0"/>
    <s v="Tarde"/>
    <n v="50"/>
    <n v="70"/>
    <n v="3500"/>
    <n v="1505"/>
    <n v="1995"/>
    <x v="0"/>
  </r>
  <r>
    <x v="234"/>
    <x v="1"/>
    <x v="3"/>
    <x v="0"/>
    <x v="1"/>
    <x v="1"/>
    <s v="Noite"/>
    <n v="100"/>
    <n v="90"/>
    <n v="9000"/>
    <n v="3995"/>
    <n v="5005"/>
    <x v="0"/>
  </r>
  <r>
    <x v="34"/>
    <x v="1"/>
    <x v="3"/>
    <x v="0"/>
    <x v="2"/>
    <x v="2"/>
    <s v="Tarde"/>
    <n v="150"/>
    <n v="120"/>
    <n v="18000"/>
    <n v="8054"/>
    <n v="9946"/>
    <x v="0"/>
  </r>
  <r>
    <x v="235"/>
    <x v="0"/>
    <x v="4"/>
    <x v="0"/>
    <x v="3"/>
    <x v="3"/>
    <s v="Noite"/>
    <n v="70"/>
    <n v="120"/>
    <n v="8400"/>
    <n v="2881"/>
    <n v="5519"/>
    <x v="0"/>
  </r>
  <r>
    <x v="236"/>
    <x v="1"/>
    <x v="9"/>
    <x v="1"/>
    <x v="2"/>
    <x v="4"/>
    <s v="Tarde"/>
    <n v="120"/>
    <n v="150"/>
    <n v="18000"/>
    <n v="6028"/>
    <n v="11972"/>
    <x v="0"/>
  </r>
  <r>
    <x v="234"/>
    <x v="1"/>
    <x v="3"/>
    <x v="2"/>
    <x v="2"/>
    <x v="5"/>
    <s v="Noite"/>
    <n v="100"/>
    <n v="150"/>
    <n v="15000"/>
    <n v="6140"/>
    <n v="8860"/>
    <x v="0"/>
  </r>
  <r>
    <x v="237"/>
    <x v="0"/>
    <x v="0"/>
    <x v="2"/>
    <x v="3"/>
    <x v="6"/>
    <s v="Tarde"/>
    <n v="200"/>
    <n v="120"/>
    <n v="24000"/>
    <n v="9721"/>
    <n v="14279"/>
    <x v="0"/>
  </r>
  <r>
    <x v="238"/>
    <x v="1"/>
    <x v="2"/>
    <x v="3"/>
    <x v="2"/>
    <x v="7"/>
    <s v="Noite"/>
    <n v="50"/>
    <n v="100"/>
    <n v="5000"/>
    <n v="1768"/>
    <n v="3232"/>
    <x v="0"/>
  </r>
  <r>
    <x v="239"/>
    <x v="0"/>
    <x v="2"/>
    <x v="4"/>
    <x v="1"/>
    <x v="8"/>
    <s v="Tarde"/>
    <n v="100"/>
    <n v="90"/>
    <n v="9000"/>
    <n v="3638"/>
    <n v="5362"/>
    <x v="0"/>
  </r>
  <r>
    <x v="163"/>
    <x v="1"/>
    <x v="1"/>
    <x v="5"/>
    <x v="2"/>
    <x v="9"/>
    <s v="Noite"/>
    <n v="150"/>
    <n v="120"/>
    <n v="18000"/>
    <n v="6663"/>
    <n v="11337"/>
    <x v="0"/>
  </r>
  <r>
    <x v="104"/>
    <x v="1"/>
    <x v="11"/>
    <x v="0"/>
    <x v="0"/>
    <x v="0"/>
    <s v="Tarde"/>
    <n v="50"/>
    <n v="70"/>
    <n v="3500"/>
    <n v="1216"/>
    <n v="2284"/>
    <x v="0"/>
  </r>
  <r>
    <x v="197"/>
    <x v="1"/>
    <x v="0"/>
    <x v="0"/>
    <x v="1"/>
    <x v="1"/>
    <s v="Noite"/>
    <n v="100"/>
    <n v="90"/>
    <n v="9000"/>
    <n v="3972"/>
    <n v="5028"/>
    <x v="0"/>
  </r>
  <r>
    <x v="193"/>
    <x v="1"/>
    <x v="2"/>
    <x v="0"/>
    <x v="2"/>
    <x v="2"/>
    <s v="Tarde"/>
    <n v="150"/>
    <n v="120"/>
    <n v="18000"/>
    <n v="7381"/>
    <n v="10619"/>
    <x v="0"/>
  </r>
  <r>
    <x v="13"/>
    <x v="1"/>
    <x v="5"/>
    <x v="0"/>
    <x v="3"/>
    <x v="3"/>
    <s v="Noite"/>
    <n v="70"/>
    <n v="120"/>
    <n v="8400"/>
    <n v="3130"/>
    <n v="5270"/>
    <x v="0"/>
  </r>
  <r>
    <x v="240"/>
    <x v="0"/>
    <x v="4"/>
    <x v="1"/>
    <x v="2"/>
    <x v="4"/>
    <s v="Tarde"/>
    <n v="120"/>
    <n v="150"/>
    <n v="18000"/>
    <n v="6406"/>
    <n v="11594"/>
    <x v="0"/>
  </r>
  <r>
    <x v="241"/>
    <x v="0"/>
    <x v="9"/>
    <x v="2"/>
    <x v="2"/>
    <x v="5"/>
    <s v="Noite"/>
    <n v="100"/>
    <n v="150"/>
    <n v="15000"/>
    <n v="6403"/>
    <n v="8597"/>
    <x v="0"/>
  </r>
  <r>
    <x v="206"/>
    <x v="0"/>
    <x v="10"/>
    <x v="2"/>
    <x v="3"/>
    <x v="6"/>
    <s v="Tarde"/>
    <n v="200"/>
    <n v="120"/>
    <n v="24000"/>
    <n v="10021"/>
    <n v="13979"/>
    <x v="0"/>
  </r>
  <r>
    <x v="242"/>
    <x v="0"/>
    <x v="8"/>
    <x v="3"/>
    <x v="2"/>
    <x v="7"/>
    <s v="Noite"/>
    <n v="50"/>
    <n v="100"/>
    <n v="5000"/>
    <n v="1887"/>
    <n v="3113"/>
    <x v="0"/>
  </r>
  <r>
    <x v="243"/>
    <x v="0"/>
    <x v="4"/>
    <x v="4"/>
    <x v="1"/>
    <x v="8"/>
    <s v="Tarde"/>
    <n v="100"/>
    <n v="90"/>
    <n v="9000"/>
    <n v="3171"/>
    <n v="5829"/>
    <x v="0"/>
  </r>
  <r>
    <x v="244"/>
    <x v="1"/>
    <x v="10"/>
    <x v="5"/>
    <x v="2"/>
    <x v="9"/>
    <s v="Noite"/>
    <n v="150"/>
    <n v="120"/>
    <n v="18000"/>
    <n v="6636"/>
    <n v="11364"/>
    <x v="0"/>
  </r>
  <r>
    <x v="201"/>
    <x v="1"/>
    <x v="9"/>
    <x v="0"/>
    <x v="0"/>
    <x v="0"/>
    <s v="Tarde"/>
    <n v="50"/>
    <n v="70"/>
    <n v="3500"/>
    <n v="1287"/>
    <n v="2213"/>
    <x v="0"/>
  </r>
  <r>
    <x v="245"/>
    <x v="1"/>
    <x v="7"/>
    <x v="0"/>
    <x v="1"/>
    <x v="1"/>
    <s v="Noite"/>
    <n v="100"/>
    <n v="90"/>
    <n v="9000"/>
    <n v="3470"/>
    <n v="5530"/>
    <x v="0"/>
  </r>
  <r>
    <x v="246"/>
    <x v="1"/>
    <x v="0"/>
    <x v="0"/>
    <x v="2"/>
    <x v="2"/>
    <s v="Tarde"/>
    <n v="150"/>
    <n v="120"/>
    <n v="18000"/>
    <n v="6837"/>
    <n v="11163"/>
    <x v="0"/>
  </r>
  <r>
    <x v="247"/>
    <x v="1"/>
    <x v="6"/>
    <x v="0"/>
    <x v="3"/>
    <x v="3"/>
    <s v="Noite"/>
    <n v="70"/>
    <n v="120"/>
    <n v="8400"/>
    <n v="3072"/>
    <n v="5328"/>
    <x v="0"/>
  </r>
  <r>
    <x v="248"/>
    <x v="1"/>
    <x v="2"/>
    <x v="1"/>
    <x v="2"/>
    <x v="4"/>
    <s v="Tarde"/>
    <n v="120"/>
    <n v="150"/>
    <n v="18000"/>
    <n v="5989"/>
    <n v="12011"/>
    <x v="0"/>
  </r>
  <r>
    <x v="249"/>
    <x v="1"/>
    <x v="10"/>
    <x v="2"/>
    <x v="2"/>
    <x v="5"/>
    <s v="Noite"/>
    <n v="100"/>
    <n v="150"/>
    <n v="15000"/>
    <n v="6699"/>
    <n v="8301"/>
    <x v="0"/>
  </r>
  <r>
    <x v="250"/>
    <x v="1"/>
    <x v="0"/>
    <x v="2"/>
    <x v="3"/>
    <x v="6"/>
    <s v="Tarde"/>
    <n v="200"/>
    <n v="120"/>
    <n v="24000"/>
    <n v="10239"/>
    <n v="13761"/>
    <x v="0"/>
  </r>
  <r>
    <x v="251"/>
    <x v="0"/>
    <x v="4"/>
    <x v="3"/>
    <x v="2"/>
    <x v="7"/>
    <s v="Noite"/>
    <n v="50"/>
    <n v="100"/>
    <n v="5000"/>
    <n v="2106"/>
    <n v="2894"/>
    <x v="0"/>
  </r>
  <r>
    <x v="252"/>
    <x v="1"/>
    <x v="4"/>
    <x v="4"/>
    <x v="1"/>
    <x v="8"/>
    <s v="Tarde"/>
    <n v="100"/>
    <n v="90"/>
    <n v="9000"/>
    <n v="3771"/>
    <n v="5229"/>
    <x v="0"/>
  </r>
  <r>
    <x v="253"/>
    <x v="0"/>
    <x v="1"/>
    <x v="5"/>
    <x v="2"/>
    <x v="9"/>
    <s v="Noite"/>
    <n v="150"/>
    <n v="120"/>
    <n v="18000"/>
    <n v="6640"/>
    <n v="11360"/>
    <x v="0"/>
  </r>
  <r>
    <x v="205"/>
    <x v="0"/>
    <x v="1"/>
    <x v="0"/>
    <x v="0"/>
    <x v="0"/>
    <s v="Tarde"/>
    <n v="50"/>
    <n v="70"/>
    <n v="3500"/>
    <n v="1236"/>
    <n v="2264"/>
    <x v="0"/>
  </r>
  <r>
    <x v="254"/>
    <x v="0"/>
    <x v="6"/>
    <x v="0"/>
    <x v="1"/>
    <x v="1"/>
    <s v="Noite"/>
    <n v="100"/>
    <n v="90"/>
    <n v="9000"/>
    <n v="3822"/>
    <n v="5178"/>
    <x v="0"/>
  </r>
  <r>
    <x v="255"/>
    <x v="0"/>
    <x v="5"/>
    <x v="0"/>
    <x v="2"/>
    <x v="2"/>
    <s v="Tarde"/>
    <n v="150"/>
    <n v="120"/>
    <n v="18000"/>
    <n v="6382"/>
    <n v="11618"/>
    <x v="0"/>
  </r>
  <r>
    <x v="256"/>
    <x v="0"/>
    <x v="7"/>
    <x v="0"/>
    <x v="3"/>
    <x v="3"/>
    <s v="Noite"/>
    <n v="70"/>
    <n v="120"/>
    <n v="8400"/>
    <n v="3034"/>
    <n v="5366"/>
    <x v="0"/>
  </r>
  <r>
    <x v="257"/>
    <x v="1"/>
    <x v="9"/>
    <x v="1"/>
    <x v="2"/>
    <x v="4"/>
    <s v="Tarde"/>
    <n v="120"/>
    <n v="150"/>
    <n v="18000"/>
    <n v="6146"/>
    <n v="11854"/>
    <x v="0"/>
  </r>
  <r>
    <x v="258"/>
    <x v="1"/>
    <x v="10"/>
    <x v="2"/>
    <x v="2"/>
    <x v="5"/>
    <s v="Noite"/>
    <n v="100"/>
    <n v="150"/>
    <n v="15000"/>
    <n v="5539"/>
    <n v="9461"/>
    <x v="0"/>
  </r>
  <r>
    <x v="259"/>
    <x v="0"/>
    <x v="11"/>
    <x v="2"/>
    <x v="3"/>
    <x v="6"/>
    <s v="Tarde"/>
    <n v="200"/>
    <n v="120"/>
    <n v="24000"/>
    <n v="9998"/>
    <n v="14002"/>
    <x v="0"/>
  </r>
  <r>
    <x v="260"/>
    <x v="0"/>
    <x v="8"/>
    <x v="3"/>
    <x v="2"/>
    <x v="7"/>
    <s v="Noite"/>
    <n v="50"/>
    <n v="100"/>
    <n v="5000"/>
    <n v="1937"/>
    <n v="3063"/>
    <x v="0"/>
  </r>
  <r>
    <x v="261"/>
    <x v="0"/>
    <x v="10"/>
    <x v="4"/>
    <x v="1"/>
    <x v="8"/>
    <s v="Tarde"/>
    <n v="100"/>
    <n v="90"/>
    <n v="9000"/>
    <n v="3894"/>
    <n v="5106"/>
    <x v="0"/>
  </r>
  <r>
    <x v="262"/>
    <x v="1"/>
    <x v="11"/>
    <x v="5"/>
    <x v="2"/>
    <x v="9"/>
    <s v="Noite"/>
    <n v="150"/>
    <n v="120"/>
    <n v="18000"/>
    <n v="5980"/>
    <n v="12020"/>
    <x v="0"/>
  </r>
  <r>
    <x v="263"/>
    <x v="0"/>
    <x v="0"/>
    <x v="0"/>
    <x v="0"/>
    <x v="0"/>
    <s v="Tarde"/>
    <n v="50"/>
    <n v="70"/>
    <n v="3500"/>
    <n v="1517"/>
    <n v="1983"/>
    <x v="0"/>
  </r>
  <r>
    <x v="264"/>
    <x v="0"/>
    <x v="5"/>
    <x v="0"/>
    <x v="1"/>
    <x v="1"/>
    <s v="Noite"/>
    <n v="100"/>
    <n v="90"/>
    <n v="9000"/>
    <n v="3925"/>
    <n v="5075"/>
    <x v="0"/>
  </r>
  <r>
    <x v="265"/>
    <x v="0"/>
    <x v="2"/>
    <x v="0"/>
    <x v="2"/>
    <x v="2"/>
    <s v="Tarde"/>
    <n v="150"/>
    <n v="120"/>
    <n v="18000"/>
    <n v="8086"/>
    <n v="9914"/>
    <x v="0"/>
  </r>
  <r>
    <x v="67"/>
    <x v="1"/>
    <x v="3"/>
    <x v="0"/>
    <x v="3"/>
    <x v="3"/>
    <s v="Noite"/>
    <n v="70"/>
    <n v="120"/>
    <n v="8400"/>
    <n v="2901"/>
    <n v="5499"/>
    <x v="0"/>
  </r>
  <r>
    <x v="266"/>
    <x v="0"/>
    <x v="11"/>
    <x v="1"/>
    <x v="2"/>
    <x v="4"/>
    <s v="Tarde"/>
    <n v="120"/>
    <n v="150"/>
    <n v="18000"/>
    <n v="8079"/>
    <n v="9921"/>
    <x v="0"/>
  </r>
  <r>
    <x v="158"/>
    <x v="1"/>
    <x v="0"/>
    <x v="2"/>
    <x v="2"/>
    <x v="5"/>
    <s v="Noite"/>
    <n v="100"/>
    <n v="150"/>
    <n v="15000"/>
    <n v="6204"/>
    <n v="8796"/>
    <x v="0"/>
  </r>
  <r>
    <x v="267"/>
    <x v="1"/>
    <x v="0"/>
    <x v="2"/>
    <x v="3"/>
    <x v="6"/>
    <s v="Tarde"/>
    <n v="200"/>
    <n v="120"/>
    <n v="24000"/>
    <n v="8373"/>
    <n v="15627"/>
    <x v="0"/>
  </r>
  <r>
    <x v="268"/>
    <x v="1"/>
    <x v="6"/>
    <x v="3"/>
    <x v="2"/>
    <x v="7"/>
    <s v="Noite"/>
    <n v="50"/>
    <n v="100"/>
    <n v="5000"/>
    <n v="2181"/>
    <n v="2819"/>
    <x v="0"/>
  </r>
  <r>
    <x v="269"/>
    <x v="1"/>
    <x v="4"/>
    <x v="4"/>
    <x v="1"/>
    <x v="8"/>
    <s v="Tarde"/>
    <n v="100"/>
    <n v="90"/>
    <n v="9000"/>
    <n v="3939"/>
    <n v="5061"/>
    <x v="0"/>
  </r>
  <r>
    <x v="183"/>
    <x v="1"/>
    <x v="9"/>
    <x v="5"/>
    <x v="2"/>
    <x v="9"/>
    <s v="Noite"/>
    <n v="150"/>
    <n v="120"/>
    <n v="18000"/>
    <n v="7844"/>
    <n v="10156"/>
    <x v="0"/>
  </r>
  <r>
    <x v="270"/>
    <x v="0"/>
    <x v="4"/>
    <x v="0"/>
    <x v="0"/>
    <x v="0"/>
    <s v="Tarde"/>
    <n v="50"/>
    <n v="70"/>
    <n v="3500"/>
    <n v="1533"/>
    <n v="1967"/>
    <x v="0"/>
  </r>
  <r>
    <x v="195"/>
    <x v="1"/>
    <x v="11"/>
    <x v="0"/>
    <x v="1"/>
    <x v="1"/>
    <s v="Noite"/>
    <n v="100"/>
    <n v="90"/>
    <n v="9000"/>
    <n v="3376"/>
    <n v="5624"/>
    <x v="0"/>
  </r>
  <r>
    <x v="271"/>
    <x v="0"/>
    <x v="8"/>
    <x v="0"/>
    <x v="2"/>
    <x v="2"/>
    <s v="Tarde"/>
    <n v="150"/>
    <n v="120"/>
    <n v="18000"/>
    <n v="6863"/>
    <n v="11137"/>
    <x v="0"/>
  </r>
  <r>
    <x v="272"/>
    <x v="0"/>
    <x v="11"/>
    <x v="0"/>
    <x v="3"/>
    <x v="3"/>
    <s v="Noite"/>
    <n v="70"/>
    <n v="120"/>
    <n v="8400"/>
    <n v="2880"/>
    <n v="5520"/>
    <x v="0"/>
  </r>
  <r>
    <x v="187"/>
    <x v="0"/>
    <x v="2"/>
    <x v="1"/>
    <x v="2"/>
    <x v="4"/>
    <s v="Tarde"/>
    <n v="120"/>
    <n v="150"/>
    <n v="18000"/>
    <n v="7573"/>
    <n v="10427"/>
    <x v="0"/>
  </r>
  <r>
    <x v="273"/>
    <x v="1"/>
    <x v="0"/>
    <x v="2"/>
    <x v="2"/>
    <x v="5"/>
    <s v="Noite"/>
    <n v="100"/>
    <n v="150"/>
    <n v="15000"/>
    <n v="6288"/>
    <n v="8712"/>
    <x v="0"/>
  </r>
  <r>
    <x v="238"/>
    <x v="1"/>
    <x v="2"/>
    <x v="2"/>
    <x v="3"/>
    <x v="6"/>
    <s v="Tarde"/>
    <n v="200"/>
    <n v="120"/>
    <n v="24000"/>
    <n v="9974"/>
    <n v="14026"/>
    <x v="0"/>
  </r>
  <r>
    <x v="202"/>
    <x v="0"/>
    <x v="9"/>
    <x v="3"/>
    <x v="2"/>
    <x v="7"/>
    <s v="Noite"/>
    <n v="50"/>
    <n v="100"/>
    <n v="5000"/>
    <n v="2145"/>
    <n v="2855"/>
    <x v="0"/>
  </r>
  <r>
    <x v="158"/>
    <x v="1"/>
    <x v="0"/>
    <x v="4"/>
    <x v="1"/>
    <x v="8"/>
    <s v="Tarde"/>
    <n v="100"/>
    <n v="90"/>
    <n v="9000"/>
    <n v="3822"/>
    <n v="5178"/>
    <x v="0"/>
  </r>
  <r>
    <x v="274"/>
    <x v="1"/>
    <x v="7"/>
    <x v="5"/>
    <x v="2"/>
    <x v="9"/>
    <s v="Noite"/>
    <n v="150"/>
    <n v="120"/>
    <n v="18000"/>
    <n v="7921"/>
    <n v="10079"/>
    <x v="0"/>
  </r>
  <r>
    <x v="114"/>
    <x v="1"/>
    <x v="1"/>
    <x v="0"/>
    <x v="0"/>
    <x v="0"/>
    <s v="Tarde"/>
    <n v="50"/>
    <n v="70"/>
    <n v="3500"/>
    <n v="1564"/>
    <n v="1936"/>
    <x v="0"/>
  </r>
  <r>
    <x v="275"/>
    <x v="1"/>
    <x v="6"/>
    <x v="0"/>
    <x v="1"/>
    <x v="1"/>
    <s v="Noite"/>
    <n v="100"/>
    <n v="90"/>
    <n v="9000"/>
    <n v="3094"/>
    <n v="5906"/>
    <x v="0"/>
  </r>
  <r>
    <x v="95"/>
    <x v="0"/>
    <x v="5"/>
    <x v="0"/>
    <x v="2"/>
    <x v="2"/>
    <s v="Tarde"/>
    <n v="150"/>
    <n v="120"/>
    <n v="18000"/>
    <n v="7993"/>
    <n v="10007"/>
    <x v="0"/>
  </r>
  <r>
    <x v="189"/>
    <x v="0"/>
    <x v="3"/>
    <x v="0"/>
    <x v="3"/>
    <x v="3"/>
    <s v="Noite"/>
    <n v="70"/>
    <n v="120"/>
    <n v="8400"/>
    <n v="3768"/>
    <n v="4632"/>
    <x v="0"/>
  </r>
  <r>
    <x v="167"/>
    <x v="0"/>
    <x v="10"/>
    <x v="1"/>
    <x v="2"/>
    <x v="4"/>
    <s v="Tarde"/>
    <n v="120"/>
    <n v="150"/>
    <n v="18000"/>
    <n v="6291"/>
    <n v="11709"/>
    <x v="0"/>
  </r>
  <r>
    <x v="250"/>
    <x v="1"/>
    <x v="0"/>
    <x v="2"/>
    <x v="2"/>
    <x v="5"/>
    <s v="Noite"/>
    <n v="100"/>
    <n v="150"/>
    <n v="15000"/>
    <n v="6701"/>
    <n v="8299"/>
    <x v="0"/>
  </r>
  <r>
    <x v="276"/>
    <x v="0"/>
    <x v="4"/>
    <x v="2"/>
    <x v="3"/>
    <x v="6"/>
    <s v="Tarde"/>
    <n v="200"/>
    <n v="120"/>
    <n v="24000"/>
    <n v="9297"/>
    <n v="14703"/>
    <x v="0"/>
  </r>
  <r>
    <x v="277"/>
    <x v="1"/>
    <x v="8"/>
    <x v="3"/>
    <x v="2"/>
    <x v="7"/>
    <s v="Noite"/>
    <n v="50"/>
    <n v="100"/>
    <n v="5000"/>
    <n v="1777"/>
    <n v="3223"/>
    <x v="0"/>
  </r>
  <r>
    <x v="278"/>
    <x v="1"/>
    <x v="9"/>
    <x v="4"/>
    <x v="1"/>
    <x v="8"/>
    <s v="Tarde"/>
    <n v="100"/>
    <n v="90"/>
    <n v="9000"/>
    <n v="3636"/>
    <n v="5364"/>
    <x v="0"/>
  </r>
  <r>
    <x v="279"/>
    <x v="1"/>
    <x v="5"/>
    <x v="5"/>
    <x v="2"/>
    <x v="9"/>
    <s v="Noite"/>
    <n v="150"/>
    <n v="120"/>
    <n v="18000"/>
    <n v="7842"/>
    <n v="10158"/>
    <x v="0"/>
  </r>
  <r>
    <x v="146"/>
    <x v="1"/>
    <x v="7"/>
    <x v="0"/>
    <x v="0"/>
    <x v="0"/>
    <s v="Tarde"/>
    <n v="50"/>
    <n v="70"/>
    <n v="3500"/>
    <n v="1402"/>
    <n v="2098"/>
    <x v="0"/>
  </r>
  <r>
    <x v="280"/>
    <x v="1"/>
    <x v="3"/>
    <x v="0"/>
    <x v="1"/>
    <x v="1"/>
    <s v="Noite"/>
    <n v="100"/>
    <n v="90"/>
    <n v="9000"/>
    <n v="3941"/>
    <n v="5059"/>
    <x v="0"/>
  </r>
  <r>
    <x v="150"/>
    <x v="0"/>
    <x v="2"/>
    <x v="0"/>
    <x v="2"/>
    <x v="2"/>
    <s v="Tarde"/>
    <n v="150"/>
    <n v="120"/>
    <n v="18000"/>
    <n v="7773"/>
    <n v="10227"/>
    <x v="0"/>
  </r>
  <r>
    <x v="281"/>
    <x v="0"/>
    <x v="4"/>
    <x v="0"/>
    <x v="3"/>
    <x v="3"/>
    <s v="Noite"/>
    <n v="70"/>
    <n v="120"/>
    <n v="8400"/>
    <n v="3375"/>
    <n v="5025"/>
    <x v="0"/>
  </r>
  <r>
    <x v="219"/>
    <x v="0"/>
    <x v="2"/>
    <x v="1"/>
    <x v="2"/>
    <x v="4"/>
    <s v="Tarde"/>
    <n v="120"/>
    <n v="150"/>
    <n v="18000"/>
    <n v="6452"/>
    <n v="11548"/>
    <x v="0"/>
  </r>
  <r>
    <x v="131"/>
    <x v="1"/>
    <x v="7"/>
    <x v="2"/>
    <x v="2"/>
    <x v="5"/>
    <s v="Noite"/>
    <n v="100"/>
    <n v="150"/>
    <n v="15000"/>
    <n v="5281"/>
    <n v="9719"/>
    <x v="0"/>
  </r>
  <r>
    <x v="282"/>
    <x v="0"/>
    <x v="2"/>
    <x v="2"/>
    <x v="3"/>
    <x v="6"/>
    <s v="Tarde"/>
    <n v="200"/>
    <n v="120"/>
    <n v="24000"/>
    <n v="9461"/>
    <n v="14539"/>
    <x v="0"/>
  </r>
  <r>
    <x v="58"/>
    <x v="1"/>
    <x v="0"/>
    <x v="3"/>
    <x v="2"/>
    <x v="7"/>
    <s v="Noite"/>
    <n v="50"/>
    <n v="100"/>
    <n v="5000"/>
    <n v="2163"/>
    <n v="2837"/>
    <x v="0"/>
  </r>
  <r>
    <x v="283"/>
    <x v="1"/>
    <x v="1"/>
    <x v="4"/>
    <x v="1"/>
    <x v="8"/>
    <s v="Tarde"/>
    <n v="100"/>
    <n v="90"/>
    <n v="9000"/>
    <n v="3143"/>
    <n v="5857"/>
    <x v="0"/>
  </r>
  <r>
    <x v="284"/>
    <x v="0"/>
    <x v="6"/>
    <x v="5"/>
    <x v="2"/>
    <x v="9"/>
    <s v="Noite"/>
    <n v="150"/>
    <n v="120"/>
    <n v="18000"/>
    <n v="6741"/>
    <n v="11259"/>
    <x v="0"/>
  </r>
  <r>
    <x v="285"/>
    <x v="1"/>
    <x v="11"/>
    <x v="0"/>
    <x v="0"/>
    <x v="0"/>
    <s v="Tarde"/>
    <n v="50"/>
    <n v="70"/>
    <n v="3500"/>
    <n v="1322"/>
    <n v="2178"/>
    <x v="0"/>
  </r>
  <r>
    <x v="286"/>
    <x v="1"/>
    <x v="11"/>
    <x v="0"/>
    <x v="1"/>
    <x v="1"/>
    <s v="Noite"/>
    <n v="100"/>
    <n v="90"/>
    <n v="9000"/>
    <n v="3229"/>
    <n v="5771"/>
    <x v="0"/>
  </r>
  <r>
    <x v="287"/>
    <x v="0"/>
    <x v="3"/>
    <x v="0"/>
    <x v="2"/>
    <x v="2"/>
    <s v="Tarde"/>
    <n v="150"/>
    <n v="120"/>
    <n v="18000"/>
    <n v="7648"/>
    <n v="10352"/>
    <x v="0"/>
  </r>
  <r>
    <x v="24"/>
    <x v="1"/>
    <x v="6"/>
    <x v="0"/>
    <x v="3"/>
    <x v="3"/>
    <s v="Noite"/>
    <n v="70"/>
    <n v="120"/>
    <n v="8400"/>
    <n v="3019"/>
    <n v="5381"/>
    <x v="0"/>
  </r>
  <r>
    <x v="288"/>
    <x v="1"/>
    <x v="7"/>
    <x v="1"/>
    <x v="2"/>
    <x v="4"/>
    <s v="Tarde"/>
    <n v="120"/>
    <n v="150"/>
    <n v="18000"/>
    <n v="7171"/>
    <n v="10829"/>
    <x v="0"/>
  </r>
  <r>
    <x v="289"/>
    <x v="1"/>
    <x v="3"/>
    <x v="2"/>
    <x v="2"/>
    <x v="5"/>
    <s v="Noite"/>
    <n v="100"/>
    <n v="150"/>
    <n v="15000"/>
    <n v="5958"/>
    <n v="9042"/>
    <x v="0"/>
  </r>
  <r>
    <x v="290"/>
    <x v="1"/>
    <x v="9"/>
    <x v="2"/>
    <x v="3"/>
    <x v="6"/>
    <s v="Tarde"/>
    <n v="200"/>
    <n v="120"/>
    <n v="24000"/>
    <n v="8630"/>
    <n v="15370"/>
    <x v="0"/>
  </r>
  <r>
    <x v="291"/>
    <x v="0"/>
    <x v="4"/>
    <x v="3"/>
    <x v="2"/>
    <x v="7"/>
    <s v="Noite"/>
    <n v="50"/>
    <n v="100"/>
    <n v="5000"/>
    <n v="2102"/>
    <n v="2898"/>
    <x v="0"/>
  </r>
  <r>
    <x v="61"/>
    <x v="1"/>
    <x v="1"/>
    <x v="4"/>
    <x v="1"/>
    <x v="8"/>
    <s v="Tarde"/>
    <n v="100"/>
    <n v="90"/>
    <n v="9000"/>
    <n v="3340"/>
    <n v="5660"/>
    <x v="0"/>
  </r>
  <r>
    <x v="292"/>
    <x v="0"/>
    <x v="1"/>
    <x v="5"/>
    <x v="2"/>
    <x v="9"/>
    <s v="Noite"/>
    <n v="150"/>
    <n v="120"/>
    <n v="18000"/>
    <n v="7014"/>
    <n v="10986"/>
    <x v="0"/>
  </r>
  <r>
    <x v="293"/>
    <x v="1"/>
    <x v="1"/>
    <x v="0"/>
    <x v="0"/>
    <x v="0"/>
    <s v="Tarde"/>
    <n v="50"/>
    <n v="70"/>
    <n v="3500"/>
    <n v="1526"/>
    <n v="1974"/>
    <x v="0"/>
  </r>
  <r>
    <x v="294"/>
    <x v="0"/>
    <x v="11"/>
    <x v="0"/>
    <x v="1"/>
    <x v="1"/>
    <s v="Noite"/>
    <n v="100"/>
    <n v="90"/>
    <n v="9000"/>
    <n v="4030"/>
    <n v="4970"/>
    <x v="0"/>
  </r>
  <r>
    <x v="154"/>
    <x v="0"/>
    <x v="0"/>
    <x v="0"/>
    <x v="2"/>
    <x v="2"/>
    <s v="Tarde"/>
    <n v="150"/>
    <n v="120"/>
    <n v="18000"/>
    <n v="7265"/>
    <n v="10735"/>
    <x v="0"/>
  </r>
  <r>
    <x v="244"/>
    <x v="1"/>
    <x v="10"/>
    <x v="0"/>
    <x v="3"/>
    <x v="3"/>
    <s v="Noite"/>
    <n v="70"/>
    <n v="120"/>
    <n v="8400"/>
    <n v="3356"/>
    <n v="5044"/>
    <x v="0"/>
  </r>
  <r>
    <x v="212"/>
    <x v="0"/>
    <x v="2"/>
    <x v="1"/>
    <x v="2"/>
    <x v="4"/>
    <s v="Tarde"/>
    <n v="120"/>
    <n v="150"/>
    <n v="18000"/>
    <n v="7048"/>
    <n v="10952"/>
    <x v="0"/>
  </r>
  <r>
    <x v="207"/>
    <x v="0"/>
    <x v="3"/>
    <x v="2"/>
    <x v="2"/>
    <x v="5"/>
    <s v="Noite"/>
    <n v="100"/>
    <n v="150"/>
    <n v="15000"/>
    <n v="6396"/>
    <n v="8604"/>
    <x v="0"/>
  </r>
  <r>
    <x v="295"/>
    <x v="0"/>
    <x v="8"/>
    <x v="2"/>
    <x v="3"/>
    <x v="6"/>
    <s v="Tarde"/>
    <n v="200"/>
    <n v="120"/>
    <n v="24000"/>
    <n v="10275"/>
    <n v="13725"/>
    <x v="0"/>
  </r>
  <r>
    <x v="278"/>
    <x v="1"/>
    <x v="9"/>
    <x v="3"/>
    <x v="2"/>
    <x v="7"/>
    <s v="Noite"/>
    <n v="50"/>
    <n v="100"/>
    <n v="5000"/>
    <n v="2048"/>
    <n v="2952"/>
    <x v="0"/>
  </r>
  <r>
    <x v="296"/>
    <x v="1"/>
    <x v="2"/>
    <x v="4"/>
    <x v="1"/>
    <x v="8"/>
    <s v="Tarde"/>
    <n v="100"/>
    <n v="90"/>
    <n v="9000"/>
    <n v="3466"/>
    <n v="5534"/>
    <x v="0"/>
  </r>
  <r>
    <x v="297"/>
    <x v="0"/>
    <x v="2"/>
    <x v="5"/>
    <x v="2"/>
    <x v="9"/>
    <s v="Noite"/>
    <n v="150"/>
    <n v="120"/>
    <n v="18000"/>
    <n v="7750"/>
    <n v="10250"/>
    <x v="0"/>
  </r>
  <r>
    <x v="298"/>
    <x v="1"/>
    <x v="6"/>
    <x v="0"/>
    <x v="0"/>
    <x v="0"/>
    <s v="Tarde"/>
    <n v="50"/>
    <n v="70"/>
    <n v="3500"/>
    <n v="1160"/>
    <n v="2340"/>
    <x v="0"/>
  </r>
  <r>
    <x v="299"/>
    <x v="0"/>
    <x v="3"/>
    <x v="0"/>
    <x v="1"/>
    <x v="1"/>
    <s v="Noite"/>
    <n v="100"/>
    <n v="90"/>
    <n v="9000"/>
    <n v="3168"/>
    <n v="5832"/>
    <x v="0"/>
  </r>
  <r>
    <x v="300"/>
    <x v="1"/>
    <x v="3"/>
    <x v="0"/>
    <x v="2"/>
    <x v="2"/>
    <s v="Tarde"/>
    <n v="150"/>
    <n v="120"/>
    <n v="18000"/>
    <n v="6527"/>
    <n v="11473"/>
    <x v="0"/>
  </r>
  <r>
    <x v="301"/>
    <x v="0"/>
    <x v="4"/>
    <x v="0"/>
    <x v="3"/>
    <x v="3"/>
    <s v="Noite"/>
    <n v="70"/>
    <n v="120"/>
    <n v="8400"/>
    <n v="3419"/>
    <n v="4981"/>
    <x v="0"/>
  </r>
  <r>
    <x v="302"/>
    <x v="0"/>
    <x v="3"/>
    <x v="1"/>
    <x v="2"/>
    <x v="4"/>
    <s v="Tarde"/>
    <n v="120"/>
    <n v="150"/>
    <n v="18000"/>
    <n v="7558"/>
    <n v="10442"/>
    <x v="0"/>
  </r>
  <r>
    <x v="303"/>
    <x v="1"/>
    <x v="0"/>
    <x v="2"/>
    <x v="2"/>
    <x v="5"/>
    <s v="Noite"/>
    <n v="100"/>
    <n v="150"/>
    <n v="15000"/>
    <n v="4982"/>
    <n v="10018"/>
    <x v="0"/>
  </r>
  <r>
    <x v="258"/>
    <x v="1"/>
    <x v="10"/>
    <x v="2"/>
    <x v="3"/>
    <x v="6"/>
    <s v="Tarde"/>
    <n v="200"/>
    <n v="120"/>
    <n v="24000"/>
    <n v="8438"/>
    <n v="15562"/>
    <x v="0"/>
  </r>
  <r>
    <x v="304"/>
    <x v="0"/>
    <x v="5"/>
    <x v="3"/>
    <x v="2"/>
    <x v="7"/>
    <s v="Noite"/>
    <n v="50"/>
    <n v="100"/>
    <n v="5000"/>
    <n v="2078"/>
    <n v="2922"/>
    <x v="0"/>
  </r>
  <r>
    <x v="39"/>
    <x v="1"/>
    <x v="2"/>
    <x v="4"/>
    <x v="1"/>
    <x v="8"/>
    <s v="Tarde"/>
    <n v="100"/>
    <n v="90"/>
    <n v="9000"/>
    <n v="3057"/>
    <n v="5943"/>
    <x v="0"/>
  </r>
  <r>
    <x v="71"/>
    <x v="0"/>
    <x v="11"/>
    <x v="5"/>
    <x v="2"/>
    <x v="9"/>
    <s v="Noite"/>
    <n v="150"/>
    <n v="120"/>
    <n v="18000"/>
    <n v="7670"/>
    <n v="10330"/>
    <x v="0"/>
  </r>
  <r>
    <x v="202"/>
    <x v="0"/>
    <x v="9"/>
    <x v="0"/>
    <x v="0"/>
    <x v="0"/>
    <s v="Tarde"/>
    <n v="50"/>
    <n v="70"/>
    <n v="3500"/>
    <n v="1548"/>
    <n v="1952"/>
    <x v="0"/>
  </r>
  <r>
    <x v="305"/>
    <x v="0"/>
    <x v="5"/>
    <x v="0"/>
    <x v="1"/>
    <x v="1"/>
    <s v="Noite"/>
    <n v="100"/>
    <n v="90"/>
    <n v="9000"/>
    <n v="3950"/>
    <n v="5050"/>
    <x v="0"/>
  </r>
  <r>
    <x v="306"/>
    <x v="1"/>
    <x v="1"/>
    <x v="0"/>
    <x v="2"/>
    <x v="2"/>
    <s v="Tarde"/>
    <n v="150"/>
    <n v="120"/>
    <n v="18000"/>
    <n v="7603"/>
    <n v="10397"/>
    <x v="0"/>
  </r>
  <r>
    <x v="62"/>
    <x v="1"/>
    <x v="8"/>
    <x v="0"/>
    <x v="3"/>
    <x v="3"/>
    <s v="Noite"/>
    <n v="70"/>
    <n v="120"/>
    <n v="8400"/>
    <n v="2954"/>
    <n v="5446"/>
    <x v="0"/>
  </r>
  <r>
    <x v="307"/>
    <x v="1"/>
    <x v="11"/>
    <x v="1"/>
    <x v="2"/>
    <x v="4"/>
    <s v="Tarde"/>
    <n v="120"/>
    <n v="150"/>
    <n v="18000"/>
    <n v="6238"/>
    <n v="11762"/>
    <x v="0"/>
  </r>
  <r>
    <x v="308"/>
    <x v="1"/>
    <x v="11"/>
    <x v="2"/>
    <x v="2"/>
    <x v="5"/>
    <s v="Noite"/>
    <n v="100"/>
    <n v="150"/>
    <n v="15000"/>
    <n v="6625"/>
    <n v="8375"/>
    <x v="0"/>
  </r>
  <r>
    <x v="79"/>
    <x v="1"/>
    <x v="3"/>
    <x v="2"/>
    <x v="3"/>
    <x v="6"/>
    <s v="Tarde"/>
    <n v="200"/>
    <n v="120"/>
    <n v="24000"/>
    <n v="9837"/>
    <n v="14163"/>
    <x v="0"/>
  </r>
  <r>
    <x v="134"/>
    <x v="1"/>
    <x v="4"/>
    <x v="3"/>
    <x v="2"/>
    <x v="7"/>
    <s v="Noite"/>
    <n v="50"/>
    <n v="100"/>
    <n v="5000"/>
    <n v="2113"/>
    <n v="2887"/>
    <x v="0"/>
  </r>
  <r>
    <x v="3"/>
    <x v="1"/>
    <x v="3"/>
    <x v="4"/>
    <x v="1"/>
    <x v="8"/>
    <s v="Tarde"/>
    <n v="100"/>
    <n v="90"/>
    <n v="9000"/>
    <n v="3068"/>
    <n v="5932"/>
    <x v="0"/>
  </r>
  <r>
    <x v="90"/>
    <x v="1"/>
    <x v="4"/>
    <x v="5"/>
    <x v="2"/>
    <x v="9"/>
    <s v="Noite"/>
    <n v="150"/>
    <n v="120"/>
    <n v="18000"/>
    <n v="6724"/>
    <n v="11276"/>
    <x v="0"/>
  </r>
  <r>
    <x v="309"/>
    <x v="0"/>
    <x v="6"/>
    <x v="0"/>
    <x v="0"/>
    <x v="0"/>
    <s v="Tarde"/>
    <n v="50"/>
    <n v="70"/>
    <n v="3500"/>
    <n v="1226"/>
    <n v="2274"/>
    <x v="0"/>
  </r>
  <r>
    <x v="310"/>
    <x v="0"/>
    <x v="8"/>
    <x v="0"/>
    <x v="1"/>
    <x v="1"/>
    <s v="Noite"/>
    <n v="100"/>
    <n v="90"/>
    <n v="9000"/>
    <n v="3611"/>
    <n v="5389"/>
    <x v="0"/>
  </r>
  <r>
    <x v="97"/>
    <x v="1"/>
    <x v="3"/>
    <x v="0"/>
    <x v="2"/>
    <x v="2"/>
    <s v="Tarde"/>
    <n v="150"/>
    <n v="120"/>
    <n v="18000"/>
    <n v="6598"/>
    <n v="11402"/>
    <x v="0"/>
  </r>
  <r>
    <x v="311"/>
    <x v="1"/>
    <x v="4"/>
    <x v="0"/>
    <x v="3"/>
    <x v="3"/>
    <s v="Noite"/>
    <n v="70"/>
    <n v="120"/>
    <n v="8400"/>
    <n v="3280"/>
    <n v="5120"/>
    <x v="0"/>
  </r>
  <r>
    <x v="29"/>
    <x v="0"/>
    <x v="6"/>
    <x v="1"/>
    <x v="2"/>
    <x v="4"/>
    <s v="Tarde"/>
    <n v="120"/>
    <n v="150"/>
    <n v="18000"/>
    <n v="6183"/>
    <n v="11817"/>
    <x v="0"/>
  </r>
  <r>
    <x v="262"/>
    <x v="1"/>
    <x v="11"/>
    <x v="2"/>
    <x v="2"/>
    <x v="5"/>
    <s v="Noite"/>
    <n v="100"/>
    <n v="150"/>
    <n v="15000"/>
    <n v="6156"/>
    <n v="8844"/>
    <x v="0"/>
  </r>
  <r>
    <x v="134"/>
    <x v="1"/>
    <x v="4"/>
    <x v="2"/>
    <x v="3"/>
    <x v="6"/>
    <s v="Tarde"/>
    <n v="200"/>
    <n v="120"/>
    <n v="24000"/>
    <n v="8916"/>
    <n v="15084"/>
    <x v="0"/>
  </r>
  <r>
    <x v="312"/>
    <x v="1"/>
    <x v="9"/>
    <x v="3"/>
    <x v="2"/>
    <x v="7"/>
    <s v="Noite"/>
    <n v="50"/>
    <n v="100"/>
    <n v="5000"/>
    <n v="1666"/>
    <n v="3334"/>
    <x v="0"/>
  </r>
  <r>
    <x v="313"/>
    <x v="0"/>
    <x v="6"/>
    <x v="4"/>
    <x v="1"/>
    <x v="8"/>
    <s v="Tarde"/>
    <n v="100"/>
    <n v="90"/>
    <n v="9000"/>
    <n v="3590"/>
    <n v="5410"/>
    <x v="0"/>
  </r>
  <r>
    <x v="314"/>
    <x v="1"/>
    <x v="5"/>
    <x v="5"/>
    <x v="2"/>
    <x v="9"/>
    <s v="Noite"/>
    <n v="150"/>
    <n v="120"/>
    <n v="18000"/>
    <n v="6384"/>
    <n v="11616"/>
    <x v="0"/>
  </r>
  <r>
    <x v="315"/>
    <x v="0"/>
    <x v="7"/>
    <x v="0"/>
    <x v="0"/>
    <x v="0"/>
    <s v="Tarde"/>
    <n v="50"/>
    <n v="70"/>
    <n v="3500"/>
    <n v="1353"/>
    <n v="2147"/>
    <x v="0"/>
  </r>
  <r>
    <x v="309"/>
    <x v="0"/>
    <x v="6"/>
    <x v="0"/>
    <x v="1"/>
    <x v="1"/>
    <s v="Noite"/>
    <n v="100"/>
    <n v="90"/>
    <n v="9000"/>
    <n v="3266"/>
    <n v="5734"/>
    <x v="0"/>
  </r>
  <r>
    <x v="21"/>
    <x v="0"/>
    <x v="8"/>
    <x v="0"/>
    <x v="2"/>
    <x v="2"/>
    <s v="Tarde"/>
    <n v="150"/>
    <n v="120"/>
    <n v="18000"/>
    <n v="8086"/>
    <n v="9914"/>
    <x v="0"/>
  </r>
  <r>
    <x v="316"/>
    <x v="0"/>
    <x v="1"/>
    <x v="0"/>
    <x v="3"/>
    <x v="3"/>
    <s v="Noite"/>
    <n v="70"/>
    <n v="120"/>
    <n v="8400"/>
    <n v="3306"/>
    <n v="5094"/>
    <x v="0"/>
  </r>
  <r>
    <x v="317"/>
    <x v="1"/>
    <x v="5"/>
    <x v="1"/>
    <x v="2"/>
    <x v="4"/>
    <s v="Tarde"/>
    <n v="120"/>
    <n v="150"/>
    <n v="18000"/>
    <n v="7885"/>
    <n v="10115"/>
    <x v="0"/>
  </r>
  <r>
    <x v="318"/>
    <x v="0"/>
    <x v="3"/>
    <x v="2"/>
    <x v="2"/>
    <x v="5"/>
    <s v="Noite"/>
    <n v="100"/>
    <n v="150"/>
    <n v="15000"/>
    <n v="5085"/>
    <n v="9915"/>
    <x v="0"/>
  </r>
  <r>
    <x v="174"/>
    <x v="0"/>
    <x v="11"/>
    <x v="2"/>
    <x v="3"/>
    <x v="6"/>
    <s v="Tarde"/>
    <n v="200"/>
    <n v="120"/>
    <n v="24000"/>
    <n v="9136"/>
    <n v="14864"/>
    <x v="0"/>
  </r>
  <r>
    <x v="195"/>
    <x v="1"/>
    <x v="11"/>
    <x v="3"/>
    <x v="2"/>
    <x v="7"/>
    <s v="Noite"/>
    <n v="50"/>
    <n v="100"/>
    <n v="5000"/>
    <n v="2195"/>
    <n v="2805"/>
    <x v="0"/>
  </r>
  <r>
    <x v="319"/>
    <x v="0"/>
    <x v="3"/>
    <x v="4"/>
    <x v="1"/>
    <x v="8"/>
    <s v="Tarde"/>
    <n v="100"/>
    <n v="90"/>
    <n v="9000"/>
    <n v="3288"/>
    <n v="5712"/>
    <x v="0"/>
  </r>
  <r>
    <x v="320"/>
    <x v="1"/>
    <x v="10"/>
    <x v="5"/>
    <x v="2"/>
    <x v="9"/>
    <s v="Noite"/>
    <n v="150"/>
    <n v="120"/>
    <n v="18000"/>
    <n v="5975"/>
    <n v="12025"/>
    <x v="0"/>
  </r>
  <r>
    <x v="321"/>
    <x v="1"/>
    <x v="4"/>
    <x v="0"/>
    <x v="0"/>
    <x v="0"/>
    <s v="Tarde"/>
    <n v="50"/>
    <n v="70"/>
    <n v="3500"/>
    <n v="1277"/>
    <n v="2223"/>
    <x v="0"/>
  </r>
  <r>
    <x v="322"/>
    <x v="0"/>
    <x v="5"/>
    <x v="0"/>
    <x v="1"/>
    <x v="1"/>
    <s v="Noite"/>
    <n v="100"/>
    <n v="90"/>
    <n v="9000"/>
    <n v="4046"/>
    <n v="4954"/>
    <x v="0"/>
  </r>
  <r>
    <x v="323"/>
    <x v="1"/>
    <x v="9"/>
    <x v="0"/>
    <x v="2"/>
    <x v="2"/>
    <s v="Tarde"/>
    <n v="150"/>
    <n v="120"/>
    <n v="18000"/>
    <n v="7911"/>
    <n v="10089"/>
    <x v="0"/>
  </r>
  <r>
    <x v="324"/>
    <x v="1"/>
    <x v="9"/>
    <x v="0"/>
    <x v="3"/>
    <x v="3"/>
    <s v="Noite"/>
    <n v="70"/>
    <n v="120"/>
    <n v="8400"/>
    <n v="3039"/>
    <n v="5361"/>
    <x v="0"/>
  </r>
  <r>
    <x v="325"/>
    <x v="0"/>
    <x v="7"/>
    <x v="1"/>
    <x v="2"/>
    <x v="4"/>
    <s v="Tarde"/>
    <n v="120"/>
    <n v="150"/>
    <n v="18000"/>
    <n v="7141"/>
    <n v="10859"/>
    <x v="0"/>
  </r>
  <r>
    <x v="20"/>
    <x v="1"/>
    <x v="7"/>
    <x v="2"/>
    <x v="2"/>
    <x v="5"/>
    <s v="Noite"/>
    <n v="100"/>
    <n v="150"/>
    <n v="15000"/>
    <n v="5209"/>
    <n v="9791"/>
    <x v="0"/>
  </r>
  <r>
    <x v="49"/>
    <x v="1"/>
    <x v="6"/>
    <x v="2"/>
    <x v="3"/>
    <x v="6"/>
    <s v="Tarde"/>
    <n v="200"/>
    <n v="120"/>
    <n v="24000"/>
    <n v="8377"/>
    <n v="15623"/>
    <x v="0"/>
  </r>
  <r>
    <x v="326"/>
    <x v="0"/>
    <x v="0"/>
    <x v="3"/>
    <x v="2"/>
    <x v="7"/>
    <s v="Noite"/>
    <n v="50"/>
    <n v="100"/>
    <n v="5000"/>
    <n v="2178"/>
    <n v="2822"/>
    <x v="0"/>
  </r>
  <r>
    <x v="93"/>
    <x v="1"/>
    <x v="7"/>
    <x v="4"/>
    <x v="1"/>
    <x v="8"/>
    <s v="Tarde"/>
    <n v="100"/>
    <n v="90"/>
    <n v="9000"/>
    <n v="3166"/>
    <n v="5834"/>
    <x v="0"/>
  </r>
  <r>
    <x v="327"/>
    <x v="1"/>
    <x v="8"/>
    <x v="5"/>
    <x v="2"/>
    <x v="9"/>
    <s v="Noite"/>
    <n v="150"/>
    <n v="120"/>
    <n v="18000"/>
    <n v="6779"/>
    <n v="11221"/>
    <x v="0"/>
  </r>
  <r>
    <x v="116"/>
    <x v="0"/>
    <x v="7"/>
    <x v="0"/>
    <x v="0"/>
    <x v="0"/>
    <s v="Tarde"/>
    <n v="50"/>
    <n v="70"/>
    <n v="3500"/>
    <n v="1383"/>
    <n v="2117"/>
    <x v="0"/>
  </r>
  <r>
    <x v="315"/>
    <x v="0"/>
    <x v="7"/>
    <x v="0"/>
    <x v="1"/>
    <x v="1"/>
    <s v="Noite"/>
    <n v="100"/>
    <n v="90"/>
    <n v="9000"/>
    <n v="3136"/>
    <n v="5864"/>
    <x v="0"/>
  </r>
  <r>
    <x v="328"/>
    <x v="1"/>
    <x v="1"/>
    <x v="0"/>
    <x v="2"/>
    <x v="2"/>
    <s v="Tarde"/>
    <n v="150"/>
    <n v="120"/>
    <n v="18000"/>
    <n v="6205"/>
    <n v="11795"/>
    <x v="0"/>
  </r>
  <r>
    <x v="329"/>
    <x v="0"/>
    <x v="10"/>
    <x v="0"/>
    <x v="3"/>
    <x v="3"/>
    <s v="Noite"/>
    <n v="70"/>
    <n v="120"/>
    <n v="8400"/>
    <n v="3582"/>
    <n v="4818"/>
    <x v="0"/>
  </r>
  <r>
    <x v="330"/>
    <x v="0"/>
    <x v="0"/>
    <x v="1"/>
    <x v="2"/>
    <x v="4"/>
    <s v="Tarde"/>
    <n v="120"/>
    <n v="150"/>
    <n v="18000"/>
    <n v="7115"/>
    <n v="10885"/>
    <x v="0"/>
  </r>
  <r>
    <x v="158"/>
    <x v="1"/>
    <x v="0"/>
    <x v="2"/>
    <x v="2"/>
    <x v="5"/>
    <s v="Noite"/>
    <n v="100"/>
    <n v="150"/>
    <n v="15000"/>
    <n v="6561"/>
    <n v="8439"/>
    <x v="0"/>
  </r>
  <r>
    <x v="62"/>
    <x v="1"/>
    <x v="8"/>
    <x v="2"/>
    <x v="3"/>
    <x v="6"/>
    <s v="Tarde"/>
    <n v="200"/>
    <n v="120"/>
    <n v="24000"/>
    <n v="10735"/>
    <n v="13265"/>
    <x v="0"/>
  </r>
  <r>
    <x v="331"/>
    <x v="0"/>
    <x v="7"/>
    <x v="3"/>
    <x v="2"/>
    <x v="7"/>
    <s v="Noite"/>
    <n v="50"/>
    <n v="100"/>
    <n v="5000"/>
    <n v="2090"/>
    <n v="2910"/>
    <x v="0"/>
  </r>
  <r>
    <x v="332"/>
    <x v="0"/>
    <x v="6"/>
    <x v="4"/>
    <x v="1"/>
    <x v="8"/>
    <s v="Tarde"/>
    <n v="100"/>
    <n v="90"/>
    <n v="9000"/>
    <n v="3746"/>
    <n v="5254"/>
    <x v="0"/>
  </r>
  <r>
    <x v="333"/>
    <x v="0"/>
    <x v="10"/>
    <x v="5"/>
    <x v="2"/>
    <x v="9"/>
    <s v="Noite"/>
    <n v="150"/>
    <n v="120"/>
    <n v="18000"/>
    <n v="7652"/>
    <n v="10348"/>
    <x v="0"/>
  </r>
  <r>
    <x v="334"/>
    <x v="0"/>
    <x v="4"/>
    <x v="0"/>
    <x v="0"/>
    <x v="0"/>
    <s v="Tarde"/>
    <n v="50"/>
    <n v="70"/>
    <n v="3500"/>
    <n v="1484"/>
    <n v="2016"/>
    <x v="0"/>
  </r>
  <r>
    <x v="31"/>
    <x v="0"/>
    <x v="2"/>
    <x v="0"/>
    <x v="1"/>
    <x v="1"/>
    <s v="Noite"/>
    <n v="100"/>
    <n v="90"/>
    <n v="9000"/>
    <n v="2997"/>
    <n v="6003"/>
    <x v="0"/>
  </r>
  <r>
    <x v="7"/>
    <x v="1"/>
    <x v="6"/>
    <x v="0"/>
    <x v="2"/>
    <x v="2"/>
    <s v="Tarde"/>
    <n v="150"/>
    <n v="120"/>
    <n v="18000"/>
    <n v="7815"/>
    <n v="10185"/>
    <x v="0"/>
  </r>
  <r>
    <x v="335"/>
    <x v="1"/>
    <x v="4"/>
    <x v="0"/>
    <x v="3"/>
    <x v="3"/>
    <s v="Noite"/>
    <n v="70"/>
    <n v="120"/>
    <n v="8400"/>
    <n v="3031"/>
    <n v="5369"/>
    <x v="0"/>
  </r>
  <r>
    <x v="91"/>
    <x v="0"/>
    <x v="9"/>
    <x v="1"/>
    <x v="2"/>
    <x v="4"/>
    <s v="Tarde"/>
    <n v="120"/>
    <n v="150"/>
    <n v="18000"/>
    <n v="7461"/>
    <n v="10539"/>
    <x v="0"/>
  </r>
  <r>
    <x v="336"/>
    <x v="1"/>
    <x v="5"/>
    <x v="2"/>
    <x v="2"/>
    <x v="5"/>
    <s v="Noite"/>
    <n v="100"/>
    <n v="150"/>
    <n v="15000"/>
    <n v="4991"/>
    <n v="10009"/>
    <x v="0"/>
  </r>
  <r>
    <x v="148"/>
    <x v="0"/>
    <x v="6"/>
    <x v="2"/>
    <x v="3"/>
    <x v="6"/>
    <s v="Tarde"/>
    <n v="200"/>
    <n v="120"/>
    <n v="24000"/>
    <n v="8575"/>
    <n v="15425"/>
    <x v="0"/>
  </r>
  <r>
    <x v="189"/>
    <x v="0"/>
    <x v="3"/>
    <x v="3"/>
    <x v="2"/>
    <x v="7"/>
    <s v="Noite"/>
    <n v="50"/>
    <n v="100"/>
    <n v="5000"/>
    <n v="2002"/>
    <n v="2998"/>
    <x v="0"/>
  </r>
  <r>
    <x v="337"/>
    <x v="1"/>
    <x v="11"/>
    <x v="4"/>
    <x v="1"/>
    <x v="8"/>
    <s v="Tarde"/>
    <n v="100"/>
    <n v="90"/>
    <n v="9000"/>
    <n v="3603"/>
    <n v="5397"/>
    <x v="0"/>
  </r>
  <r>
    <x v="338"/>
    <x v="1"/>
    <x v="8"/>
    <x v="5"/>
    <x v="2"/>
    <x v="9"/>
    <s v="Noite"/>
    <n v="150"/>
    <n v="120"/>
    <n v="18000"/>
    <n v="7296"/>
    <n v="10704"/>
    <x v="0"/>
  </r>
  <r>
    <x v="72"/>
    <x v="0"/>
    <x v="2"/>
    <x v="0"/>
    <x v="0"/>
    <x v="0"/>
    <s v="Tarde"/>
    <n v="50"/>
    <n v="70"/>
    <n v="3500"/>
    <n v="1292"/>
    <n v="2208"/>
    <x v="0"/>
  </r>
  <r>
    <x v="339"/>
    <x v="1"/>
    <x v="7"/>
    <x v="0"/>
    <x v="1"/>
    <x v="1"/>
    <s v="Noite"/>
    <n v="100"/>
    <n v="90"/>
    <n v="9000"/>
    <n v="3102"/>
    <n v="5898"/>
    <x v="0"/>
  </r>
  <r>
    <x v="326"/>
    <x v="0"/>
    <x v="0"/>
    <x v="0"/>
    <x v="2"/>
    <x v="2"/>
    <s v="Tarde"/>
    <n v="150"/>
    <n v="120"/>
    <n v="18000"/>
    <n v="7460"/>
    <n v="10540"/>
    <x v="0"/>
  </r>
  <r>
    <x v="340"/>
    <x v="1"/>
    <x v="10"/>
    <x v="0"/>
    <x v="3"/>
    <x v="3"/>
    <s v="Noite"/>
    <n v="70"/>
    <n v="120"/>
    <n v="8400"/>
    <n v="3620"/>
    <n v="4780"/>
    <x v="0"/>
  </r>
  <r>
    <x v="46"/>
    <x v="1"/>
    <x v="10"/>
    <x v="1"/>
    <x v="2"/>
    <x v="4"/>
    <s v="Tarde"/>
    <n v="120"/>
    <n v="150"/>
    <n v="18000"/>
    <n v="7928"/>
    <n v="10072"/>
    <x v="0"/>
  </r>
  <r>
    <x v="341"/>
    <x v="0"/>
    <x v="11"/>
    <x v="2"/>
    <x v="2"/>
    <x v="5"/>
    <s v="Noite"/>
    <n v="100"/>
    <n v="150"/>
    <n v="15000"/>
    <n v="5843"/>
    <n v="9157"/>
    <x v="0"/>
  </r>
  <r>
    <x v="342"/>
    <x v="0"/>
    <x v="7"/>
    <x v="2"/>
    <x v="3"/>
    <x v="6"/>
    <s v="Tarde"/>
    <n v="200"/>
    <n v="120"/>
    <n v="24000"/>
    <n v="10535"/>
    <n v="13465"/>
    <x v="0"/>
  </r>
  <r>
    <x v="218"/>
    <x v="1"/>
    <x v="5"/>
    <x v="3"/>
    <x v="2"/>
    <x v="7"/>
    <s v="Noite"/>
    <n v="50"/>
    <n v="100"/>
    <n v="5000"/>
    <n v="1750"/>
    <n v="3250"/>
    <x v="0"/>
  </r>
  <r>
    <x v="125"/>
    <x v="1"/>
    <x v="1"/>
    <x v="4"/>
    <x v="1"/>
    <x v="8"/>
    <s v="Tarde"/>
    <n v="100"/>
    <n v="90"/>
    <n v="9000"/>
    <n v="3338"/>
    <n v="5662"/>
    <x v="0"/>
  </r>
  <r>
    <x v="190"/>
    <x v="1"/>
    <x v="7"/>
    <x v="5"/>
    <x v="2"/>
    <x v="9"/>
    <s v="Noite"/>
    <n v="150"/>
    <n v="120"/>
    <n v="18000"/>
    <n v="7012"/>
    <n v="10988"/>
    <x v="0"/>
  </r>
  <r>
    <x v="111"/>
    <x v="0"/>
    <x v="5"/>
    <x v="0"/>
    <x v="0"/>
    <x v="0"/>
    <s v="Tarde"/>
    <n v="50"/>
    <n v="70"/>
    <n v="3500"/>
    <n v="1563"/>
    <n v="1937"/>
    <x v="0"/>
  </r>
  <r>
    <x v="343"/>
    <x v="0"/>
    <x v="0"/>
    <x v="0"/>
    <x v="1"/>
    <x v="1"/>
    <s v="Noite"/>
    <n v="100"/>
    <n v="90"/>
    <n v="9000"/>
    <n v="3357"/>
    <n v="5643"/>
    <x v="0"/>
  </r>
  <r>
    <x v="344"/>
    <x v="0"/>
    <x v="6"/>
    <x v="0"/>
    <x v="2"/>
    <x v="2"/>
    <s v="Tarde"/>
    <n v="150"/>
    <n v="120"/>
    <n v="18000"/>
    <n v="7913"/>
    <n v="10087"/>
    <x v="0"/>
  </r>
  <r>
    <x v="287"/>
    <x v="0"/>
    <x v="3"/>
    <x v="0"/>
    <x v="3"/>
    <x v="3"/>
    <s v="Noite"/>
    <n v="70"/>
    <n v="120"/>
    <n v="8400"/>
    <n v="3371"/>
    <n v="5029"/>
    <x v="0"/>
  </r>
  <r>
    <x v="78"/>
    <x v="1"/>
    <x v="4"/>
    <x v="1"/>
    <x v="2"/>
    <x v="4"/>
    <s v="Tarde"/>
    <n v="120"/>
    <n v="150"/>
    <n v="18000"/>
    <n v="7025"/>
    <n v="10975"/>
    <x v="0"/>
  </r>
  <r>
    <x v="278"/>
    <x v="1"/>
    <x v="9"/>
    <x v="2"/>
    <x v="2"/>
    <x v="5"/>
    <s v="Noite"/>
    <n v="100"/>
    <n v="150"/>
    <n v="15000"/>
    <n v="5558"/>
    <n v="9442"/>
    <x v="0"/>
  </r>
  <r>
    <x v="245"/>
    <x v="1"/>
    <x v="7"/>
    <x v="2"/>
    <x v="3"/>
    <x v="6"/>
    <s v="Tarde"/>
    <n v="200"/>
    <n v="120"/>
    <n v="24000"/>
    <n v="9749"/>
    <n v="14251"/>
    <x v="0"/>
  </r>
  <r>
    <x v="345"/>
    <x v="1"/>
    <x v="11"/>
    <x v="3"/>
    <x v="2"/>
    <x v="7"/>
    <s v="Noite"/>
    <n v="50"/>
    <n v="100"/>
    <n v="5000"/>
    <n v="2084"/>
    <n v="2916"/>
    <x v="0"/>
  </r>
  <r>
    <x v="346"/>
    <x v="0"/>
    <x v="7"/>
    <x v="4"/>
    <x v="1"/>
    <x v="8"/>
    <s v="Tarde"/>
    <n v="100"/>
    <n v="90"/>
    <n v="9000"/>
    <n v="3268"/>
    <n v="5732"/>
    <x v="0"/>
  </r>
  <r>
    <x v="347"/>
    <x v="1"/>
    <x v="6"/>
    <x v="5"/>
    <x v="2"/>
    <x v="9"/>
    <s v="Noite"/>
    <n v="150"/>
    <n v="120"/>
    <n v="18000"/>
    <n v="7752"/>
    <n v="10248"/>
    <x v="0"/>
  </r>
  <r>
    <x v="75"/>
    <x v="0"/>
    <x v="6"/>
    <x v="0"/>
    <x v="0"/>
    <x v="0"/>
    <s v="Tarde"/>
    <n v="50"/>
    <n v="70"/>
    <n v="3500"/>
    <n v="1491"/>
    <n v="2009"/>
    <x v="0"/>
  </r>
  <r>
    <x v="348"/>
    <x v="1"/>
    <x v="11"/>
    <x v="0"/>
    <x v="1"/>
    <x v="1"/>
    <s v="Noite"/>
    <n v="100"/>
    <n v="90"/>
    <n v="9000"/>
    <n v="3203"/>
    <n v="5797"/>
    <x v="0"/>
  </r>
  <r>
    <x v="191"/>
    <x v="0"/>
    <x v="8"/>
    <x v="0"/>
    <x v="2"/>
    <x v="2"/>
    <s v="Tarde"/>
    <n v="150"/>
    <n v="120"/>
    <n v="18000"/>
    <n v="6603"/>
    <n v="11397"/>
    <x v="0"/>
  </r>
  <r>
    <x v="349"/>
    <x v="1"/>
    <x v="4"/>
    <x v="0"/>
    <x v="3"/>
    <x v="3"/>
    <s v="Noite"/>
    <n v="70"/>
    <n v="120"/>
    <n v="8400"/>
    <n v="3497"/>
    <n v="4903"/>
    <x v="0"/>
  </r>
  <r>
    <x v="350"/>
    <x v="1"/>
    <x v="6"/>
    <x v="1"/>
    <x v="2"/>
    <x v="4"/>
    <s v="Tarde"/>
    <n v="120"/>
    <n v="150"/>
    <n v="18000"/>
    <n v="7064"/>
    <n v="10936"/>
    <x v="0"/>
  </r>
  <r>
    <x v="351"/>
    <x v="0"/>
    <x v="9"/>
    <x v="2"/>
    <x v="2"/>
    <x v="5"/>
    <s v="Noite"/>
    <n v="100"/>
    <n v="150"/>
    <n v="15000"/>
    <n v="4972"/>
    <n v="10028"/>
    <x v="0"/>
  </r>
  <r>
    <x v="242"/>
    <x v="0"/>
    <x v="8"/>
    <x v="2"/>
    <x v="3"/>
    <x v="6"/>
    <s v="Tarde"/>
    <n v="200"/>
    <n v="120"/>
    <n v="24000"/>
    <n v="8054"/>
    <n v="15946"/>
    <x v="0"/>
  </r>
  <r>
    <x v="345"/>
    <x v="1"/>
    <x v="11"/>
    <x v="3"/>
    <x v="2"/>
    <x v="7"/>
    <s v="Noite"/>
    <n v="50"/>
    <n v="100"/>
    <n v="5000"/>
    <n v="2164"/>
    <n v="2836"/>
    <x v="0"/>
  </r>
  <r>
    <x v="83"/>
    <x v="0"/>
    <x v="3"/>
    <x v="4"/>
    <x v="1"/>
    <x v="8"/>
    <s v="Tarde"/>
    <n v="100"/>
    <n v="90"/>
    <n v="9000"/>
    <n v="3866"/>
    <n v="5134"/>
    <x v="0"/>
  </r>
  <r>
    <x v="221"/>
    <x v="0"/>
    <x v="6"/>
    <x v="5"/>
    <x v="2"/>
    <x v="9"/>
    <s v="Noite"/>
    <n v="150"/>
    <n v="120"/>
    <n v="18000"/>
    <n v="7456"/>
    <n v="10544"/>
    <x v="0"/>
  </r>
  <r>
    <x v="18"/>
    <x v="0"/>
    <x v="7"/>
    <x v="0"/>
    <x v="0"/>
    <x v="0"/>
    <s v="Tarde"/>
    <n v="50"/>
    <n v="70"/>
    <n v="3500"/>
    <n v="1376"/>
    <n v="2124"/>
    <x v="0"/>
  </r>
  <r>
    <x v="352"/>
    <x v="1"/>
    <x v="1"/>
    <x v="0"/>
    <x v="1"/>
    <x v="1"/>
    <s v="Noite"/>
    <n v="100"/>
    <n v="90"/>
    <n v="9000"/>
    <n v="3899"/>
    <n v="5101"/>
    <x v="0"/>
  </r>
  <r>
    <x v="353"/>
    <x v="0"/>
    <x v="10"/>
    <x v="0"/>
    <x v="2"/>
    <x v="2"/>
    <s v="Tarde"/>
    <n v="150"/>
    <n v="120"/>
    <n v="18000"/>
    <n v="6973"/>
    <n v="11027"/>
    <x v="0"/>
  </r>
  <r>
    <x v="354"/>
    <x v="1"/>
    <x v="7"/>
    <x v="0"/>
    <x v="3"/>
    <x v="3"/>
    <s v="Noite"/>
    <n v="70"/>
    <n v="120"/>
    <n v="8400"/>
    <n v="2948"/>
    <n v="5452"/>
    <x v="0"/>
  </r>
  <r>
    <x v="153"/>
    <x v="1"/>
    <x v="9"/>
    <x v="1"/>
    <x v="2"/>
    <x v="4"/>
    <s v="Tarde"/>
    <n v="120"/>
    <n v="150"/>
    <n v="18000"/>
    <n v="7399"/>
    <n v="10601"/>
    <x v="0"/>
  </r>
  <r>
    <x v="355"/>
    <x v="1"/>
    <x v="10"/>
    <x v="2"/>
    <x v="2"/>
    <x v="5"/>
    <s v="Noite"/>
    <n v="100"/>
    <n v="150"/>
    <n v="15000"/>
    <n v="5735"/>
    <n v="9265"/>
    <x v="0"/>
  </r>
  <r>
    <x v="356"/>
    <x v="1"/>
    <x v="2"/>
    <x v="2"/>
    <x v="3"/>
    <x v="6"/>
    <s v="Tarde"/>
    <n v="200"/>
    <n v="120"/>
    <n v="24000"/>
    <n v="9767"/>
    <n v="14233"/>
    <x v="0"/>
  </r>
  <r>
    <x v="229"/>
    <x v="0"/>
    <x v="8"/>
    <x v="3"/>
    <x v="2"/>
    <x v="7"/>
    <s v="Noite"/>
    <n v="50"/>
    <n v="100"/>
    <n v="5000"/>
    <n v="2073"/>
    <n v="2927"/>
    <x v="0"/>
  </r>
  <r>
    <x v="193"/>
    <x v="1"/>
    <x v="2"/>
    <x v="4"/>
    <x v="1"/>
    <x v="8"/>
    <s v="Tarde"/>
    <n v="100"/>
    <n v="90"/>
    <n v="9000"/>
    <n v="3674"/>
    <n v="5326"/>
    <x v="0"/>
  </r>
  <r>
    <x v="357"/>
    <x v="1"/>
    <x v="2"/>
    <x v="5"/>
    <x v="2"/>
    <x v="9"/>
    <s v="Noite"/>
    <n v="150"/>
    <n v="120"/>
    <n v="18000"/>
    <n v="7930"/>
    <n v="10070"/>
    <x v="0"/>
  </r>
  <r>
    <x v="74"/>
    <x v="1"/>
    <x v="11"/>
    <x v="0"/>
    <x v="0"/>
    <x v="0"/>
    <s v="Tarde"/>
    <n v="50"/>
    <n v="70"/>
    <n v="3500"/>
    <n v="1184"/>
    <n v="2316"/>
    <x v="0"/>
  </r>
  <r>
    <x v="13"/>
    <x v="1"/>
    <x v="5"/>
    <x v="0"/>
    <x v="1"/>
    <x v="1"/>
    <s v="Noite"/>
    <n v="100"/>
    <n v="90"/>
    <n v="9000"/>
    <n v="3169"/>
    <n v="5831"/>
    <x v="0"/>
  </r>
  <r>
    <x v="127"/>
    <x v="1"/>
    <x v="10"/>
    <x v="0"/>
    <x v="2"/>
    <x v="2"/>
    <s v="Tarde"/>
    <n v="150"/>
    <n v="120"/>
    <n v="18000"/>
    <n v="6929"/>
    <n v="11071"/>
    <x v="0"/>
  </r>
  <r>
    <x v="358"/>
    <x v="1"/>
    <x v="3"/>
    <x v="0"/>
    <x v="3"/>
    <x v="3"/>
    <s v="Noite"/>
    <n v="70"/>
    <n v="120"/>
    <n v="8400"/>
    <n v="3511"/>
    <n v="4889"/>
    <x v="0"/>
  </r>
  <r>
    <x v="151"/>
    <x v="0"/>
    <x v="9"/>
    <x v="1"/>
    <x v="2"/>
    <x v="4"/>
    <s v="Tarde"/>
    <n v="120"/>
    <n v="150"/>
    <n v="18000"/>
    <n v="7496"/>
    <n v="10504"/>
    <x v="0"/>
  </r>
  <r>
    <x v="32"/>
    <x v="0"/>
    <x v="8"/>
    <x v="2"/>
    <x v="2"/>
    <x v="5"/>
    <s v="Noite"/>
    <n v="100"/>
    <n v="150"/>
    <n v="15000"/>
    <n v="6278"/>
    <n v="8722"/>
    <x v="0"/>
  </r>
  <r>
    <x v="359"/>
    <x v="0"/>
    <x v="9"/>
    <x v="2"/>
    <x v="3"/>
    <x v="6"/>
    <s v="Tarde"/>
    <n v="200"/>
    <n v="120"/>
    <n v="24000"/>
    <n v="8997"/>
    <n v="15003"/>
    <x v="0"/>
  </r>
  <r>
    <x v="90"/>
    <x v="1"/>
    <x v="4"/>
    <x v="3"/>
    <x v="2"/>
    <x v="7"/>
    <s v="Noite"/>
    <n v="50"/>
    <n v="100"/>
    <n v="5000"/>
    <n v="2006"/>
    <n v="2994"/>
    <x v="0"/>
  </r>
  <r>
    <x v="360"/>
    <x v="0"/>
    <x v="4"/>
    <x v="4"/>
    <x v="1"/>
    <x v="8"/>
    <s v="Tarde"/>
    <n v="100"/>
    <n v="90"/>
    <n v="9000"/>
    <n v="3688"/>
    <n v="5312"/>
    <x v="0"/>
  </r>
  <r>
    <x v="361"/>
    <x v="0"/>
    <x v="6"/>
    <x v="5"/>
    <x v="2"/>
    <x v="9"/>
    <s v="Noite"/>
    <n v="150"/>
    <n v="120"/>
    <n v="18000"/>
    <n v="7739"/>
    <n v="10261"/>
    <x v="0"/>
  </r>
  <r>
    <x v="328"/>
    <x v="1"/>
    <x v="1"/>
    <x v="0"/>
    <x v="0"/>
    <x v="0"/>
    <s v="Tarde"/>
    <n v="50"/>
    <n v="70"/>
    <n v="3500"/>
    <n v="1231"/>
    <n v="2269"/>
    <x v="0"/>
  </r>
  <r>
    <x v="109"/>
    <x v="1"/>
    <x v="0"/>
    <x v="0"/>
    <x v="1"/>
    <x v="1"/>
    <s v="Noite"/>
    <n v="100"/>
    <n v="90"/>
    <n v="9000"/>
    <n v="3072"/>
    <n v="5928"/>
    <x v="0"/>
  </r>
  <r>
    <x v="362"/>
    <x v="1"/>
    <x v="4"/>
    <x v="0"/>
    <x v="2"/>
    <x v="2"/>
    <s v="Tarde"/>
    <n v="150"/>
    <n v="120"/>
    <n v="18000"/>
    <n v="6116"/>
    <n v="11884"/>
    <x v="0"/>
  </r>
  <r>
    <x v="308"/>
    <x v="1"/>
    <x v="11"/>
    <x v="0"/>
    <x v="3"/>
    <x v="3"/>
    <s v="Noite"/>
    <n v="70"/>
    <n v="120"/>
    <n v="8400"/>
    <n v="3061"/>
    <n v="5339"/>
    <x v="0"/>
  </r>
  <r>
    <x v="363"/>
    <x v="1"/>
    <x v="10"/>
    <x v="1"/>
    <x v="2"/>
    <x v="4"/>
    <s v="Tarde"/>
    <n v="120"/>
    <n v="150"/>
    <n v="18000"/>
    <n v="7456"/>
    <n v="10544"/>
    <x v="0"/>
  </r>
  <r>
    <x v="196"/>
    <x v="0"/>
    <x v="0"/>
    <x v="2"/>
    <x v="2"/>
    <x v="5"/>
    <s v="Noite"/>
    <n v="100"/>
    <n v="150"/>
    <n v="15000"/>
    <n v="5960"/>
    <n v="9040"/>
    <x v="0"/>
  </r>
  <r>
    <x v="364"/>
    <x v="0"/>
    <x v="1"/>
    <x v="2"/>
    <x v="3"/>
    <x v="6"/>
    <s v="Tarde"/>
    <n v="200"/>
    <n v="120"/>
    <n v="24000"/>
    <n v="9528"/>
    <n v="14472"/>
    <x v="0"/>
  </r>
  <r>
    <x v="49"/>
    <x v="1"/>
    <x v="6"/>
    <x v="3"/>
    <x v="2"/>
    <x v="7"/>
    <s v="Noite"/>
    <n v="50"/>
    <n v="100"/>
    <n v="5000"/>
    <n v="1775"/>
    <n v="3225"/>
    <x v="0"/>
  </r>
  <r>
    <x v="329"/>
    <x v="0"/>
    <x v="10"/>
    <x v="4"/>
    <x v="1"/>
    <x v="8"/>
    <s v="Tarde"/>
    <n v="100"/>
    <n v="90"/>
    <n v="9000"/>
    <n v="3356"/>
    <n v="5644"/>
    <x v="0"/>
  </r>
  <r>
    <x v="309"/>
    <x v="0"/>
    <x v="6"/>
    <x v="5"/>
    <x v="2"/>
    <x v="9"/>
    <s v="Noite"/>
    <n v="150"/>
    <n v="120"/>
    <n v="18000"/>
    <n v="7065"/>
    <n v="10935"/>
    <x v="0"/>
  </r>
  <r>
    <x v="365"/>
    <x v="1"/>
    <x v="5"/>
    <x v="0"/>
    <x v="0"/>
    <x v="0"/>
    <s v="Tarde"/>
    <n v="50"/>
    <n v="70"/>
    <n v="3500"/>
    <n v="1452"/>
    <n v="2048"/>
    <x v="0"/>
  </r>
  <r>
    <x v="366"/>
    <x v="0"/>
    <x v="5"/>
    <x v="0"/>
    <x v="1"/>
    <x v="1"/>
    <s v="Noite"/>
    <n v="100"/>
    <n v="90"/>
    <n v="9000"/>
    <n v="3569"/>
    <n v="5431"/>
    <x v="0"/>
  </r>
  <r>
    <x v="266"/>
    <x v="0"/>
    <x v="11"/>
    <x v="0"/>
    <x v="2"/>
    <x v="2"/>
    <s v="Tarde"/>
    <n v="150"/>
    <n v="120"/>
    <n v="18000"/>
    <n v="7961"/>
    <n v="10039"/>
    <x v="0"/>
  </r>
  <r>
    <x v="367"/>
    <x v="1"/>
    <x v="8"/>
    <x v="0"/>
    <x v="3"/>
    <x v="3"/>
    <s v="Noite"/>
    <n v="70"/>
    <n v="120"/>
    <n v="8400"/>
    <n v="3454"/>
    <n v="4946"/>
    <x v="0"/>
  </r>
  <r>
    <x v="199"/>
    <x v="1"/>
    <x v="10"/>
    <x v="1"/>
    <x v="2"/>
    <x v="4"/>
    <s v="Tarde"/>
    <n v="120"/>
    <n v="150"/>
    <n v="18000"/>
    <n v="6851"/>
    <n v="11149"/>
    <x v="0"/>
  </r>
  <r>
    <x v="297"/>
    <x v="0"/>
    <x v="2"/>
    <x v="2"/>
    <x v="2"/>
    <x v="5"/>
    <s v="Noite"/>
    <n v="100"/>
    <n v="150"/>
    <n v="15000"/>
    <n v="4964"/>
    <n v="10036"/>
    <x v="0"/>
  </r>
  <r>
    <x v="43"/>
    <x v="0"/>
    <x v="6"/>
    <x v="2"/>
    <x v="3"/>
    <x v="6"/>
    <s v="Tarde"/>
    <n v="200"/>
    <n v="120"/>
    <n v="24000"/>
    <n v="8687"/>
    <n v="15313"/>
    <x v="0"/>
  </r>
  <r>
    <x v="165"/>
    <x v="1"/>
    <x v="2"/>
    <x v="3"/>
    <x v="2"/>
    <x v="7"/>
    <s v="Noite"/>
    <n v="50"/>
    <n v="100"/>
    <n v="5000"/>
    <n v="1773"/>
    <n v="3227"/>
    <x v="0"/>
  </r>
  <r>
    <x v="368"/>
    <x v="0"/>
    <x v="9"/>
    <x v="4"/>
    <x v="1"/>
    <x v="8"/>
    <s v="Tarde"/>
    <n v="100"/>
    <n v="90"/>
    <n v="9000"/>
    <n v="3840"/>
    <n v="5160"/>
    <x v="0"/>
  </r>
  <r>
    <x v="70"/>
    <x v="1"/>
    <x v="3"/>
    <x v="5"/>
    <x v="2"/>
    <x v="9"/>
    <s v="Noite"/>
    <n v="150"/>
    <n v="120"/>
    <n v="18000"/>
    <n v="6078"/>
    <n v="11922"/>
    <x v="0"/>
  </r>
  <r>
    <x v="108"/>
    <x v="1"/>
    <x v="2"/>
    <x v="0"/>
    <x v="0"/>
    <x v="0"/>
    <s v="Tarde"/>
    <n v="50"/>
    <n v="70"/>
    <n v="3500"/>
    <n v="1403"/>
    <n v="2097"/>
    <x v="0"/>
  </r>
  <r>
    <x v="195"/>
    <x v="1"/>
    <x v="11"/>
    <x v="0"/>
    <x v="1"/>
    <x v="1"/>
    <s v="Noite"/>
    <n v="100"/>
    <n v="90"/>
    <n v="9000"/>
    <n v="3995"/>
    <n v="5005"/>
    <x v="0"/>
  </r>
  <r>
    <x v="76"/>
    <x v="0"/>
    <x v="11"/>
    <x v="0"/>
    <x v="2"/>
    <x v="2"/>
    <s v="Tarde"/>
    <n v="150"/>
    <n v="120"/>
    <n v="18000"/>
    <n v="7213"/>
    <n v="10787"/>
    <x v="0"/>
  </r>
  <r>
    <x v="369"/>
    <x v="0"/>
    <x v="11"/>
    <x v="0"/>
    <x v="3"/>
    <x v="3"/>
    <s v="Noite"/>
    <n v="70"/>
    <n v="120"/>
    <n v="8400"/>
    <n v="3707"/>
    <n v="4693"/>
    <x v="0"/>
  </r>
  <r>
    <x v="244"/>
    <x v="1"/>
    <x v="10"/>
    <x v="1"/>
    <x v="2"/>
    <x v="4"/>
    <s v="Tarde"/>
    <n v="120"/>
    <n v="150"/>
    <n v="18000"/>
    <n v="7386"/>
    <n v="10614"/>
    <x v="0"/>
  </r>
  <r>
    <x v="158"/>
    <x v="1"/>
    <x v="0"/>
    <x v="2"/>
    <x v="2"/>
    <x v="5"/>
    <s v="Noite"/>
    <n v="100"/>
    <n v="150"/>
    <n v="15000"/>
    <n v="5920"/>
    <n v="9080"/>
    <x v="0"/>
  </r>
  <r>
    <x v="370"/>
    <x v="0"/>
    <x v="9"/>
    <x v="2"/>
    <x v="3"/>
    <x v="6"/>
    <s v="Tarde"/>
    <n v="200"/>
    <n v="120"/>
    <n v="24000"/>
    <n v="8163"/>
    <n v="15837"/>
    <x v="0"/>
  </r>
  <r>
    <x v="371"/>
    <x v="0"/>
    <x v="2"/>
    <x v="3"/>
    <x v="2"/>
    <x v="7"/>
    <s v="Noite"/>
    <n v="50"/>
    <n v="100"/>
    <n v="5000"/>
    <n v="2228"/>
    <n v="2772"/>
    <x v="0"/>
  </r>
  <r>
    <x v="284"/>
    <x v="0"/>
    <x v="6"/>
    <x v="4"/>
    <x v="1"/>
    <x v="8"/>
    <s v="Tarde"/>
    <n v="100"/>
    <n v="90"/>
    <n v="9000"/>
    <n v="3297"/>
    <n v="5703"/>
    <x v="0"/>
  </r>
  <r>
    <x v="254"/>
    <x v="0"/>
    <x v="6"/>
    <x v="5"/>
    <x v="2"/>
    <x v="9"/>
    <s v="Noite"/>
    <n v="150"/>
    <n v="120"/>
    <n v="18000"/>
    <n v="7806"/>
    <n v="10194"/>
    <x v="0"/>
  </r>
  <r>
    <x v="293"/>
    <x v="1"/>
    <x v="1"/>
    <x v="0"/>
    <x v="0"/>
    <x v="0"/>
    <s v="Tarde"/>
    <n v="50"/>
    <n v="70"/>
    <n v="3500"/>
    <n v="1445"/>
    <n v="2055"/>
    <x v="0"/>
  </r>
  <r>
    <x v="223"/>
    <x v="1"/>
    <x v="1"/>
    <x v="0"/>
    <x v="1"/>
    <x v="1"/>
    <s v="Noite"/>
    <n v="100"/>
    <n v="90"/>
    <n v="9000"/>
    <n v="3526"/>
    <n v="5474"/>
    <x v="0"/>
  </r>
  <r>
    <x v="280"/>
    <x v="1"/>
    <x v="3"/>
    <x v="0"/>
    <x v="2"/>
    <x v="2"/>
    <s v="Tarde"/>
    <n v="150"/>
    <n v="120"/>
    <n v="18000"/>
    <n v="5949"/>
    <n v="12051"/>
    <x v="0"/>
  </r>
  <r>
    <x v="367"/>
    <x v="1"/>
    <x v="8"/>
    <x v="0"/>
    <x v="3"/>
    <x v="3"/>
    <s v="Noite"/>
    <n v="70"/>
    <n v="120"/>
    <n v="8400"/>
    <n v="3269"/>
    <n v="5131"/>
    <x v="0"/>
  </r>
  <r>
    <x v="372"/>
    <x v="0"/>
    <x v="11"/>
    <x v="1"/>
    <x v="2"/>
    <x v="4"/>
    <s v="Tarde"/>
    <n v="120"/>
    <n v="150"/>
    <n v="18000"/>
    <n v="7631"/>
    <n v="10369"/>
    <x v="0"/>
  </r>
  <r>
    <x v="202"/>
    <x v="0"/>
    <x v="9"/>
    <x v="2"/>
    <x v="2"/>
    <x v="5"/>
    <s v="Noite"/>
    <n v="100"/>
    <n v="150"/>
    <n v="15000"/>
    <n v="5437"/>
    <n v="9563"/>
    <x v="0"/>
  </r>
  <r>
    <x v="197"/>
    <x v="1"/>
    <x v="0"/>
    <x v="2"/>
    <x v="3"/>
    <x v="6"/>
    <s v="Tarde"/>
    <n v="200"/>
    <n v="120"/>
    <n v="24000"/>
    <n v="8556"/>
    <n v="15444"/>
    <x v="0"/>
  </r>
  <r>
    <x v="373"/>
    <x v="1"/>
    <x v="7"/>
    <x v="3"/>
    <x v="2"/>
    <x v="7"/>
    <s v="Noite"/>
    <n v="50"/>
    <n v="100"/>
    <n v="5000"/>
    <n v="2110"/>
    <n v="2890"/>
    <x v="0"/>
  </r>
  <r>
    <x v="152"/>
    <x v="0"/>
    <x v="6"/>
    <x v="4"/>
    <x v="1"/>
    <x v="8"/>
    <s v="Tarde"/>
    <n v="100"/>
    <n v="90"/>
    <n v="9000"/>
    <n v="3426"/>
    <n v="5574"/>
    <x v="0"/>
  </r>
  <r>
    <x v="71"/>
    <x v="0"/>
    <x v="11"/>
    <x v="5"/>
    <x v="2"/>
    <x v="9"/>
    <s v="Noite"/>
    <n v="150"/>
    <n v="120"/>
    <n v="18000"/>
    <n v="8016"/>
    <n v="9984"/>
    <x v="0"/>
  </r>
  <r>
    <x v="374"/>
    <x v="0"/>
    <x v="0"/>
    <x v="0"/>
    <x v="0"/>
    <x v="0"/>
    <s v="Tarde"/>
    <n v="50"/>
    <n v="70"/>
    <n v="3500"/>
    <n v="1493"/>
    <n v="2007"/>
    <x v="0"/>
  </r>
  <r>
    <x v="78"/>
    <x v="1"/>
    <x v="4"/>
    <x v="0"/>
    <x v="1"/>
    <x v="1"/>
    <s v="Noite"/>
    <n v="100"/>
    <n v="90"/>
    <n v="9000"/>
    <n v="3489"/>
    <n v="5511"/>
    <x v="0"/>
  </r>
  <r>
    <x v="65"/>
    <x v="1"/>
    <x v="7"/>
    <x v="0"/>
    <x v="2"/>
    <x v="2"/>
    <s v="Tarde"/>
    <n v="150"/>
    <n v="120"/>
    <n v="18000"/>
    <n v="6399"/>
    <n v="11601"/>
    <x v="0"/>
  </r>
  <r>
    <x v="375"/>
    <x v="1"/>
    <x v="1"/>
    <x v="0"/>
    <x v="3"/>
    <x v="3"/>
    <s v="Noite"/>
    <n v="70"/>
    <n v="120"/>
    <n v="8400"/>
    <n v="3113"/>
    <n v="5287"/>
    <x v="0"/>
  </r>
  <r>
    <x v="224"/>
    <x v="0"/>
    <x v="9"/>
    <x v="1"/>
    <x v="2"/>
    <x v="4"/>
    <s v="Tarde"/>
    <n v="120"/>
    <n v="150"/>
    <n v="18000"/>
    <n v="7982"/>
    <n v="10018"/>
    <x v="0"/>
  </r>
  <r>
    <x v="343"/>
    <x v="0"/>
    <x v="0"/>
    <x v="2"/>
    <x v="2"/>
    <x v="5"/>
    <s v="Noite"/>
    <n v="100"/>
    <n v="150"/>
    <n v="15000"/>
    <n v="5553"/>
    <n v="9447"/>
    <x v="0"/>
  </r>
  <r>
    <x v="376"/>
    <x v="0"/>
    <x v="1"/>
    <x v="2"/>
    <x v="3"/>
    <x v="6"/>
    <s v="Tarde"/>
    <n v="200"/>
    <n v="120"/>
    <n v="24000"/>
    <n v="8483"/>
    <n v="15517"/>
    <x v="0"/>
  </r>
  <r>
    <x v="120"/>
    <x v="1"/>
    <x v="8"/>
    <x v="3"/>
    <x v="2"/>
    <x v="7"/>
    <s v="Noite"/>
    <n v="50"/>
    <n v="100"/>
    <n v="5000"/>
    <n v="1894"/>
    <n v="3106"/>
    <x v="0"/>
  </r>
  <r>
    <x v="377"/>
    <x v="1"/>
    <x v="1"/>
    <x v="4"/>
    <x v="1"/>
    <x v="8"/>
    <s v="Tarde"/>
    <n v="100"/>
    <n v="90"/>
    <n v="9000"/>
    <n v="3283"/>
    <n v="5717"/>
    <x v="0"/>
  </r>
  <r>
    <x v="378"/>
    <x v="0"/>
    <x v="9"/>
    <x v="5"/>
    <x v="2"/>
    <x v="9"/>
    <s v="Noite"/>
    <n v="150"/>
    <n v="120"/>
    <n v="18000"/>
    <n v="7026"/>
    <n v="10974"/>
    <x v="0"/>
  </r>
  <r>
    <x v="379"/>
    <x v="1"/>
    <x v="2"/>
    <x v="0"/>
    <x v="0"/>
    <x v="0"/>
    <s v="Tarde"/>
    <n v="50"/>
    <n v="70"/>
    <n v="3500"/>
    <n v="1358"/>
    <n v="2142"/>
    <x v="0"/>
  </r>
  <r>
    <x v="380"/>
    <x v="1"/>
    <x v="6"/>
    <x v="0"/>
    <x v="1"/>
    <x v="1"/>
    <s v="Noite"/>
    <n v="100"/>
    <n v="90"/>
    <n v="9000"/>
    <n v="3215"/>
    <n v="5785"/>
    <x v="0"/>
  </r>
  <r>
    <x v="211"/>
    <x v="1"/>
    <x v="11"/>
    <x v="0"/>
    <x v="2"/>
    <x v="2"/>
    <s v="Tarde"/>
    <n v="150"/>
    <n v="120"/>
    <n v="18000"/>
    <n v="6498"/>
    <n v="11502"/>
    <x v="0"/>
  </r>
  <r>
    <x v="381"/>
    <x v="0"/>
    <x v="9"/>
    <x v="0"/>
    <x v="3"/>
    <x v="3"/>
    <s v="Noite"/>
    <n v="70"/>
    <n v="120"/>
    <n v="8400"/>
    <n v="3270"/>
    <n v="5130"/>
    <x v="0"/>
  </r>
  <r>
    <x v="382"/>
    <x v="0"/>
    <x v="9"/>
    <x v="1"/>
    <x v="2"/>
    <x v="4"/>
    <s v="Tarde"/>
    <n v="120"/>
    <n v="150"/>
    <n v="18000"/>
    <n v="7810"/>
    <n v="10190"/>
    <x v="0"/>
  </r>
  <r>
    <x v="383"/>
    <x v="1"/>
    <x v="2"/>
    <x v="2"/>
    <x v="2"/>
    <x v="5"/>
    <s v="Noite"/>
    <n v="100"/>
    <n v="150"/>
    <n v="15000"/>
    <n v="5952"/>
    <n v="9048"/>
    <x v="0"/>
  </r>
  <r>
    <x v="384"/>
    <x v="0"/>
    <x v="6"/>
    <x v="2"/>
    <x v="3"/>
    <x v="6"/>
    <s v="Tarde"/>
    <n v="200"/>
    <n v="120"/>
    <n v="24000"/>
    <n v="9150"/>
    <n v="14850"/>
    <x v="0"/>
  </r>
  <r>
    <x v="143"/>
    <x v="0"/>
    <x v="1"/>
    <x v="3"/>
    <x v="2"/>
    <x v="7"/>
    <s v="Noite"/>
    <n v="50"/>
    <n v="100"/>
    <n v="5000"/>
    <n v="1892"/>
    <n v="3108"/>
    <x v="0"/>
  </r>
  <r>
    <x v="385"/>
    <x v="0"/>
    <x v="0"/>
    <x v="4"/>
    <x v="1"/>
    <x v="8"/>
    <s v="Tarde"/>
    <n v="100"/>
    <n v="90"/>
    <n v="9000"/>
    <n v="3516"/>
    <n v="5484"/>
    <x v="0"/>
  </r>
  <r>
    <x v="386"/>
    <x v="0"/>
    <x v="3"/>
    <x v="5"/>
    <x v="2"/>
    <x v="9"/>
    <s v="Noite"/>
    <n v="150"/>
    <n v="120"/>
    <n v="18000"/>
    <n v="6076"/>
    <n v="11924"/>
    <x v="0"/>
  </r>
  <r>
    <x v="387"/>
    <x v="0"/>
    <x v="7"/>
    <x v="0"/>
    <x v="0"/>
    <x v="0"/>
    <s v="Tarde"/>
    <n v="50"/>
    <n v="70"/>
    <n v="3500"/>
    <n v="1491"/>
    <n v="2009"/>
    <x v="0"/>
  </r>
  <r>
    <x v="388"/>
    <x v="1"/>
    <x v="5"/>
    <x v="0"/>
    <x v="1"/>
    <x v="1"/>
    <s v="Noite"/>
    <n v="100"/>
    <n v="90"/>
    <n v="9000"/>
    <n v="3903"/>
    <n v="5097"/>
    <x v="0"/>
  </r>
  <r>
    <x v="364"/>
    <x v="0"/>
    <x v="1"/>
    <x v="0"/>
    <x v="2"/>
    <x v="2"/>
    <s v="Tarde"/>
    <n v="150"/>
    <n v="120"/>
    <n v="18000"/>
    <n v="7691"/>
    <n v="10309"/>
    <x v="0"/>
  </r>
  <r>
    <x v="389"/>
    <x v="0"/>
    <x v="9"/>
    <x v="0"/>
    <x v="3"/>
    <x v="3"/>
    <s v="Noite"/>
    <n v="70"/>
    <n v="120"/>
    <n v="8400"/>
    <n v="3437"/>
    <n v="4963"/>
    <x v="0"/>
  </r>
  <r>
    <x v="390"/>
    <x v="0"/>
    <x v="6"/>
    <x v="1"/>
    <x v="2"/>
    <x v="4"/>
    <s v="Tarde"/>
    <n v="120"/>
    <n v="150"/>
    <n v="18000"/>
    <n v="6183"/>
    <n v="11817"/>
    <x v="0"/>
  </r>
  <r>
    <x v="391"/>
    <x v="0"/>
    <x v="7"/>
    <x v="2"/>
    <x v="2"/>
    <x v="5"/>
    <s v="Noite"/>
    <n v="100"/>
    <n v="150"/>
    <n v="15000"/>
    <n v="6618"/>
    <n v="8382"/>
    <x v="0"/>
  </r>
  <r>
    <x v="392"/>
    <x v="0"/>
    <x v="4"/>
    <x v="2"/>
    <x v="3"/>
    <x v="6"/>
    <s v="Tarde"/>
    <n v="200"/>
    <n v="120"/>
    <n v="24000"/>
    <n v="9262"/>
    <n v="14738"/>
    <x v="0"/>
  </r>
  <r>
    <x v="393"/>
    <x v="0"/>
    <x v="5"/>
    <x v="3"/>
    <x v="2"/>
    <x v="7"/>
    <s v="Noite"/>
    <n v="50"/>
    <n v="100"/>
    <n v="5000"/>
    <n v="2194"/>
    <n v="2806"/>
    <x v="0"/>
  </r>
  <r>
    <x v="119"/>
    <x v="0"/>
    <x v="0"/>
    <x v="4"/>
    <x v="1"/>
    <x v="8"/>
    <s v="Tarde"/>
    <n v="100"/>
    <n v="90"/>
    <n v="9000"/>
    <n v="3610"/>
    <n v="5390"/>
    <x v="0"/>
  </r>
  <r>
    <x v="347"/>
    <x v="1"/>
    <x v="6"/>
    <x v="5"/>
    <x v="2"/>
    <x v="9"/>
    <s v="Noite"/>
    <n v="150"/>
    <n v="120"/>
    <n v="18000"/>
    <n v="6169"/>
    <n v="11831"/>
    <x v="0"/>
  </r>
  <r>
    <x v="80"/>
    <x v="0"/>
    <x v="9"/>
    <x v="0"/>
    <x v="0"/>
    <x v="0"/>
    <s v="Tarde"/>
    <n v="50"/>
    <n v="70"/>
    <n v="3500"/>
    <n v="1162"/>
    <n v="2338"/>
    <x v="0"/>
  </r>
  <r>
    <x v="78"/>
    <x v="1"/>
    <x v="4"/>
    <x v="0"/>
    <x v="1"/>
    <x v="1"/>
    <s v="Noite"/>
    <n v="100"/>
    <n v="90"/>
    <n v="9000"/>
    <n v="2998"/>
    <n v="6002"/>
    <x v="0"/>
  </r>
  <r>
    <x v="387"/>
    <x v="0"/>
    <x v="7"/>
    <x v="0"/>
    <x v="2"/>
    <x v="2"/>
    <s v="Tarde"/>
    <n v="150"/>
    <n v="120"/>
    <n v="18000"/>
    <n v="6043"/>
    <n v="11957"/>
    <x v="0"/>
  </r>
  <r>
    <x v="394"/>
    <x v="1"/>
    <x v="6"/>
    <x v="0"/>
    <x v="3"/>
    <x v="3"/>
    <s v="Noite"/>
    <n v="70"/>
    <n v="120"/>
    <n v="8400"/>
    <n v="3327"/>
    <n v="5073"/>
    <x v="0"/>
  </r>
  <r>
    <x v="395"/>
    <x v="0"/>
    <x v="11"/>
    <x v="1"/>
    <x v="2"/>
    <x v="4"/>
    <s v="Tarde"/>
    <n v="120"/>
    <n v="150"/>
    <n v="18000"/>
    <n v="7760"/>
    <n v="10240"/>
    <x v="0"/>
  </r>
  <r>
    <x v="396"/>
    <x v="0"/>
    <x v="11"/>
    <x v="2"/>
    <x v="2"/>
    <x v="5"/>
    <s v="Noite"/>
    <n v="100"/>
    <n v="150"/>
    <n v="15000"/>
    <n v="6181"/>
    <n v="8819"/>
    <x v="0"/>
  </r>
  <r>
    <x v="397"/>
    <x v="1"/>
    <x v="5"/>
    <x v="2"/>
    <x v="3"/>
    <x v="6"/>
    <s v="Tarde"/>
    <n v="200"/>
    <n v="120"/>
    <n v="24000"/>
    <n v="8235"/>
    <n v="15765"/>
    <x v="0"/>
  </r>
  <r>
    <x v="398"/>
    <x v="0"/>
    <x v="2"/>
    <x v="3"/>
    <x v="2"/>
    <x v="7"/>
    <s v="Noite"/>
    <n v="50"/>
    <n v="100"/>
    <n v="5000"/>
    <n v="2245"/>
    <n v="2755"/>
    <x v="0"/>
  </r>
  <r>
    <x v="399"/>
    <x v="1"/>
    <x v="9"/>
    <x v="4"/>
    <x v="1"/>
    <x v="8"/>
    <s v="Tarde"/>
    <n v="100"/>
    <n v="90"/>
    <n v="9000"/>
    <n v="3332"/>
    <n v="5668"/>
    <x v="0"/>
  </r>
  <r>
    <x v="397"/>
    <x v="1"/>
    <x v="5"/>
    <x v="5"/>
    <x v="2"/>
    <x v="9"/>
    <s v="Noite"/>
    <n v="150"/>
    <n v="120"/>
    <n v="18000"/>
    <n v="6457"/>
    <n v="11543"/>
    <x v="0"/>
  </r>
  <r>
    <x v="400"/>
    <x v="0"/>
    <x v="7"/>
    <x v="0"/>
    <x v="0"/>
    <x v="0"/>
    <s v="Tarde"/>
    <n v="50"/>
    <n v="70"/>
    <n v="3500"/>
    <n v="1248"/>
    <n v="2252"/>
    <x v="0"/>
  </r>
  <r>
    <x v="401"/>
    <x v="1"/>
    <x v="4"/>
    <x v="0"/>
    <x v="1"/>
    <x v="1"/>
    <s v="Noite"/>
    <n v="100"/>
    <n v="90"/>
    <n v="9000"/>
    <n v="3766"/>
    <n v="5234"/>
    <x v="0"/>
  </r>
  <r>
    <x v="295"/>
    <x v="0"/>
    <x v="8"/>
    <x v="0"/>
    <x v="2"/>
    <x v="2"/>
    <s v="Tarde"/>
    <n v="150"/>
    <n v="120"/>
    <n v="18000"/>
    <n v="6469"/>
    <n v="11531"/>
    <x v="0"/>
  </r>
  <r>
    <x v="308"/>
    <x v="1"/>
    <x v="11"/>
    <x v="0"/>
    <x v="3"/>
    <x v="3"/>
    <s v="Noite"/>
    <n v="70"/>
    <n v="120"/>
    <n v="8400"/>
    <n v="3543"/>
    <n v="4857"/>
    <x v="0"/>
  </r>
  <r>
    <x v="402"/>
    <x v="1"/>
    <x v="9"/>
    <x v="1"/>
    <x v="2"/>
    <x v="4"/>
    <s v="Tarde"/>
    <n v="120"/>
    <n v="150"/>
    <n v="18000"/>
    <n v="6004"/>
    <n v="11996"/>
    <x v="0"/>
  </r>
  <r>
    <x v="34"/>
    <x v="1"/>
    <x v="3"/>
    <x v="2"/>
    <x v="2"/>
    <x v="5"/>
    <s v="Noite"/>
    <n v="100"/>
    <n v="150"/>
    <n v="15000"/>
    <n v="6648"/>
    <n v="8352"/>
    <x v="0"/>
  </r>
  <r>
    <x v="110"/>
    <x v="1"/>
    <x v="8"/>
    <x v="2"/>
    <x v="3"/>
    <x v="6"/>
    <s v="Tarde"/>
    <n v="200"/>
    <n v="120"/>
    <n v="24000"/>
    <n v="7926"/>
    <n v="16074"/>
    <x v="0"/>
  </r>
  <r>
    <x v="403"/>
    <x v="0"/>
    <x v="10"/>
    <x v="3"/>
    <x v="2"/>
    <x v="7"/>
    <s v="Noite"/>
    <n v="50"/>
    <n v="100"/>
    <n v="5000"/>
    <n v="2143"/>
    <n v="2857"/>
    <x v="0"/>
  </r>
  <r>
    <x v="1"/>
    <x v="1"/>
    <x v="1"/>
    <x v="4"/>
    <x v="1"/>
    <x v="8"/>
    <s v="Tarde"/>
    <n v="100"/>
    <n v="90"/>
    <n v="9000"/>
    <n v="3200"/>
    <n v="5800"/>
    <x v="0"/>
  </r>
  <r>
    <x v="380"/>
    <x v="1"/>
    <x v="6"/>
    <x v="5"/>
    <x v="2"/>
    <x v="9"/>
    <s v="Noite"/>
    <n v="150"/>
    <n v="120"/>
    <n v="18000"/>
    <n v="7547"/>
    <n v="10453"/>
    <x v="0"/>
  </r>
  <r>
    <x v="404"/>
    <x v="0"/>
    <x v="4"/>
    <x v="0"/>
    <x v="0"/>
    <x v="0"/>
    <s v="Tarde"/>
    <n v="50"/>
    <n v="70"/>
    <n v="3500"/>
    <n v="1243"/>
    <n v="2257"/>
    <x v="0"/>
  </r>
  <r>
    <x v="246"/>
    <x v="1"/>
    <x v="0"/>
    <x v="0"/>
    <x v="1"/>
    <x v="1"/>
    <s v="Noite"/>
    <n v="100"/>
    <n v="90"/>
    <n v="9000"/>
    <n v="3991"/>
    <n v="5009"/>
    <x v="0"/>
  </r>
  <r>
    <x v="332"/>
    <x v="0"/>
    <x v="6"/>
    <x v="0"/>
    <x v="2"/>
    <x v="2"/>
    <s v="Tarde"/>
    <n v="150"/>
    <n v="120"/>
    <n v="18000"/>
    <n v="7023"/>
    <n v="10977"/>
    <x v="0"/>
  </r>
  <r>
    <x v="392"/>
    <x v="0"/>
    <x v="4"/>
    <x v="0"/>
    <x v="3"/>
    <x v="3"/>
    <s v="Noite"/>
    <n v="70"/>
    <n v="120"/>
    <n v="8400"/>
    <n v="3643"/>
    <n v="4757"/>
    <x v="0"/>
  </r>
  <r>
    <x v="156"/>
    <x v="1"/>
    <x v="11"/>
    <x v="1"/>
    <x v="2"/>
    <x v="4"/>
    <s v="Tarde"/>
    <n v="120"/>
    <n v="150"/>
    <n v="18000"/>
    <n v="5943"/>
    <n v="12057"/>
    <x v="0"/>
  </r>
  <r>
    <x v="156"/>
    <x v="1"/>
    <x v="11"/>
    <x v="2"/>
    <x v="2"/>
    <x v="5"/>
    <s v="Noite"/>
    <n v="100"/>
    <n v="150"/>
    <n v="15000"/>
    <n v="5235"/>
    <n v="9765"/>
    <x v="0"/>
  </r>
  <r>
    <x v="190"/>
    <x v="1"/>
    <x v="7"/>
    <x v="2"/>
    <x v="3"/>
    <x v="6"/>
    <s v="Tarde"/>
    <n v="200"/>
    <n v="120"/>
    <n v="24000"/>
    <n v="8154"/>
    <n v="15846"/>
    <x v="0"/>
  </r>
  <r>
    <x v="68"/>
    <x v="0"/>
    <x v="2"/>
    <x v="3"/>
    <x v="2"/>
    <x v="7"/>
    <s v="Noite"/>
    <n v="50"/>
    <n v="100"/>
    <n v="5000"/>
    <n v="1879"/>
    <n v="3121"/>
    <x v="0"/>
  </r>
  <r>
    <x v="371"/>
    <x v="0"/>
    <x v="2"/>
    <x v="4"/>
    <x v="1"/>
    <x v="8"/>
    <s v="Tarde"/>
    <n v="100"/>
    <n v="90"/>
    <n v="9000"/>
    <n v="3581"/>
    <n v="5419"/>
    <x v="0"/>
  </r>
  <r>
    <x v="13"/>
    <x v="1"/>
    <x v="5"/>
    <x v="5"/>
    <x v="2"/>
    <x v="9"/>
    <s v="Noite"/>
    <n v="150"/>
    <n v="120"/>
    <n v="18000"/>
    <n v="7928"/>
    <n v="10072"/>
    <x v="0"/>
  </r>
  <r>
    <x v="29"/>
    <x v="0"/>
    <x v="6"/>
    <x v="0"/>
    <x v="0"/>
    <x v="0"/>
    <s v="Tarde"/>
    <n v="50"/>
    <n v="70"/>
    <n v="3500"/>
    <n v="1409"/>
    <n v="2091"/>
    <x v="0"/>
  </r>
  <r>
    <x v="405"/>
    <x v="0"/>
    <x v="1"/>
    <x v="0"/>
    <x v="1"/>
    <x v="1"/>
    <s v="Noite"/>
    <n v="100"/>
    <n v="90"/>
    <n v="9000"/>
    <n v="3041"/>
    <n v="5959"/>
    <x v="0"/>
  </r>
  <r>
    <x v="406"/>
    <x v="1"/>
    <x v="11"/>
    <x v="0"/>
    <x v="2"/>
    <x v="2"/>
    <s v="Tarde"/>
    <n v="150"/>
    <n v="120"/>
    <n v="18000"/>
    <n v="7958"/>
    <n v="10042"/>
    <x v="0"/>
  </r>
  <r>
    <x v="180"/>
    <x v="0"/>
    <x v="5"/>
    <x v="0"/>
    <x v="3"/>
    <x v="3"/>
    <s v="Noite"/>
    <n v="70"/>
    <n v="120"/>
    <n v="8400"/>
    <n v="3503"/>
    <n v="4897"/>
    <x v="0"/>
  </r>
  <r>
    <x v="407"/>
    <x v="1"/>
    <x v="1"/>
    <x v="1"/>
    <x v="2"/>
    <x v="4"/>
    <s v="Tarde"/>
    <n v="120"/>
    <n v="150"/>
    <n v="18000"/>
    <n v="7531"/>
    <n v="10469"/>
    <x v="0"/>
  </r>
  <r>
    <x v="235"/>
    <x v="0"/>
    <x v="4"/>
    <x v="2"/>
    <x v="2"/>
    <x v="5"/>
    <s v="Noite"/>
    <n v="100"/>
    <n v="150"/>
    <n v="15000"/>
    <n v="6292"/>
    <n v="8708"/>
    <x v="0"/>
  </r>
  <r>
    <x v="68"/>
    <x v="0"/>
    <x v="2"/>
    <x v="2"/>
    <x v="3"/>
    <x v="6"/>
    <s v="Tarde"/>
    <n v="200"/>
    <n v="120"/>
    <n v="24000"/>
    <n v="9551"/>
    <n v="14449"/>
    <x v="0"/>
  </r>
  <r>
    <x v="408"/>
    <x v="1"/>
    <x v="10"/>
    <x v="3"/>
    <x v="2"/>
    <x v="7"/>
    <s v="Noite"/>
    <n v="50"/>
    <n v="100"/>
    <n v="5000"/>
    <n v="2012"/>
    <n v="2988"/>
    <x v="0"/>
  </r>
  <r>
    <x v="245"/>
    <x v="1"/>
    <x v="7"/>
    <x v="4"/>
    <x v="1"/>
    <x v="8"/>
    <s v="Tarde"/>
    <n v="100"/>
    <n v="90"/>
    <n v="9000"/>
    <n v="3193"/>
    <n v="5807"/>
    <x v="0"/>
  </r>
  <r>
    <x v="260"/>
    <x v="0"/>
    <x v="8"/>
    <x v="5"/>
    <x v="2"/>
    <x v="9"/>
    <s v="Noite"/>
    <n v="150"/>
    <n v="120"/>
    <n v="18000"/>
    <n v="7475"/>
    <n v="10525"/>
    <x v="0"/>
  </r>
  <r>
    <x v="178"/>
    <x v="0"/>
    <x v="10"/>
    <x v="0"/>
    <x v="0"/>
    <x v="0"/>
    <s v="Tarde"/>
    <n v="50"/>
    <n v="70"/>
    <n v="3500"/>
    <n v="1422"/>
    <n v="2078"/>
    <x v="0"/>
  </r>
  <r>
    <x v="47"/>
    <x v="1"/>
    <x v="1"/>
    <x v="0"/>
    <x v="1"/>
    <x v="1"/>
    <s v="Noite"/>
    <n v="100"/>
    <n v="90"/>
    <n v="9000"/>
    <n v="3760"/>
    <n v="5240"/>
    <x v="0"/>
  </r>
  <r>
    <x v="409"/>
    <x v="1"/>
    <x v="7"/>
    <x v="0"/>
    <x v="2"/>
    <x v="2"/>
    <s v="Tarde"/>
    <n v="150"/>
    <n v="120"/>
    <n v="18000"/>
    <n v="6519"/>
    <n v="11481"/>
    <x v="0"/>
  </r>
  <r>
    <x v="297"/>
    <x v="0"/>
    <x v="2"/>
    <x v="0"/>
    <x v="3"/>
    <x v="3"/>
    <s v="Noite"/>
    <n v="70"/>
    <n v="120"/>
    <n v="8400"/>
    <n v="2975"/>
    <n v="5425"/>
    <x v="0"/>
  </r>
  <r>
    <x v="227"/>
    <x v="1"/>
    <x v="0"/>
    <x v="1"/>
    <x v="2"/>
    <x v="4"/>
    <s v="Tarde"/>
    <n v="120"/>
    <n v="150"/>
    <n v="18000"/>
    <n v="6726"/>
    <n v="11274"/>
    <x v="0"/>
  </r>
  <r>
    <x v="410"/>
    <x v="0"/>
    <x v="6"/>
    <x v="2"/>
    <x v="2"/>
    <x v="5"/>
    <s v="Noite"/>
    <n v="100"/>
    <n v="150"/>
    <n v="15000"/>
    <n v="6444"/>
    <n v="8556"/>
    <x v="0"/>
  </r>
  <r>
    <x v="326"/>
    <x v="0"/>
    <x v="0"/>
    <x v="2"/>
    <x v="3"/>
    <x v="6"/>
    <s v="Tarde"/>
    <n v="200"/>
    <n v="120"/>
    <n v="24000"/>
    <n v="10476"/>
    <n v="13524"/>
    <x v="0"/>
  </r>
  <r>
    <x v="411"/>
    <x v="1"/>
    <x v="0"/>
    <x v="3"/>
    <x v="2"/>
    <x v="7"/>
    <s v="Noite"/>
    <n v="50"/>
    <n v="100"/>
    <n v="5000"/>
    <n v="2188"/>
    <n v="2812"/>
    <x v="0"/>
  </r>
  <r>
    <x v="180"/>
    <x v="0"/>
    <x v="5"/>
    <x v="4"/>
    <x v="1"/>
    <x v="8"/>
    <s v="Tarde"/>
    <n v="100"/>
    <n v="90"/>
    <n v="9000"/>
    <n v="3712"/>
    <n v="5288"/>
    <x v="0"/>
  </r>
  <r>
    <x v="412"/>
    <x v="1"/>
    <x v="8"/>
    <x v="5"/>
    <x v="2"/>
    <x v="9"/>
    <s v="Noite"/>
    <n v="150"/>
    <n v="120"/>
    <n v="18000"/>
    <n v="7216"/>
    <n v="10784"/>
    <x v="0"/>
  </r>
  <r>
    <x v="413"/>
    <x v="1"/>
    <x v="8"/>
    <x v="0"/>
    <x v="0"/>
    <x v="0"/>
    <s v="Tarde"/>
    <n v="50"/>
    <n v="70"/>
    <n v="3500"/>
    <n v="1269"/>
    <n v="2231"/>
    <x v="0"/>
  </r>
  <r>
    <x v="382"/>
    <x v="0"/>
    <x v="9"/>
    <x v="0"/>
    <x v="1"/>
    <x v="1"/>
    <s v="Noite"/>
    <n v="100"/>
    <n v="90"/>
    <n v="9000"/>
    <n v="3873"/>
    <n v="5127"/>
    <x v="0"/>
  </r>
  <r>
    <x v="325"/>
    <x v="0"/>
    <x v="7"/>
    <x v="0"/>
    <x v="2"/>
    <x v="2"/>
    <s v="Tarde"/>
    <n v="150"/>
    <n v="120"/>
    <n v="18000"/>
    <n v="7256"/>
    <n v="10744"/>
    <x v="0"/>
  </r>
  <r>
    <x v="250"/>
    <x v="1"/>
    <x v="0"/>
    <x v="0"/>
    <x v="3"/>
    <x v="3"/>
    <s v="Noite"/>
    <n v="70"/>
    <n v="120"/>
    <n v="8400"/>
    <n v="3471"/>
    <n v="4929"/>
    <x v="0"/>
  </r>
  <r>
    <x v="104"/>
    <x v="1"/>
    <x v="11"/>
    <x v="1"/>
    <x v="2"/>
    <x v="4"/>
    <s v="Tarde"/>
    <n v="120"/>
    <n v="150"/>
    <n v="18000"/>
    <n v="7243"/>
    <n v="10757"/>
    <x v="0"/>
  </r>
  <r>
    <x v="384"/>
    <x v="0"/>
    <x v="6"/>
    <x v="2"/>
    <x v="2"/>
    <x v="5"/>
    <s v="Noite"/>
    <n v="100"/>
    <n v="150"/>
    <n v="15000"/>
    <n v="6736"/>
    <n v="8264"/>
    <x v="0"/>
  </r>
  <r>
    <x v="414"/>
    <x v="1"/>
    <x v="10"/>
    <x v="2"/>
    <x v="3"/>
    <x v="6"/>
    <s v="Tarde"/>
    <n v="200"/>
    <n v="120"/>
    <n v="24000"/>
    <n v="9161"/>
    <n v="14839"/>
    <x v="0"/>
  </r>
  <r>
    <x v="398"/>
    <x v="0"/>
    <x v="2"/>
    <x v="3"/>
    <x v="2"/>
    <x v="7"/>
    <s v="Noite"/>
    <n v="50"/>
    <n v="100"/>
    <n v="5000"/>
    <n v="2053"/>
    <n v="2947"/>
    <x v="0"/>
  </r>
  <r>
    <x v="379"/>
    <x v="1"/>
    <x v="2"/>
    <x v="4"/>
    <x v="1"/>
    <x v="8"/>
    <s v="Tarde"/>
    <n v="100"/>
    <n v="90"/>
    <n v="9000"/>
    <n v="4024"/>
    <n v="4976"/>
    <x v="0"/>
  </r>
  <r>
    <x v="415"/>
    <x v="1"/>
    <x v="0"/>
    <x v="5"/>
    <x v="2"/>
    <x v="9"/>
    <s v="Noite"/>
    <n v="150"/>
    <n v="120"/>
    <n v="18000"/>
    <n v="6678"/>
    <n v="11322"/>
    <x v="0"/>
  </r>
  <r>
    <x v="228"/>
    <x v="1"/>
    <x v="10"/>
    <x v="0"/>
    <x v="0"/>
    <x v="0"/>
    <s v="Tarde"/>
    <n v="50"/>
    <n v="70"/>
    <n v="3500"/>
    <n v="1541"/>
    <n v="1959"/>
    <x v="0"/>
  </r>
  <r>
    <x v="416"/>
    <x v="0"/>
    <x v="8"/>
    <x v="0"/>
    <x v="1"/>
    <x v="1"/>
    <s v="Noite"/>
    <n v="100"/>
    <n v="90"/>
    <n v="9000"/>
    <n v="3812"/>
    <n v="5188"/>
    <x v="0"/>
  </r>
  <r>
    <x v="417"/>
    <x v="0"/>
    <x v="1"/>
    <x v="0"/>
    <x v="2"/>
    <x v="2"/>
    <s v="Tarde"/>
    <n v="150"/>
    <n v="120"/>
    <n v="18000"/>
    <n v="7741"/>
    <n v="10259"/>
    <x v="0"/>
  </r>
  <r>
    <x v="287"/>
    <x v="0"/>
    <x v="3"/>
    <x v="0"/>
    <x v="3"/>
    <x v="3"/>
    <s v="Noite"/>
    <n v="70"/>
    <n v="120"/>
    <n v="8400"/>
    <n v="3110"/>
    <n v="5290"/>
    <x v="0"/>
  </r>
  <r>
    <x v="418"/>
    <x v="1"/>
    <x v="10"/>
    <x v="1"/>
    <x v="2"/>
    <x v="4"/>
    <s v="Tarde"/>
    <n v="120"/>
    <n v="150"/>
    <n v="18000"/>
    <n v="6392"/>
    <n v="11608"/>
    <x v="0"/>
  </r>
  <r>
    <x v="419"/>
    <x v="0"/>
    <x v="8"/>
    <x v="2"/>
    <x v="2"/>
    <x v="5"/>
    <s v="Noite"/>
    <n v="100"/>
    <n v="150"/>
    <n v="15000"/>
    <n v="5983"/>
    <n v="9017"/>
    <x v="0"/>
  </r>
  <r>
    <x v="420"/>
    <x v="1"/>
    <x v="4"/>
    <x v="2"/>
    <x v="3"/>
    <x v="6"/>
    <s v="Tarde"/>
    <n v="200"/>
    <n v="120"/>
    <n v="24000"/>
    <n v="9949"/>
    <n v="14051"/>
    <x v="0"/>
  </r>
  <r>
    <x v="421"/>
    <x v="1"/>
    <x v="3"/>
    <x v="3"/>
    <x v="2"/>
    <x v="7"/>
    <s v="Noite"/>
    <n v="50"/>
    <n v="100"/>
    <n v="5000"/>
    <n v="1797"/>
    <n v="3203"/>
    <x v="0"/>
  </r>
  <r>
    <x v="139"/>
    <x v="1"/>
    <x v="9"/>
    <x v="4"/>
    <x v="1"/>
    <x v="8"/>
    <s v="Tarde"/>
    <n v="100"/>
    <n v="90"/>
    <n v="9000"/>
    <n v="3966"/>
    <n v="5034"/>
    <x v="0"/>
  </r>
  <r>
    <x v="265"/>
    <x v="0"/>
    <x v="2"/>
    <x v="5"/>
    <x v="2"/>
    <x v="9"/>
    <s v="Noite"/>
    <n v="150"/>
    <n v="120"/>
    <n v="18000"/>
    <n v="7122"/>
    <n v="10878"/>
    <x v="0"/>
  </r>
  <r>
    <x v="171"/>
    <x v="1"/>
    <x v="3"/>
    <x v="0"/>
    <x v="0"/>
    <x v="0"/>
    <s v="Tarde"/>
    <n v="50"/>
    <n v="70"/>
    <n v="3500"/>
    <n v="1307"/>
    <n v="2193"/>
    <x v="0"/>
  </r>
  <r>
    <x v="71"/>
    <x v="0"/>
    <x v="11"/>
    <x v="0"/>
    <x v="1"/>
    <x v="1"/>
    <s v="Noite"/>
    <n v="100"/>
    <n v="90"/>
    <n v="9000"/>
    <n v="3629"/>
    <n v="5371"/>
    <x v="0"/>
  </r>
  <r>
    <x v="422"/>
    <x v="1"/>
    <x v="11"/>
    <x v="0"/>
    <x v="2"/>
    <x v="2"/>
    <s v="Tarde"/>
    <n v="150"/>
    <n v="120"/>
    <n v="18000"/>
    <n v="7751"/>
    <n v="10249"/>
    <x v="0"/>
  </r>
  <r>
    <x v="231"/>
    <x v="1"/>
    <x v="4"/>
    <x v="0"/>
    <x v="3"/>
    <x v="3"/>
    <s v="Noite"/>
    <n v="70"/>
    <n v="120"/>
    <n v="8400"/>
    <n v="3117"/>
    <n v="5283"/>
    <x v="0"/>
  </r>
  <r>
    <x v="287"/>
    <x v="0"/>
    <x v="3"/>
    <x v="1"/>
    <x v="2"/>
    <x v="4"/>
    <s v="Tarde"/>
    <n v="120"/>
    <n v="150"/>
    <n v="18000"/>
    <n v="6109"/>
    <n v="11891"/>
    <x v="0"/>
  </r>
  <r>
    <x v="423"/>
    <x v="1"/>
    <x v="8"/>
    <x v="2"/>
    <x v="2"/>
    <x v="5"/>
    <s v="Noite"/>
    <n v="100"/>
    <n v="150"/>
    <n v="15000"/>
    <n v="5742"/>
    <n v="9258"/>
    <x v="0"/>
  </r>
  <r>
    <x v="107"/>
    <x v="1"/>
    <x v="1"/>
    <x v="2"/>
    <x v="3"/>
    <x v="6"/>
    <s v="Tarde"/>
    <n v="200"/>
    <n v="120"/>
    <n v="24000"/>
    <n v="9795"/>
    <n v="14205"/>
    <x v="0"/>
  </r>
  <r>
    <x v="303"/>
    <x v="1"/>
    <x v="0"/>
    <x v="3"/>
    <x v="2"/>
    <x v="7"/>
    <s v="Noite"/>
    <n v="50"/>
    <n v="100"/>
    <n v="5000"/>
    <n v="2064"/>
    <n v="2936"/>
    <x v="0"/>
  </r>
  <r>
    <x v="305"/>
    <x v="0"/>
    <x v="5"/>
    <x v="4"/>
    <x v="1"/>
    <x v="8"/>
    <s v="Tarde"/>
    <n v="100"/>
    <n v="90"/>
    <n v="9000"/>
    <n v="3582"/>
    <n v="5418"/>
    <x v="0"/>
  </r>
  <r>
    <x v="344"/>
    <x v="0"/>
    <x v="6"/>
    <x v="5"/>
    <x v="2"/>
    <x v="9"/>
    <s v="Noite"/>
    <n v="150"/>
    <n v="120"/>
    <n v="18000"/>
    <n v="7855"/>
    <n v="10145"/>
    <x v="0"/>
  </r>
  <r>
    <x v="424"/>
    <x v="1"/>
    <x v="11"/>
    <x v="0"/>
    <x v="0"/>
    <x v="0"/>
    <s v="Tarde"/>
    <n v="50"/>
    <n v="70"/>
    <n v="3500"/>
    <n v="1225"/>
    <n v="2275"/>
    <x v="0"/>
  </r>
  <r>
    <x v="82"/>
    <x v="1"/>
    <x v="11"/>
    <x v="0"/>
    <x v="1"/>
    <x v="1"/>
    <s v="Noite"/>
    <n v="100"/>
    <n v="90"/>
    <n v="9000"/>
    <n v="3391"/>
    <n v="5609"/>
    <x v="0"/>
  </r>
  <r>
    <x v="425"/>
    <x v="0"/>
    <x v="11"/>
    <x v="0"/>
    <x v="2"/>
    <x v="2"/>
    <s v="Tarde"/>
    <n v="150"/>
    <n v="120"/>
    <n v="18000"/>
    <n v="7257"/>
    <n v="10743"/>
    <x v="0"/>
  </r>
  <r>
    <x v="214"/>
    <x v="0"/>
    <x v="10"/>
    <x v="0"/>
    <x v="3"/>
    <x v="3"/>
    <s v="Noite"/>
    <n v="70"/>
    <n v="120"/>
    <n v="8400"/>
    <n v="3322"/>
    <n v="5078"/>
    <x v="0"/>
  </r>
  <r>
    <x v="426"/>
    <x v="0"/>
    <x v="7"/>
    <x v="1"/>
    <x v="2"/>
    <x v="4"/>
    <s v="Tarde"/>
    <n v="120"/>
    <n v="150"/>
    <n v="18000"/>
    <n v="8048"/>
    <n v="9952"/>
    <x v="0"/>
  </r>
  <r>
    <x v="395"/>
    <x v="0"/>
    <x v="11"/>
    <x v="2"/>
    <x v="2"/>
    <x v="5"/>
    <s v="Noite"/>
    <n v="100"/>
    <n v="150"/>
    <n v="15000"/>
    <n v="5038"/>
    <n v="9962"/>
    <x v="0"/>
  </r>
  <r>
    <x v="427"/>
    <x v="1"/>
    <x v="7"/>
    <x v="2"/>
    <x v="3"/>
    <x v="6"/>
    <s v="Tarde"/>
    <n v="200"/>
    <n v="120"/>
    <n v="24000"/>
    <n v="8846"/>
    <n v="15154"/>
    <x v="0"/>
  </r>
  <r>
    <x v="428"/>
    <x v="1"/>
    <x v="5"/>
    <x v="3"/>
    <x v="2"/>
    <x v="7"/>
    <s v="Noite"/>
    <n v="50"/>
    <n v="100"/>
    <n v="5000"/>
    <n v="1910"/>
    <n v="3090"/>
    <x v="0"/>
  </r>
  <r>
    <x v="182"/>
    <x v="0"/>
    <x v="1"/>
    <x v="4"/>
    <x v="1"/>
    <x v="8"/>
    <s v="Tarde"/>
    <n v="100"/>
    <n v="90"/>
    <n v="9000"/>
    <n v="3255"/>
    <n v="5745"/>
    <x v="0"/>
  </r>
  <r>
    <x v="429"/>
    <x v="0"/>
    <x v="8"/>
    <x v="5"/>
    <x v="2"/>
    <x v="9"/>
    <s v="Noite"/>
    <n v="150"/>
    <n v="120"/>
    <n v="18000"/>
    <n v="7635"/>
    <n v="10365"/>
    <x v="0"/>
  </r>
  <r>
    <x v="276"/>
    <x v="0"/>
    <x v="4"/>
    <x v="0"/>
    <x v="0"/>
    <x v="0"/>
    <s v="Tarde"/>
    <n v="50"/>
    <n v="70"/>
    <n v="3500"/>
    <n v="1476"/>
    <n v="2024"/>
    <x v="0"/>
  </r>
  <r>
    <x v="261"/>
    <x v="0"/>
    <x v="10"/>
    <x v="0"/>
    <x v="1"/>
    <x v="1"/>
    <s v="Noite"/>
    <n v="100"/>
    <n v="90"/>
    <n v="9000"/>
    <n v="3809"/>
    <n v="5191"/>
    <x v="0"/>
  </r>
  <r>
    <x v="180"/>
    <x v="0"/>
    <x v="5"/>
    <x v="0"/>
    <x v="2"/>
    <x v="2"/>
    <s v="Tarde"/>
    <n v="150"/>
    <n v="120"/>
    <n v="18000"/>
    <n v="6483"/>
    <n v="11517"/>
    <x v="0"/>
  </r>
  <r>
    <x v="430"/>
    <x v="0"/>
    <x v="0"/>
    <x v="0"/>
    <x v="3"/>
    <x v="3"/>
    <s v="Noite"/>
    <n v="70"/>
    <n v="120"/>
    <n v="8400"/>
    <n v="3159"/>
    <n v="5241"/>
    <x v="0"/>
  </r>
  <r>
    <x v="69"/>
    <x v="1"/>
    <x v="5"/>
    <x v="1"/>
    <x v="2"/>
    <x v="4"/>
    <s v="Tarde"/>
    <n v="120"/>
    <n v="150"/>
    <n v="18000"/>
    <n v="6290"/>
    <n v="11710"/>
    <x v="0"/>
  </r>
  <r>
    <x v="222"/>
    <x v="0"/>
    <x v="0"/>
    <x v="2"/>
    <x v="2"/>
    <x v="5"/>
    <s v="Noite"/>
    <n v="100"/>
    <n v="150"/>
    <n v="15000"/>
    <n v="6052"/>
    <n v="8948"/>
    <x v="0"/>
  </r>
  <r>
    <x v="387"/>
    <x v="0"/>
    <x v="7"/>
    <x v="2"/>
    <x v="3"/>
    <x v="6"/>
    <s v="Tarde"/>
    <n v="200"/>
    <n v="120"/>
    <n v="24000"/>
    <n v="8373"/>
    <n v="15627"/>
    <x v="0"/>
  </r>
  <r>
    <x v="431"/>
    <x v="1"/>
    <x v="4"/>
    <x v="3"/>
    <x v="2"/>
    <x v="7"/>
    <s v="Noite"/>
    <n v="50"/>
    <n v="100"/>
    <n v="5000"/>
    <n v="1956"/>
    <n v="3044"/>
    <x v="0"/>
  </r>
  <r>
    <x v="263"/>
    <x v="0"/>
    <x v="0"/>
    <x v="4"/>
    <x v="1"/>
    <x v="8"/>
    <s v="Tarde"/>
    <n v="100"/>
    <n v="90"/>
    <n v="9000"/>
    <n v="3203"/>
    <n v="5797"/>
    <x v="0"/>
  </r>
  <r>
    <x v="432"/>
    <x v="0"/>
    <x v="10"/>
    <x v="5"/>
    <x v="2"/>
    <x v="9"/>
    <s v="Noite"/>
    <n v="150"/>
    <n v="120"/>
    <n v="18000"/>
    <n v="7484"/>
    <n v="10516"/>
    <x v="0"/>
  </r>
  <r>
    <x v="17"/>
    <x v="1"/>
    <x v="6"/>
    <x v="0"/>
    <x v="0"/>
    <x v="0"/>
    <s v="Tarde"/>
    <n v="50"/>
    <n v="70"/>
    <n v="3500"/>
    <n v="1345"/>
    <n v="2155"/>
    <x v="0"/>
  </r>
  <r>
    <x v="433"/>
    <x v="1"/>
    <x v="0"/>
    <x v="0"/>
    <x v="1"/>
    <x v="1"/>
    <s v="Noite"/>
    <n v="100"/>
    <n v="90"/>
    <n v="9000"/>
    <n v="3820"/>
    <n v="5180"/>
    <x v="0"/>
  </r>
  <r>
    <x v="158"/>
    <x v="1"/>
    <x v="0"/>
    <x v="0"/>
    <x v="2"/>
    <x v="2"/>
    <s v="Tarde"/>
    <n v="150"/>
    <n v="120"/>
    <n v="18000"/>
    <n v="7723"/>
    <n v="10277"/>
    <x v="0"/>
  </r>
  <r>
    <x v="434"/>
    <x v="0"/>
    <x v="11"/>
    <x v="0"/>
    <x v="3"/>
    <x v="3"/>
    <s v="Noite"/>
    <n v="70"/>
    <n v="120"/>
    <n v="8400"/>
    <n v="3714"/>
    <n v="4686"/>
    <x v="0"/>
  </r>
  <r>
    <x v="257"/>
    <x v="1"/>
    <x v="9"/>
    <x v="1"/>
    <x v="2"/>
    <x v="4"/>
    <s v="Tarde"/>
    <n v="120"/>
    <n v="150"/>
    <n v="18000"/>
    <n v="7130"/>
    <n v="10870"/>
    <x v="0"/>
  </r>
  <r>
    <x v="435"/>
    <x v="1"/>
    <x v="10"/>
    <x v="2"/>
    <x v="2"/>
    <x v="5"/>
    <s v="Noite"/>
    <n v="100"/>
    <n v="150"/>
    <n v="15000"/>
    <n v="6329"/>
    <n v="8671"/>
    <x v="0"/>
  </r>
  <r>
    <x v="114"/>
    <x v="1"/>
    <x v="1"/>
    <x v="2"/>
    <x v="3"/>
    <x v="6"/>
    <s v="Tarde"/>
    <n v="200"/>
    <n v="120"/>
    <n v="24000"/>
    <n v="7929"/>
    <n v="16071"/>
    <x v="0"/>
  </r>
  <r>
    <x v="272"/>
    <x v="0"/>
    <x v="11"/>
    <x v="3"/>
    <x v="2"/>
    <x v="7"/>
    <s v="Noite"/>
    <n v="50"/>
    <n v="100"/>
    <n v="5000"/>
    <n v="2049"/>
    <n v="2951"/>
    <x v="0"/>
  </r>
  <r>
    <x v="237"/>
    <x v="0"/>
    <x v="0"/>
    <x v="4"/>
    <x v="1"/>
    <x v="8"/>
    <s v="Tarde"/>
    <n v="100"/>
    <n v="90"/>
    <n v="9000"/>
    <n v="3101"/>
    <n v="5899"/>
    <x v="0"/>
  </r>
  <r>
    <x v="24"/>
    <x v="1"/>
    <x v="6"/>
    <x v="5"/>
    <x v="2"/>
    <x v="9"/>
    <s v="Noite"/>
    <n v="150"/>
    <n v="120"/>
    <n v="18000"/>
    <n v="7419"/>
    <n v="10581"/>
    <x v="0"/>
  </r>
  <r>
    <x v="51"/>
    <x v="1"/>
    <x v="4"/>
    <x v="0"/>
    <x v="0"/>
    <x v="0"/>
    <s v="Tarde"/>
    <n v="50"/>
    <n v="70"/>
    <n v="3500"/>
    <n v="1545"/>
    <n v="1955"/>
    <x v="0"/>
  </r>
  <r>
    <x v="436"/>
    <x v="1"/>
    <x v="0"/>
    <x v="0"/>
    <x v="1"/>
    <x v="1"/>
    <s v="Noite"/>
    <n v="100"/>
    <n v="90"/>
    <n v="9000"/>
    <n v="3360"/>
    <n v="5640"/>
    <x v="0"/>
  </r>
  <r>
    <x v="437"/>
    <x v="0"/>
    <x v="0"/>
    <x v="0"/>
    <x v="2"/>
    <x v="2"/>
    <s v="Tarde"/>
    <n v="150"/>
    <n v="120"/>
    <n v="18000"/>
    <n v="7539"/>
    <n v="10461"/>
    <x v="0"/>
  </r>
  <r>
    <x v="438"/>
    <x v="1"/>
    <x v="2"/>
    <x v="0"/>
    <x v="3"/>
    <x v="3"/>
    <s v="Noite"/>
    <n v="70"/>
    <n v="120"/>
    <n v="8400"/>
    <n v="2975"/>
    <n v="5425"/>
    <x v="0"/>
  </r>
  <r>
    <x v="314"/>
    <x v="1"/>
    <x v="5"/>
    <x v="1"/>
    <x v="2"/>
    <x v="4"/>
    <s v="Tarde"/>
    <n v="120"/>
    <n v="150"/>
    <n v="18000"/>
    <n v="6621"/>
    <n v="11379"/>
    <x v="0"/>
  </r>
  <r>
    <x v="75"/>
    <x v="0"/>
    <x v="6"/>
    <x v="2"/>
    <x v="2"/>
    <x v="5"/>
    <s v="Noite"/>
    <n v="100"/>
    <n v="150"/>
    <n v="15000"/>
    <n v="5497"/>
    <n v="9503"/>
    <x v="0"/>
  </r>
  <r>
    <x v="229"/>
    <x v="0"/>
    <x v="8"/>
    <x v="2"/>
    <x v="3"/>
    <x v="6"/>
    <s v="Tarde"/>
    <n v="200"/>
    <n v="120"/>
    <n v="24000"/>
    <n v="10089"/>
    <n v="13911"/>
    <x v="0"/>
  </r>
  <r>
    <x v="127"/>
    <x v="1"/>
    <x v="10"/>
    <x v="3"/>
    <x v="2"/>
    <x v="7"/>
    <s v="Noite"/>
    <n v="50"/>
    <n v="100"/>
    <n v="5000"/>
    <n v="1728"/>
    <n v="3272"/>
    <x v="0"/>
  </r>
  <r>
    <x v="435"/>
    <x v="1"/>
    <x v="10"/>
    <x v="4"/>
    <x v="1"/>
    <x v="8"/>
    <s v="Tarde"/>
    <n v="100"/>
    <n v="90"/>
    <n v="9000"/>
    <n v="3881"/>
    <n v="5119"/>
    <x v="0"/>
  </r>
  <r>
    <x v="403"/>
    <x v="0"/>
    <x v="10"/>
    <x v="5"/>
    <x v="2"/>
    <x v="9"/>
    <s v="Noite"/>
    <n v="150"/>
    <n v="120"/>
    <n v="18000"/>
    <n v="6408"/>
    <n v="11592"/>
    <x v="0"/>
  </r>
  <r>
    <x v="4"/>
    <x v="0"/>
    <x v="3"/>
    <x v="0"/>
    <x v="0"/>
    <x v="0"/>
    <s v="Tarde"/>
    <n v="50"/>
    <n v="70"/>
    <n v="3500"/>
    <n v="1281"/>
    <n v="2219"/>
    <x v="0"/>
  </r>
  <r>
    <x v="439"/>
    <x v="0"/>
    <x v="1"/>
    <x v="0"/>
    <x v="1"/>
    <x v="1"/>
    <s v="Noite"/>
    <n v="100"/>
    <n v="90"/>
    <n v="9000"/>
    <n v="3186"/>
    <n v="5814"/>
    <x v="0"/>
  </r>
  <r>
    <x v="440"/>
    <x v="1"/>
    <x v="5"/>
    <x v="0"/>
    <x v="2"/>
    <x v="2"/>
    <s v="Tarde"/>
    <n v="150"/>
    <n v="120"/>
    <n v="18000"/>
    <n v="6348"/>
    <n v="11652"/>
    <x v="0"/>
  </r>
  <r>
    <x v="177"/>
    <x v="1"/>
    <x v="11"/>
    <x v="0"/>
    <x v="3"/>
    <x v="3"/>
    <s v="Noite"/>
    <n v="70"/>
    <n v="120"/>
    <n v="8400"/>
    <n v="3603"/>
    <n v="4797"/>
    <x v="0"/>
  </r>
  <r>
    <x v="257"/>
    <x v="1"/>
    <x v="9"/>
    <x v="1"/>
    <x v="2"/>
    <x v="4"/>
    <s v="Tarde"/>
    <n v="120"/>
    <n v="150"/>
    <n v="18000"/>
    <n v="6205"/>
    <n v="11795"/>
    <x v="0"/>
  </r>
  <r>
    <x v="441"/>
    <x v="0"/>
    <x v="3"/>
    <x v="2"/>
    <x v="2"/>
    <x v="5"/>
    <s v="Noite"/>
    <n v="100"/>
    <n v="150"/>
    <n v="15000"/>
    <n v="5456"/>
    <n v="9544"/>
    <x v="0"/>
  </r>
  <r>
    <x v="442"/>
    <x v="0"/>
    <x v="11"/>
    <x v="2"/>
    <x v="3"/>
    <x v="6"/>
    <s v="Tarde"/>
    <n v="200"/>
    <n v="120"/>
    <n v="24000"/>
    <n v="10155"/>
    <n v="13845"/>
    <x v="0"/>
  </r>
  <r>
    <x v="443"/>
    <x v="0"/>
    <x v="2"/>
    <x v="3"/>
    <x v="2"/>
    <x v="7"/>
    <s v="Noite"/>
    <n v="50"/>
    <n v="100"/>
    <n v="5000"/>
    <n v="1994"/>
    <n v="3006"/>
    <x v="0"/>
  </r>
  <r>
    <x v="52"/>
    <x v="0"/>
    <x v="4"/>
    <x v="4"/>
    <x v="1"/>
    <x v="8"/>
    <s v="Tarde"/>
    <n v="100"/>
    <n v="90"/>
    <n v="9000"/>
    <n v="3760"/>
    <n v="5240"/>
    <x v="0"/>
  </r>
  <r>
    <x v="214"/>
    <x v="0"/>
    <x v="10"/>
    <x v="5"/>
    <x v="2"/>
    <x v="9"/>
    <s v="Noite"/>
    <n v="150"/>
    <n v="120"/>
    <n v="18000"/>
    <n v="6437"/>
    <n v="11563"/>
    <x v="0"/>
  </r>
  <r>
    <x v="444"/>
    <x v="0"/>
    <x v="9"/>
    <x v="0"/>
    <x v="0"/>
    <x v="0"/>
    <s v="Tarde"/>
    <n v="50"/>
    <n v="70"/>
    <n v="3500"/>
    <n v="1442"/>
    <n v="2058"/>
    <x v="0"/>
  </r>
  <r>
    <x v="445"/>
    <x v="1"/>
    <x v="7"/>
    <x v="0"/>
    <x v="1"/>
    <x v="1"/>
    <s v="Noite"/>
    <n v="100"/>
    <n v="90"/>
    <n v="9000"/>
    <n v="3020"/>
    <n v="5980"/>
    <x v="0"/>
  </r>
  <r>
    <x v="446"/>
    <x v="0"/>
    <x v="8"/>
    <x v="0"/>
    <x v="2"/>
    <x v="2"/>
    <s v="Tarde"/>
    <n v="150"/>
    <n v="120"/>
    <n v="18000"/>
    <n v="6048"/>
    <n v="11952"/>
    <x v="0"/>
  </r>
  <r>
    <x v="5"/>
    <x v="1"/>
    <x v="4"/>
    <x v="0"/>
    <x v="3"/>
    <x v="3"/>
    <s v="Noite"/>
    <n v="70"/>
    <n v="120"/>
    <n v="8400"/>
    <n v="3699"/>
    <n v="4701"/>
    <x v="0"/>
  </r>
  <r>
    <x v="151"/>
    <x v="0"/>
    <x v="9"/>
    <x v="1"/>
    <x v="2"/>
    <x v="4"/>
    <s v="Tarde"/>
    <n v="120"/>
    <n v="150"/>
    <n v="18000"/>
    <n v="8066"/>
    <n v="9934"/>
    <x v="0"/>
  </r>
  <r>
    <x v="225"/>
    <x v="1"/>
    <x v="11"/>
    <x v="2"/>
    <x v="2"/>
    <x v="5"/>
    <s v="Noite"/>
    <n v="100"/>
    <n v="150"/>
    <n v="15000"/>
    <n v="6037"/>
    <n v="8963"/>
    <x v="0"/>
  </r>
  <r>
    <x v="447"/>
    <x v="0"/>
    <x v="10"/>
    <x v="2"/>
    <x v="3"/>
    <x v="6"/>
    <s v="Tarde"/>
    <n v="200"/>
    <n v="120"/>
    <n v="24000"/>
    <n v="9743"/>
    <n v="14257"/>
    <x v="0"/>
  </r>
  <r>
    <x v="405"/>
    <x v="0"/>
    <x v="1"/>
    <x v="3"/>
    <x v="2"/>
    <x v="7"/>
    <s v="Noite"/>
    <n v="50"/>
    <n v="100"/>
    <n v="5000"/>
    <n v="1844"/>
    <n v="3156"/>
    <x v="0"/>
  </r>
  <r>
    <x v="448"/>
    <x v="1"/>
    <x v="5"/>
    <x v="4"/>
    <x v="1"/>
    <x v="8"/>
    <s v="Tarde"/>
    <n v="100"/>
    <n v="90"/>
    <n v="9000"/>
    <n v="3276"/>
    <n v="5724"/>
    <x v="0"/>
  </r>
  <r>
    <x v="26"/>
    <x v="1"/>
    <x v="5"/>
    <x v="5"/>
    <x v="2"/>
    <x v="9"/>
    <s v="Noite"/>
    <n v="150"/>
    <n v="120"/>
    <n v="18000"/>
    <n v="6938"/>
    <n v="11062"/>
    <x v="0"/>
  </r>
  <r>
    <x v="329"/>
    <x v="0"/>
    <x v="10"/>
    <x v="0"/>
    <x v="0"/>
    <x v="0"/>
    <s v="Tarde"/>
    <n v="50"/>
    <n v="70"/>
    <n v="3500"/>
    <n v="1305"/>
    <n v="2195"/>
    <x v="0"/>
  </r>
  <r>
    <x v="212"/>
    <x v="0"/>
    <x v="2"/>
    <x v="0"/>
    <x v="1"/>
    <x v="1"/>
    <s v="Noite"/>
    <n v="100"/>
    <n v="90"/>
    <n v="9000"/>
    <n v="3440"/>
    <n v="5560"/>
    <x v="0"/>
  </r>
  <r>
    <x v="449"/>
    <x v="0"/>
    <x v="11"/>
    <x v="0"/>
    <x v="2"/>
    <x v="2"/>
    <s v="Tarde"/>
    <n v="150"/>
    <n v="120"/>
    <n v="18000"/>
    <n v="7473"/>
    <n v="10527"/>
    <x v="0"/>
  </r>
  <r>
    <x v="227"/>
    <x v="1"/>
    <x v="0"/>
    <x v="0"/>
    <x v="3"/>
    <x v="3"/>
    <s v="Noite"/>
    <n v="70"/>
    <n v="120"/>
    <n v="8400"/>
    <n v="3442"/>
    <n v="4958"/>
    <x v="0"/>
  </r>
  <r>
    <x v="450"/>
    <x v="1"/>
    <x v="8"/>
    <x v="1"/>
    <x v="2"/>
    <x v="4"/>
    <s v="Tarde"/>
    <n v="120"/>
    <n v="150"/>
    <n v="18000"/>
    <n v="5992"/>
    <n v="12008"/>
    <x v="0"/>
  </r>
  <r>
    <x v="451"/>
    <x v="0"/>
    <x v="0"/>
    <x v="2"/>
    <x v="2"/>
    <x v="5"/>
    <s v="Noite"/>
    <n v="100"/>
    <n v="150"/>
    <n v="15000"/>
    <n v="5768"/>
    <n v="9232"/>
    <x v="0"/>
  </r>
  <r>
    <x v="452"/>
    <x v="0"/>
    <x v="10"/>
    <x v="2"/>
    <x v="3"/>
    <x v="6"/>
    <s v="Tarde"/>
    <n v="200"/>
    <n v="120"/>
    <n v="24000"/>
    <n v="8355"/>
    <n v="15645"/>
    <x v="0"/>
  </r>
  <r>
    <x v="115"/>
    <x v="0"/>
    <x v="4"/>
    <x v="3"/>
    <x v="2"/>
    <x v="7"/>
    <s v="Noite"/>
    <n v="50"/>
    <n v="100"/>
    <n v="5000"/>
    <n v="1905"/>
    <n v="3095"/>
    <x v="0"/>
  </r>
  <r>
    <x v="453"/>
    <x v="0"/>
    <x v="3"/>
    <x v="4"/>
    <x v="1"/>
    <x v="8"/>
    <s v="Tarde"/>
    <n v="100"/>
    <n v="90"/>
    <n v="9000"/>
    <n v="3460"/>
    <n v="5540"/>
    <x v="0"/>
  </r>
  <r>
    <x v="255"/>
    <x v="0"/>
    <x v="5"/>
    <x v="5"/>
    <x v="2"/>
    <x v="9"/>
    <s v="Noite"/>
    <n v="150"/>
    <n v="120"/>
    <n v="18000"/>
    <n v="7962"/>
    <n v="10038"/>
    <x v="0"/>
  </r>
  <r>
    <x v="54"/>
    <x v="1"/>
    <x v="10"/>
    <x v="0"/>
    <x v="0"/>
    <x v="0"/>
    <s v="Tarde"/>
    <n v="50"/>
    <n v="70"/>
    <n v="3500"/>
    <n v="1414"/>
    <n v="2086"/>
    <x v="0"/>
  </r>
  <r>
    <x v="187"/>
    <x v="0"/>
    <x v="2"/>
    <x v="0"/>
    <x v="1"/>
    <x v="1"/>
    <s v="Noite"/>
    <n v="100"/>
    <n v="90"/>
    <n v="9000"/>
    <n v="4037"/>
    <n v="4963"/>
    <x v="0"/>
  </r>
  <r>
    <x v="454"/>
    <x v="1"/>
    <x v="10"/>
    <x v="0"/>
    <x v="2"/>
    <x v="2"/>
    <s v="Tarde"/>
    <n v="150"/>
    <n v="120"/>
    <n v="18000"/>
    <n v="6518"/>
    <n v="11482"/>
    <x v="0"/>
  </r>
  <r>
    <x v="455"/>
    <x v="0"/>
    <x v="11"/>
    <x v="0"/>
    <x v="3"/>
    <x v="3"/>
    <s v="Noite"/>
    <n v="70"/>
    <n v="120"/>
    <n v="8400"/>
    <n v="3207"/>
    <n v="5193"/>
    <x v="0"/>
  </r>
  <r>
    <x v="456"/>
    <x v="1"/>
    <x v="8"/>
    <x v="1"/>
    <x v="2"/>
    <x v="4"/>
    <s v="Tarde"/>
    <n v="120"/>
    <n v="150"/>
    <n v="18000"/>
    <n v="7024"/>
    <n v="10976"/>
    <x v="0"/>
  </r>
  <r>
    <x v="241"/>
    <x v="0"/>
    <x v="9"/>
    <x v="2"/>
    <x v="2"/>
    <x v="5"/>
    <s v="Noite"/>
    <n v="100"/>
    <n v="150"/>
    <n v="15000"/>
    <n v="5725"/>
    <n v="9275"/>
    <x v="0"/>
  </r>
  <r>
    <x v="411"/>
    <x v="1"/>
    <x v="0"/>
    <x v="2"/>
    <x v="3"/>
    <x v="6"/>
    <s v="Tarde"/>
    <n v="200"/>
    <n v="120"/>
    <n v="24000"/>
    <n v="10656"/>
    <n v="13344"/>
    <x v="0"/>
  </r>
  <r>
    <x v="339"/>
    <x v="1"/>
    <x v="7"/>
    <x v="3"/>
    <x v="2"/>
    <x v="7"/>
    <s v="Noite"/>
    <n v="50"/>
    <n v="100"/>
    <n v="5000"/>
    <n v="1963"/>
    <n v="3037"/>
    <x v="0"/>
  </r>
  <r>
    <x v="457"/>
    <x v="0"/>
    <x v="4"/>
    <x v="4"/>
    <x v="1"/>
    <x v="8"/>
    <s v="Tarde"/>
    <n v="100"/>
    <n v="90"/>
    <n v="9000"/>
    <n v="3809"/>
    <n v="5191"/>
    <x v="0"/>
  </r>
  <r>
    <x v="458"/>
    <x v="0"/>
    <x v="11"/>
    <x v="5"/>
    <x v="2"/>
    <x v="9"/>
    <s v="Noite"/>
    <n v="150"/>
    <n v="120"/>
    <n v="18000"/>
    <n v="5949"/>
    <n v="12051"/>
    <x v="0"/>
  </r>
  <r>
    <x v="79"/>
    <x v="1"/>
    <x v="3"/>
    <x v="0"/>
    <x v="0"/>
    <x v="0"/>
    <s v="Tarde"/>
    <n v="50"/>
    <n v="70"/>
    <n v="3500"/>
    <n v="1308"/>
    <n v="2192"/>
    <x v="0"/>
  </r>
  <r>
    <x v="459"/>
    <x v="1"/>
    <x v="3"/>
    <x v="0"/>
    <x v="1"/>
    <x v="1"/>
    <s v="Noite"/>
    <n v="100"/>
    <n v="90"/>
    <n v="9000"/>
    <n v="3586"/>
    <n v="5414"/>
    <x v="0"/>
  </r>
  <r>
    <x v="41"/>
    <x v="0"/>
    <x v="2"/>
    <x v="0"/>
    <x v="2"/>
    <x v="2"/>
    <s v="Tarde"/>
    <n v="150"/>
    <n v="120"/>
    <n v="18000"/>
    <n v="7183"/>
    <n v="10817"/>
    <x v="0"/>
  </r>
  <r>
    <x v="460"/>
    <x v="0"/>
    <x v="7"/>
    <x v="0"/>
    <x v="3"/>
    <x v="3"/>
    <s v="Noite"/>
    <n v="70"/>
    <n v="120"/>
    <n v="8400"/>
    <n v="3472"/>
    <n v="4928"/>
    <x v="0"/>
  </r>
  <r>
    <x v="428"/>
    <x v="1"/>
    <x v="5"/>
    <x v="1"/>
    <x v="2"/>
    <x v="4"/>
    <s v="Tarde"/>
    <n v="120"/>
    <n v="150"/>
    <n v="18000"/>
    <n v="8036"/>
    <n v="9964"/>
    <x v="0"/>
  </r>
  <r>
    <x v="245"/>
    <x v="1"/>
    <x v="7"/>
    <x v="2"/>
    <x v="2"/>
    <x v="5"/>
    <s v="Noite"/>
    <n v="100"/>
    <n v="150"/>
    <n v="15000"/>
    <n v="6307"/>
    <n v="8693"/>
    <x v="0"/>
  </r>
  <r>
    <x v="461"/>
    <x v="1"/>
    <x v="10"/>
    <x v="2"/>
    <x v="3"/>
    <x v="6"/>
    <s v="Tarde"/>
    <n v="200"/>
    <n v="120"/>
    <n v="24000"/>
    <n v="9764"/>
    <n v="14236"/>
    <x v="0"/>
  </r>
  <r>
    <x v="48"/>
    <x v="1"/>
    <x v="0"/>
    <x v="3"/>
    <x v="2"/>
    <x v="7"/>
    <s v="Noite"/>
    <n v="50"/>
    <n v="100"/>
    <n v="5000"/>
    <n v="1880"/>
    <n v="3120"/>
    <x v="0"/>
  </r>
  <r>
    <x v="300"/>
    <x v="1"/>
    <x v="3"/>
    <x v="4"/>
    <x v="1"/>
    <x v="8"/>
    <s v="Tarde"/>
    <n v="100"/>
    <n v="90"/>
    <n v="9000"/>
    <n v="3947"/>
    <n v="5053"/>
    <x v="0"/>
  </r>
  <r>
    <x v="462"/>
    <x v="1"/>
    <x v="8"/>
    <x v="5"/>
    <x v="2"/>
    <x v="9"/>
    <s v="Noite"/>
    <n v="150"/>
    <n v="120"/>
    <n v="18000"/>
    <n v="7988"/>
    <n v="10012"/>
    <x v="0"/>
  </r>
  <r>
    <x v="408"/>
    <x v="1"/>
    <x v="10"/>
    <x v="0"/>
    <x v="0"/>
    <x v="0"/>
    <s v="Tarde"/>
    <n v="50"/>
    <n v="70"/>
    <n v="3500"/>
    <n v="1175"/>
    <n v="2325"/>
    <x v="0"/>
  </r>
  <r>
    <x v="463"/>
    <x v="0"/>
    <x v="8"/>
    <x v="0"/>
    <x v="1"/>
    <x v="1"/>
    <s v="Noite"/>
    <n v="100"/>
    <n v="90"/>
    <n v="9000"/>
    <n v="3169"/>
    <n v="5831"/>
    <x v="0"/>
  </r>
  <r>
    <x v="377"/>
    <x v="1"/>
    <x v="1"/>
    <x v="0"/>
    <x v="2"/>
    <x v="2"/>
    <s v="Tarde"/>
    <n v="150"/>
    <n v="120"/>
    <n v="18000"/>
    <n v="6199"/>
    <n v="11801"/>
    <x v="0"/>
  </r>
  <r>
    <x v="464"/>
    <x v="0"/>
    <x v="5"/>
    <x v="0"/>
    <x v="3"/>
    <x v="3"/>
    <s v="Noite"/>
    <n v="70"/>
    <n v="120"/>
    <n v="8400"/>
    <n v="3495"/>
    <n v="4905"/>
    <x v="0"/>
  </r>
  <r>
    <x v="397"/>
    <x v="1"/>
    <x v="5"/>
    <x v="1"/>
    <x v="2"/>
    <x v="4"/>
    <s v="Tarde"/>
    <n v="120"/>
    <n v="150"/>
    <n v="18000"/>
    <n v="6701"/>
    <n v="11299"/>
    <x v="0"/>
  </r>
  <r>
    <x v="465"/>
    <x v="1"/>
    <x v="9"/>
    <x v="2"/>
    <x v="2"/>
    <x v="5"/>
    <s v="Noite"/>
    <n v="100"/>
    <n v="150"/>
    <n v="15000"/>
    <n v="5332"/>
    <n v="9668"/>
    <x v="0"/>
  </r>
  <r>
    <x v="466"/>
    <x v="0"/>
    <x v="2"/>
    <x v="2"/>
    <x v="3"/>
    <x v="6"/>
    <s v="Tarde"/>
    <n v="200"/>
    <n v="120"/>
    <n v="24000"/>
    <n v="10042"/>
    <n v="13958"/>
    <x v="0"/>
  </r>
  <r>
    <x v="337"/>
    <x v="1"/>
    <x v="11"/>
    <x v="3"/>
    <x v="2"/>
    <x v="7"/>
    <s v="Noite"/>
    <n v="50"/>
    <n v="100"/>
    <n v="5000"/>
    <n v="1681"/>
    <n v="3319"/>
    <x v="0"/>
  </r>
  <r>
    <x v="158"/>
    <x v="1"/>
    <x v="0"/>
    <x v="4"/>
    <x v="1"/>
    <x v="8"/>
    <s v="Tarde"/>
    <n v="100"/>
    <n v="90"/>
    <n v="9000"/>
    <n v="3142"/>
    <n v="5858"/>
    <x v="0"/>
  </r>
  <r>
    <x v="283"/>
    <x v="1"/>
    <x v="1"/>
    <x v="5"/>
    <x v="2"/>
    <x v="9"/>
    <s v="Noite"/>
    <n v="150"/>
    <n v="120"/>
    <n v="18000"/>
    <n v="6994"/>
    <n v="11006"/>
    <x v="0"/>
  </r>
  <r>
    <x v="467"/>
    <x v="0"/>
    <x v="10"/>
    <x v="0"/>
    <x v="0"/>
    <x v="0"/>
    <s v="Tarde"/>
    <n v="50"/>
    <n v="70"/>
    <n v="3500"/>
    <n v="1532"/>
    <n v="1968"/>
    <x v="0"/>
  </r>
  <r>
    <x v="86"/>
    <x v="1"/>
    <x v="8"/>
    <x v="0"/>
    <x v="1"/>
    <x v="1"/>
    <s v="Noite"/>
    <n v="100"/>
    <n v="90"/>
    <n v="9000"/>
    <n v="3981"/>
    <n v="5019"/>
    <x v="0"/>
  </r>
  <r>
    <x v="41"/>
    <x v="0"/>
    <x v="2"/>
    <x v="0"/>
    <x v="2"/>
    <x v="2"/>
    <s v="Tarde"/>
    <n v="150"/>
    <n v="120"/>
    <n v="18000"/>
    <n v="6570"/>
    <n v="11430"/>
    <x v="0"/>
  </r>
  <r>
    <x v="468"/>
    <x v="0"/>
    <x v="8"/>
    <x v="0"/>
    <x v="3"/>
    <x v="3"/>
    <s v="Noite"/>
    <n v="70"/>
    <n v="120"/>
    <n v="8400"/>
    <n v="3168"/>
    <n v="5232"/>
    <x v="0"/>
  </r>
  <r>
    <x v="366"/>
    <x v="0"/>
    <x v="5"/>
    <x v="1"/>
    <x v="2"/>
    <x v="4"/>
    <s v="Tarde"/>
    <n v="120"/>
    <n v="150"/>
    <n v="18000"/>
    <n v="6261"/>
    <n v="11739"/>
    <x v="0"/>
  </r>
  <r>
    <x v="469"/>
    <x v="0"/>
    <x v="1"/>
    <x v="2"/>
    <x v="2"/>
    <x v="5"/>
    <s v="Noite"/>
    <n v="100"/>
    <n v="150"/>
    <n v="15000"/>
    <n v="6204"/>
    <n v="8796"/>
    <x v="0"/>
  </r>
  <r>
    <x v="383"/>
    <x v="1"/>
    <x v="2"/>
    <x v="2"/>
    <x v="3"/>
    <x v="6"/>
    <s v="Tarde"/>
    <n v="200"/>
    <n v="120"/>
    <n v="24000"/>
    <n v="8297"/>
    <n v="15703"/>
    <x v="0"/>
  </r>
  <r>
    <x v="470"/>
    <x v="0"/>
    <x v="5"/>
    <x v="3"/>
    <x v="2"/>
    <x v="7"/>
    <s v="Noite"/>
    <n v="50"/>
    <n v="100"/>
    <n v="5000"/>
    <n v="1655"/>
    <n v="3345"/>
    <x v="0"/>
  </r>
  <r>
    <x v="471"/>
    <x v="0"/>
    <x v="10"/>
    <x v="4"/>
    <x v="1"/>
    <x v="8"/>
    <s v="Tarde"/>
    <n v="100"/>
    <n v="90"/>
    <n v="9000"/>
    <n v="3274"/>
    <n v="5726"/>
    <x v="0"/>
  </r>
  <r>
    <x v="472"/>
    <x v="1"/>
    <x v="0"/>
    <x v="5"/>
    <x v="2"/>
    <x v="9"/>
    <s v="Noite"/>
    <n v="150"/>
    <n v="120"/>
    <n v="18000"/>
    <n v="6803"/>
    <n v="11197"/>
    <x v="0"/>
  </r>
  <r>
    <x v="316"/>
    <x v="0"/>
    <x v="1"/>
    <x v="0"/>
    <x v="0"/>
    <x v="0"/>
    <s v="Tarde"/>
    <n v="50"/>
    <n v="70"/>
    <n v="3500"/>
    <n v="1252"/>
    <n v="2248"/>
    <x v="0"/>
  </r>
  <r>
    <x v="87"/>
    <x v="1"/>
    <x v="2"/>
    <x v="0"/>
    <x v="1"/>
    <x v="1"/>
    <s v="Noite"/>
    <n v="100"/>
    <n v="90"/>
    <n v="9000"/>
    <n v="4008"/>
    <n v="4992"/>
    <x v="0"/>
  </r>
  <r>
    <x v="473"/>
    <x v="1"/>
    <x v="7"/>
    <x v="0"/>
    <x v="2"/>
    <x v="2"/>
    <s v="Tarde"/>
    <n v="150"/>
    <n v="120"/>
    <n v="18000"/>
    <n v="7077"/>
    <n v="10923"/>
    <x v="0"/>
  </r>
  <r>
    <x v="454"/>
    <x v="1"/>
    <x v="10"/>
    <x v="0"/>
    <x v="3"/>
    <x v="3"/>
    <s v="Noite"/>
    <n v="70"/>
    <n v="120"/>
    <n v="8400"/>
    <n v="2837"/>
    <n v="5563"/>
    <x v="0"/>
  </r>
  <r>
    <x v="67"/>
    <x v="1"/>
    <x v="3"/>
    <x v="1"/>
    <x v="2"/>
    <x v="4"/>
    <s v="Tarde"/>
    <n v="120"/>
    <n v="150"/>
    <n v="18000"/>
    <n v="6240"/>
    <n v="11760"/>
    <x v="0"/>
  </r>
  <r>
    <x v="380"/>
    <x v="1"/>
    <x v="6"/>
    <x v="2"/>
    <x v="2"/>
    <x v="5"/>
    <s v="Noite"/>
    <n v="100"/>
    <n v="150"/>
    <n v="15000"/>
    <n v="5386"/>
    <n v="9614"/>
    <x v="0"/>
  </r>
  <r>
    <x v="8"/>
    <x v="1"/>
    <x v="3"/>
    <x v="2"/>
    <x v="3"/>
    <x v="6"/>
    <s v="Tarde"/>
    <n v="200"/>
    <n v="120"/>
    <n v="24000"/>
    <n v="8914"/>
    <n v="15086"/>
    <x v="0"/>
  </r>
  <r>
    <x v="17"/>
    <x v="1"/>
    <x v="6"/>
    <x v="3"/>
    <x v="2"/>
    <x v="7"/>
    <s v="Noite"/>
    <n v="50"/>
    <n v="100"/>
    <n v="5000"/>
    <n v="2233"/>
    <n v="2767"/>
    <x v="0"/>
  </r>
  <r>
    <x v="474"/>
    <x v="0"/>
    <x v="7"/>
    <x v="4"/>
    <x v="1"/>
    <x v="8"/>
    <s v="Tarde"/>
    <n v="100"/>
    <n v="90"/>
    <n v="9000"/>
    <n v="3427"/>
    <n v="5573"/>
    <x v="0"/>
  </r>
  <r>
    <x v="405"/>
    <x v="0"/>
    <x v="1"/>
    <x v="5"/>
    <x v="2"/>
    <x v="9"/>
    <s v="Noite"/>
    <n v="150"/>
    <n v="120"/>
    <n v="18000"/>
    <n v="7412"/>
    <n v="10588"/>
    <x v="0"/>
  </r>
  <r>
    <x v="165"/>
    <x v="1"/>
    <x v="2"/>
    <x v="0"/>
    <x v="0"/>
    <x v="0"/>
    <s v="Tarde"/>
    <n v="50"/>
    <n v="70"/>
    <n v="3500"/>
    <n v="1328"/>
    <n v="2172"/>
    <x v="0"/>
  </r>
  <r>
    <x v="203"/>
    <x v="0"/>
    <x v="1"/>
    <x v="0"/>
    <x v="1"/>
    <x v="1"/>
    <s v="Noite"/>
    <n v="100"/>
    <n v="90"/>
    <n v="9000"/>
    <n v="3472"/>
    <n v="5528"/>
    <x v="0"/>
  </r>
  <r>
    <x v="475"/>
    <x v="1"/>
    <x v="10"/>
    <x v="0"/>
    <x v="2"/>
    <x v="2"/>
    <s v="Tarde"/>
    <n v="150"/>
    <n v="120"/>
    <n v="18000"/>
    <n v="7904"/>
    <n v="10096"/>
    <x v="0"/>
  </r>
  <r>
    <x v="476"/>
    <x v="1"/>
    <x v="1"/>
    <x v="0"/>
    <x v="3"/>
    <x v="3"/>
    <s v="Noite"/>
    <n v="70"/>
    <n v="120"/>
    <n v="8400"/>
    <n v="3207"/>
    <n v="5193"/>
    <x v="0"/>
  </r>
  <r>
    <x v="477"/>
    <x v="1"/>
    <x v="0"/>
    <x v="1"/>
    <x v="2"/>
    <x v="4"/>
    <s v="Tarde"/>
    <n v="120"/>
    <n v="150"/>
    <n v="18000"/>
    <n v="6410"/>
    <n v="11590"/>
    <x v="0"/>
  </r>
  <r>
    <x v="478"/>
    <x v="1"/>
    <x v="8"/>
    <x v="2"/>
    <x v="2"/>
    <x v="5"/>
    <s v="Noite"/>
    <n v="100"/>
    <n v="150"/>
    <n v="15000"/>
    <n v="5853"/>
    <n v="9147"/>
    <x v="0"/>
  </r>
  <r>
    <x v="120"/>
    <x v="1"/>
    <x v="8"/>
    <x v="2"/>
    <x v="3"/>
    <x v="6"/>
    <s v="Tarde"/>
    <n v="200"/>
    <n v="120"/>
    <n v="24000"/>
    <n v="9777"/>
    <n v="14223"/>
    <x v="0"/>
  </r>
  <r>
    <x v="442"/>
    <x v="0"/>
    <x v="11"/>
    <x v="3"/>
    <x v="2"/>
    <x v="7"/>
    <s v="Noite"/>
    <n v="50"/>
    <n v="100"/>
    <n v="5000"/>
    <n v="2153"/>
    <n v="2847"/>
    <x v="0"/>
  </r>
  <r>
    <x v="479"/>
    <x v="0"/>
    <x v="6"/>
    <x v="4"/>
    <x v="1"/>
    <x v="8"/>
    <s v="Tarde"/>
    <n v="100"/>
    <n v="90"/>
    <n v="9000"/>
    <n v="3287"/>
    <n v="5713"/>
    <x v="0"/>
  </r>
  <r>
    <x v="306"/>
    <x v="1"/>
    <x v="1"/>
    <x v="5"/>
    <x v="2"/>
    <x v="9"/>
    <s v="Noite"/>
    <n v="150"/>
    <n v="120"/>
    <n v="18000"/>
    <n v="7221"/>
    <n v="10779"/>
    <x v="0"/>
  </r>
  <r>
    <x v="480"/>
    <x v="1"/>
    <x v="3"/>
    <x v="0"/>
    <x v="0"/>
    <x v="0"/>
    <s v="Tarde"/>
    <n v="50"/>
    <n v="70"/>
    <n v="3500"/>
    <n v="1526"/>
    <n v="1974"/>
    <x v="0"/>
  </r>
  <r>
    <x v="481"/>
    <x v="1"/>
    <x v="3"/>
    <x v="0"/>
    <x v="1"/>
    <x v="1"/>
    <s v="Noite"/>
    <n v="100"/>
    <n v="90"/>
    <n v="9000"/>
    <n v="3205"/>
    <n v="5795"/>
    <x v="0"/>
  </r>
  <r>
    <x v="456"/>
    <x v="1"/>
    <x v="8"/>
    <x v="0"/>
    <x v="2"/>
    <x v="2"/>
    <s v="Tarde"/>
    <n v="150"/>
    <n v="120"/>
    <n v="18000"/>
    <n v="7425"/>
    <n v="10575"/>
    <x v="0"/>
  </r>
  <r>
    <x v="443"/>
    <x v="0"/>
    <x v="2"/>
    <x v="0"/>
    <x v="3"/>
    <x v="3"/>
    <s v="Noite"/>
    <n v="70"/>
    <n v="120"/>
    <n v="8400"/>
    <n v="2923"/>
    <n v="5477"/>
    <x v="0"/>
  </r>
  <r>
    <x v="259"/>
    <x v="0"/>
    <x v="11"/>
    <x v="1"/>
    <x v="2"/>
    <x v="4"/>
    <s v="Tarde"/>
    <n v="120"/>
    <n v="150"/>
    <n v="18000"/>
    <n v="7515"/>
    <n v="10485"/>
    <x v="0"/>
  </r>
  <r>
    <x v="482"/>
    <x v="0"/>
    <x v="0"/>
    <x v="2"/>
    <x v="2"/>
    <x v="5"/>
    <s v="Noite"/>
    <n v="100"/>
    <n v="150"/>
    <n v="15000"/>
    <n v="5545"/>
    <n v="9455"/>
    <x v="0"/>
  </r>
  <r>
    <x v="118"/>
    <x v="1"/>
    <x v="2"/>
    <x v="2"/>
    <x v="3"/>
    <x v="6"/>
    <s v="Tarde"/>
    <n v="200"/>
    <n v="120"/>
    <n v="24000"/>
    <n v="10339"/>
    <n v="13661"/>
    <x v="0"/>
  </r>
  <r>
    <x v="437"/>
    <x v="0"/>
    <x v="0"/>
    <x v="3"/>
    <x v="2"/>
    <x v="7"/>
    <s v="Noite"/>
    <n v="50"/>
    <n v="100"/>
    <n v="5000"/>
    <n v="1943"/>
    <n v="3057"/>
    <x v="0"/>
  </r>
  <r>
    <x v="218"/>
    <x v="1"/>
    <x v="5"/>
    <x v="4"/>
    <x v="1"/>
    <x v="8"/>
    <s v="Tarde"/>
    <n v="100"/>
    <n v="90"/>
    <n v="9000"/>
    <n v="3403"/>
    <n v="5597"/>
    <x v="0"/>
  </r>
  <r>
    <x v="92"/>
    <x v="0"/>
    <x v="9"/>
    <x v="5"/>
    <x v="2"/>
    <x v="9"/>
    <s v="Noite"/>
    <n v="150"/>
    <n v="120"/>
    <n v="18000"/>
    <n v="7096"/>
    <n v="10904"/>
    <x v="0"/>
  </r>
  <r>
    <x v="162"/>
    <x v="0"/>
    <x v="1"/>
    <x v="0"/>
    <x v="0"/>
    <x v="0"/>
    <s v="Tarde"/>
    <n v="50"/>
    <n v="70"/>
    <n v="3500"/>
    <n v="1543"/>
    <n v="1957"/>
    <x v="0"/>
  </r>
  <r>
    <x v="442"/>
    <x v="0"/>
    <x v="11"/>
    <x v="0"/>
    <x v="1"/>
    <x v="1"/>
    <s v="Noite"/>
    <n v="100"/>
    <n v="90"/>
    <n v="9000"/>
    <n v="3402"/>
    <n v="5598"/>
    <x v="0"/>
  </r>
  <r>
    <x v="474"/>
    <x v="0"/>
    <x v="7"/>
    <x v="0"/>
    <x v="2"/>
    <x v="2"/>
    <s v="Tarde"/>
    <n v="150"/>
    <n v="120"/>
    <n v="18000"/>
    <n v="7211"/>
    <n v="10789"/>
    <x v="0"/>
  </r>
  <r>
    <x v="483"/>
    <x v="0"/>
    <x v="11"/>
    <x v="0"/>
    <x v="3"/>
    <x v="3"/>
    <s v="Noite"/>
    <n v="70"/>
    <n v="120"/>
    <n v="8400"/>
    <n v="3589"/>
    <n v="4811"/>
    <x v="0"/>
  </r>
  <r>
    <x v="407"/>
    <x v="1"/>
    <x v="1"/>
    <x v="1"/>
    <x v="2"/>
    <x v="4"/>
    <s v="Tarde"/>
    <n v="120"/>
    <n v="150"/>
    <n v="18000"/>
    <n v="6036"/>
    <n v="11964"/>
    <x v="0"/>
  </r>
  <r>
    <x v="212"/>
    <x v="0"/>
    <x v="2"/>
    <x v="2"/>
    <x v="2"/>
    <x v="5"/>
    <s v="Noite"/>
    <n v="100"/>
    <n v="150"/>
    <n v="15000"/>
    <n v="6371"/>
    <n v="8629"/>
    <x v="0"/>
  </r>
  <r>
    <x v="484"/>
    <x v="1"/>
    <x v="4"/>
    <x v="2"/>
    <x v="3"/>
    <x v="6"/>
    <s v="Tarde"/>
    <n v="200"/>
    <n v="120"/>
    <n v="24000"/>
    <n v="8873"/>
    <n v="15127"/>
    <x v="0"/>
  </r>
  <r>
    <x v="485"/>
    <x v="0"/>
    <x v="8"/>
    <x v="3"/>
    <x v="2"/>
    <x v="7"/>
    <s v="Noite"/>
    <n v="50"/>
    <n v="100"/>
    <n v="5000"/>
    <n v="1675"/>
    <n v="3325"/>
    <x v="0"/>
  </r>
  <r>
    <x v="396"/>
    <x v="0"/>
    <x v="11"/>
    <x v="4"/>
    <x v="1"/>
    <x v="8"/>
    <s v="Tarde"/>
    <n v="100"/>
    <n v="90"/>
    <n v="9000"/>
    <n v="3988"/>
    <n v="5012"/>
    <x v="0"/>
  </r>
  <r>
    <x v="275"/>
    <x v="1"/>
    <x v="6"/>
    <x v="5"/>
    <x v="2"/>
    <x v="9"/>
    <s v="Noite"/>
    <n v="150"/>
    <n v="120"/>
    <n v="18000"/>
    <n v="7785"/>
    <n v="10215"/>
    <x v="0"/>
  </r>
  <r>
    <x v="407"/>
    <x v="1"/>
    <x v="1"/>
    <x v="0"/>
    <x v="0"/>
    <x v="0"/>
    <s v="Tarde"/>
    <n v="50"/>
    <n v="70"/>
    <n v="3500"/>
    <n v="1380"/>
    <n v="2120"/>
    <x v="0"/>
  </r>
  <r>
    <x v="486"/>
    <x v="0"/>
    <x v="3"/>
    <x v="0"/>
    <x v="1"/>
    <x v="1"/>
    <s v="Noite"/>
    <n v="100"/>
    <n v="90"/>
    <n v="9000"/>
    <n v="3615"/>
    <n v="5385"/>
    <x v="0"/>
  </r>
  <r>
    <x v="487"/>
    <x v="1"/>
    <x v="10"/>
    <x v="0"/>
    <x v="2"/>
    <x v="2"/>
    <s v="Tarde"/>
    <n v="150"/>
    <n v="120"/>
    <n v="18000"/>
    <n v="7186"/>
    <n v="10814"/>
    <x v="0"/>
  </r>
  <r>
    <x v="227"/>
    <x v="1"/>
    <x v="0"/>
    <x v="0"/>
    <x v="3"/>
    <x v="3"/>
    <s v="Noite"/>
    <n v="70"/>
    <n v="120"/>
    <n v="8400"/>
    <n v="3156"/>
    <n v="5244"/>
    <x v="0"/>
  </r>
  <r>
    <x v="488"/>
    <x v="1"/>
    <x v="0"/>
    <x v="1"/>
    <x v="2"/>
    <x v="4"/>
    <s v="Tarde"/>
    <n v="120"/>
    <n v="150"/>
    <n v="18000"/>
    <n v="7985"/>
    <n v="10015"/>
    <x v="0"/>
  </r>
  <r>
    <x v="292"/>
    <x v="0"/>
    <x v="1"/>
    <x v="2"/>
    <x v="2"/>
    <x v="5"/>
    <s v="Noite"/>
    <n v="100"/>
    <n v="150"/>
    <n v="15000"/>
    <n v="6259"/>
    <n v="8741"/>
    <x v="0"/>
  </r>
  <r>
    <x v="1"/>
    <x v="1"/>
    <x v="1"/>
    <x v="2"/>
    <x v="3"/>
    <x v="6"/>
    <s v="Tarde"/>
    <n v="200"/>
    <n v="120"/>
    <n v="24000"/>
    <n v="10084"/>
    <n v="13916"/>
    <x v="0"/>
  </r>
  <r>
    <x v="489"/>
    <x v="0"/>
    <x v="7"/>
    <x v="3"/>
    <x v="2"/>
    <x v="7"/>
    <s v="Noite"/>
    <n v="50"/>
    <n v="100"/>
    <n v="5000"/>
    <n v="1759"/>
    <n v="3241"/>
    <x v="0"/>
  </r>
  <r>
    <x v="490"/>
    <x v="0"/>
    <x v="4"/>
    <x v="4"/>
    <x v="1"/>
    <x v="8"/>
    <s v="Tarde"/>
    <n v="100"/>
    <n v="90"/>
    <n v="9000"/>
    <n v="3767"/>
    <n v="5233"/>
    <x v="0"/>
  </r>
  <r>
    <x v="41"/>
    <x v="0"/>
    <x v="2"/>
    <x v="5"/>
    <x v="2"/>
    <x v="9"/>
    <s v="Noite"/>
    <n v="150"/>
    <n v="120"/>
    <n v="18000"/>
    <n v="6605"/>
    <n v="11395"/>
    <x v="0"/>
  </r>
  <r>
    <x v="191"/>
    <x v="0"/>
    <x v="8"/>
    <x v="0"/>
    <x v="0"/>
    <x v="0"/>
    <s v="Tarde"/>
    <n v="50"/>
    <n v="70"/>
    <n v="3500"/>
    <n v="1186"/>
    <n v="2314"/>
    <x v="0"/>
  </r>
  <r>
    <x v="43"/>
    <x v="0"/>
    <x v="6"/>
    <x v="0"/>
    <x v="1"/>
    <x v="1"/>
    <s v="Noite"/>
    <n v="100"/>
    <n v="90"/>
    <n v="9000"/>
    <n v="3010"/>
    <n v="5990"/>
    <x v="0"/>
  </r>
  <r>
    <x v="491"/>
    <x v="1"/>
    <x v="7"/>
    <x v="0"/>
    <x v="2"/>
    <x v="2"/>
    <s v="Tarde"/>
    <n v="150"/>
    <n v="120"/>
    <n v="18000"/>
    <n v="6812"/>
    <n v="11188"/>
    <x v="0"/>
  </r>
  <r>
    <x v="273"/>
    <x v="1"/>
    <x v="0"/>
    <x v="0"/>
    <x v="3"/>
    <x v="3"/>
    <s v="Noite"/>
    <n v="70"/>
    <n v="120"/>
    <n v="8400"/>
    <n v="2778"/>
    <n v="5622"/>
    <x v="0"/>
  </r>
  <r>
    <x v="340"/>
    <x v="1"/>
    <x v="10"/>
    <x v="1"/>
    <x v="2"/>
    <x v="4"/>
    <s v="Tarde"/>
    <n v="120"/>
    <n v="150"/>
    <n v="18000"/>
    <n v="7847"/>
    <n v="10153"/>
    <x v="0"/>
  </r>
  <r>
    <x v="400"/>
    <x v="0"/>
    <x v="7"/>
    <x v="2"/>
    <x v="2"/>
    <x v="5"/>
    <s v="Noite"/>
    <n v="100"/>
    <n v="150"/>
    <n v="15000"/>
    <n v="5826"/>
    <n v="9174"/>
    <x v="0"/>
  </r>
  <r>
    <x v="395"/>
    <x v="0"/>
    <x v="11"/>
    <x v="2"/>
    <x v="3"/>
    <x v="6"/>
    <s v="Tarde"/>
    <n v="200"/>
    <n v="120"/>
    <n v="24000"/>
    <n v="10419"/>
    <n v="13581"/>
    <x v="0"/>
  </r>
  <r>
    <x v="162"/>
    <x v="0"/>
    <x v="1"/>
    <x v="3"/>
    <x v="2"/>
    <x v="7"/>
    <s v="Noite"/>
    <n v="50"/>
    <n v="100"/>
    <n v="5000"/>
    <n v="1738"/>
    <n v="3262"/>
    <x v="0"/>
  </r>
  <r>
    <x v="364"/>
    <x v="0"/>
    <x v="1"/>
    <x v="4"/>
    <x v="1"/>
    <x v="8"/>
    <s v="Tarde"/>
    <n v="100"/>
    <n v="90"/>
    <n v="9000"/>
    <n v="3002"/>
    <n v="5998"/>
    <x v="0"/>
  </r>
  <r>
    <x v="109"/>
    <x v="1"/>
    <x v="0"/>
    <x v="5"/>
    <x v="2"/>
    <x v="9"/>
    <s v="Noite"/>
    <n v="150"/>
    <n v="120"/>
    <n v="18000"/>
    <n v="8054"/>
    <n v="9946"/>
    <x v="0"/>
  </r>
  <r>
    <x v="492"/>
    <x v="1"/>
    <x v="5"/>
    <x v="0"/>
    <x v="0"/>
    <x v="0"/>
    <s v="Tarde"/>
    <n v="50"/>
    <n v="70"/>
    <n v="3500"/>
    <n v="1161"/>
    <n v="2339"/>
    <x v="0"/>
  </r>
  <r>
    <x v="353"/>
    <x v="0"/>
    <x v="10"/>
    <x v="0"/>
    <x v="1"/>
    <x v="1"/>
    <s v="Noite"/>
    <n v="100"/>
    <n v="90"/>
    <n v="9000"/>
    <n v="3271"/>
    <n v="5729"/>
    <x v="0"/>
  </r>
  <r>
    <x v="118"/>
    <x v="1"/>
    <x v="2"/>
    <x v="0"/>
    <x v="2"/>
    <x v="2"/>
    <s v="Tarde"/>
    <n v="150"/>
    <n v="120"/>
    <n v="18000"/>
    <n v="7387"/>
    <n v="10613"/>
    <x v="0"/>
  </r>
  <r>
    <x v="158"/>
    <x v="1"/>
    <x v="0"/>
    <x v="0"/>
    <x v="3"/>
    <x v="3"/>
    <s v="Noite"/>
    <n v="70"/>
    <n v="120"/>
    <n v="8400"/>
    <n v="2811"/>
    <n v="5589"/>
    <x v="0"/>
  </r>
  <r>
    <x v="401"/>
    <x v="1"/>
    <x v="4"/>
    <x v="1"/>
    <x v="2"/>
    <x v="4"/>
    <s v="Tarde"/>
    <n v="120"/>
    <n v="150"/>
    <n v="18000"/>
    <n v="6305"/>
    <n v="11695"/>
    <x v="0"/>
  </r>
  <r>
    <x v="182"/>
    <x v="0"/>
    <x v="1"/>
    <x v="2"/>
    <x v="2"/>
    <x v="5"/>
    <s v="Noite"/>
    <n v="100"/>
    <n v="150"/>
    <n v="15000"/>
    <n v="6551"/>
    <n v="8449"/>
    <x v="0"/>
  </r>
  <r>
    <x v="480"/>
    <x v="1"/>
    <x v="3"/>
    <x v="2"/>
    <x v="3"/>
    <x v="6"/>
    <s v="Tarde"/>
    <n v="200"/>
    <n v="120"/>
    <n v="24000"/>
    <n v="9309"/>
    <n v="14691"/>
    <x v="0"/>
  </r>
  <r>
    <x v="457"/>
    <x v="0"/>
    <x v="4"/>
    <x v="3"/>
    <x v="2"/>
    <x v="7"/>
    <s v="Noite"/>
    <n v="50"/>
    <n v="100"/>
    <n v="5000"/>
    <n v="2156"/>
    <n v="2844"/>
    <x v="0"/>
  </r>
  <r>
    <x v="363"/>
    <x v="1"/>
    <x v="10"/>
    <x v="4"/>
    <x v="1"/>
    <x v="8"/>
    <s v="Tarde"/>
    <n v="100"/>
    <n v="90"/>
    <n v="9000"/>
    <n v="3450"/>
    <n v="5550"/>
    <x v="0"/>
  </r>
  <r>
    <x v="332"/>
    <x v="0"/>
    <x v="6"/>
    <x v="5"/>
    <x v="2"/>
    <x v="9"/>
    <s v="Noite"/>
    <n v="150"/>
    <n v="120"/>
    <n v="18000"/>
    <n v="7839"/>
    <n v="10161"/>
    <x v="0"/>
  </r>
  <r>
    <x v="493"/>
    <x v="0"/>
    <x v="8"/>
    <x v="0"/>
    <x v="0"/>
    <x v="0"/>
    <s v="Tarde"/>
    <n v="50"/>
    <n v="70"/>
    <n v="3500"/>
    <n v="1406"/>
    <n v="2094"/>
    <x v="0"/>
  </r>
  <r>
    <x v="121"/>
    <x v="0"/>
    <x v="6"/>
    <x v="0"/>
    <x v="1"/>
    <x v="1"/>
    <s v="Noite"/>
    <n v="100"/>
    <n v="90"/>
    <n v="9000"/>
    <n v="3692"/>
    <n v="5308"/>
    <x v="0"/>
  </r>
  <r>
    <x v="494"/>
    <x v="1"/>
    <x v="8"/>
    <x v="0"/>
    <x v="2"/>
    <x v="2"/>
    <s v="Tarde"/>
    <n v="150"/>
    <n v="120"/>
    <n v="18000"/>
    <n v="6362"/>
    <n v="11638"/>
    <x v="0"/>
  </r>
  <r>
    <x v="495"/>
    <x v="1"/>
    <x v="1"/>
    <x v="0"/>
    <x v="3"/>
    <x v="3"/>
    <s v="Noite"/>
    <n v="70"/>
    <n v="120"/>
    <n v="8400"/>
    <n v="3063"/>
    <n v="5337"/>
    <x v="0"/>
  </r>
  <r>
    <x v="297"/>
    <x v="0"/>
    <x v="2"/>
    <x v="1"/>
    <x v="2"/>
    <x v="4"/>
    <s v="Tarde"/>
    <n v="120"/>
    <n v="150"/>
    <n v="18000"/>
    <n v="6561"/>
    <n v="11439"/>
    <x v="0"/>
  </r>
  <r>
    <x v="496"/>
    <x v="0"/>
    <x v="3"/>
    <x v="2"/>
    <x v="2"/>
    <x v="5"/>
    <s v="Noite"/>
    <n v="100"/>
    <n v="150"/>
    <n v="15000"/>
    <n v="6684"/>
    <n v="8316"/>
    <x v="0"/>
  </r>
  <r>
    <x v="497"/>
    <x v="0"/>
    <x v="7"/>
    <x v="2"/>
    <x v="3"/>
    <x v="6"/>
    <s v="Tarde"/>
    <n v="200"/>
    <n v="120"/>
    <n v="24000"/>
    <n v="9743"/>
    <n v="14257"/>
    <x v="0"/>
  </r>
  <r>
    <x v="498"/>
    <x v="0"/>
    <x v="5"/>
    <x v="3"/>
    <x v="2"/>
    <x v="7"/>
    <s v="Noite"/>
    <n v="50"/>
    <n v="100"/>
    <n v="5000"/>
    <n v="1761"/>
    <n v="3239"/>
    <x v="0"/>
  </r>
  <r>
    <x v="62"/>
    <x v="1"/>
    <x v="8"/>
    <x v="4"/>
    <x v="1"/>
    <x v="8"/>
    <s v="Tarde"/>
    <n v="100"/>
    <n v="90"/>
    <n v="9000"/>
    <n v="3156"/>
    <n v="5844"/>
    <x v="0"/>
  </r>
  <r>
    <x v="424"/>
    <x v="1"/>
    <x v="11"/>
    <x v="5"/>
    <x v="2"/>
    <x v="9"/>
    <s v="Noite"/>
    <n v="150"/>
    <n v="120"/>
    <n v="18000"/>
    <n v="6994"/>
    <n v="11006"/>
    <x v="0"/>
  </r>
  <r>
    <x v="133"/>
    <x v="1"/>
    <x v="7"/>
    <x v="0"/>
    <x v="0"/>
    <x v="0"/>
    <s v="Tarde"/>
    <n v="50"/>
    <n v="70"/>
    <n v="3500"/>
    <n v="1428"/>
    <n v="2072"/>
    <x v="0"/>
  </r>
  <r>
    <x v="410"/>
    <x v="0"/>
    <x v="6"/>
    <x v="0"/>
    <x v="1"/>
    <x v="1"/>
    <s v="Noite"/>
    <n v="100"/>
    <n v="90"/>
    <n v="9000"/>
    <n v="3030"/>
    <n v="5970"/>
    <x v="0"/>
  </r>
  <r>
    <x v="12"/>
    <x v="0"/>
    <x v="6"/>
    <x v="0"/>
    <x v="2"/>
    <x v="2"/>
    <s v="Tarde"/>
    <n v="150"/>
    <n v="120"/>
    <n v="18000"/>
    <n v="6227"/>
    <n v="11773"/>
    <x v="0"/>
  </r>
  <r>
    <x v="471"/>
    <x v="0"/>
    <x v="10"/>
    <x v="0"/>
    <x v="3"/>
    <x v="3"/>
    <s v="Noite"/>
    <n v="70"/>
    <n v="120"/>
    <n v="8400"/>
    <n v="3431"/>
    <n v="4969"/>
    <x v="0"/>
  </r>
  <r>
    <x v="219"/>
    <x v="0"/>
    <x v="2"/>
    <x v="1"/>
    <x v="2"/>
    <x v="4"/>
    <s v="Tarde"/>
    <n v="120"/>
    <n v="150"/>
    <n v="18000"/>
    <n v="6519"/>
    <n v="11481"/>
    <x v="0"/>
  </r>
  <r>
    <x v="81"/>
    <x v="1"/>
    <x v="6"/>
    <x v="2"/>
    <x v="2"/>
    <x v="5"/>
    <s v="Noite"/>
    <n v="100"/>
    <n v="150"/>
    <n v="15000"/>
    <n v="5637"/>
    <n v="9363"/>
    <x v="0"/>
  </r>
  <r>
    <x v="169"/>
    <x v="0"/>
    <x v="2"/>
    <x v="2"/>
    <x v="3"/>
    <x v="6"/>
    <s v="Tarde"/>
    <n v="200"/>
    <n v="120"/>
    <n v="24000"/>
    <n v="9356"/>
    <n v="14644"/>
    <x v="0"/>
  </r>
  <r>
    <x v="499"/>
    <x v="0"/>
    <x v="8"/>
    <x v="3"/>
    <x v="2"/>
    <x v="7"/>
    <s v="Noite"/>
    <n v="50"/>
    <n v="100"/>
    <n v="5000"/>
    <n v="1988"/>
    <n v="3012"/>
    <x v="0"/>
  </r>
  <r>
    <x v="212"/>
    <x v="0"/>
    <x v="2"/>
    <x v="4"/>
    <x v="1"/>
    <x v="8"/>
    <s v="Tarde"/>
    <n v="100"/>
    <n v="90"/>
    <n v="9000"/>
    <n v="2978"/>
    <n v="6022"/>
    <x v="0"/>
  </r>
  <r>
    <x v="417"/>
    <x v="0"/>
    <x v="1"/>
    <x v="5"/>
    <x v="2"/>
    <x v="9"/>
    <s v="Noite"/>
    <n v="150"/>
    <n v="120"/>
    <n v="18000"/>
    <n v="6836"/>
    <n v="11164"/>
    <x v="0"/>
  </r>
  <r>
    <x v="500"/>
    <x v="1"/>
    <x v="10"/>
    <x v="0"/>
    <x v="0"/>
    <x v="0"/>
    <s v="Tarde"/>
    <n v="50"/>
    <n v="70"/>
    <n v="3500"/>
    <n v="1176"/>
    <n v="2324"/>
    <x v="0"/>
  </r>
  <r>
    <x v="189"/>
    <x v="0"/>
    <x v="3"/>
    <x v="0"/>
    <x v="1"/>
    <x v="1"/>
    <s v="Noite"/>
    <n v="100"/>
    <n v="90"/>
    <n v="9000"/>
    <n v="3827"/>
    <n v="5173"/>
    <x v="0"/>
  </r>
  <r>
    <x v="116"/>
    <x v="0"/>
    <x v="7"/>
    <x v="0"/>
    <x v="2"/>
    <x v="2"/>
    <s v="Tarde"/>
    <n v="150"/>
    <n v="120"/>
    <n v="18000"/>
    <n v="7111"/>
    <n v="10889"/>
    <x v="0"/>
  </r>
  <r>
    <x v="501"/>
    <x v="0"/>
    <x v="3"/>
    <x v="0"/>
    <x v="3"/>
    <x v="3"/>
    <s v="Noite"/>
    <n v="70"/>
    <n v="120"/>
    <n v="8400"/>
    <n v="3411"/>
    <n v="4989"/>
    <x v="0"/>
  </r>
  <r>
    <x v="502"/>
    <x v="0"/>
    <x v="10"/>
    <x v="1"/>
    <x v="2"/>
    <x v="4"/>
    <s v="Tarde"/>
    <n v="120"/>
    <n v="150"/>
    <n v="18000"/>
    <n v="7958"/>
    <n v="10042"/>
    <x v="0"/>
  </r>
  <r>
    <x v="277"/>
    <x v="1"/>
    <x v="8"/>
    <x v="2"/>
    <x v="2"/>
    <x v="5"/>
    <s v="Noite"/>
    <n v="100"/>
    <n v="150"/>
    <n v="15000"/>
    <n v="5512"/>
    <n v="9488"/>
    <x v="0"/>
  </r>
  <r>
    <x v="121"/>
    <x v="0"/>
    <x v="6"/>
    <x v="2"/>
    <x v="3"/>
    <x v="6"/>
    <s v="Tarde"/>
    <n v="200"/>
    <n v="120"/>
    <n v="24000"/>
    <n v="9949"/>
    <n v="14051"/>
    <x v="0"/>
  </r>
  <r>
    <x v="268"/>
    <x v="1"/>
    <x v="6"/>
    <x v="3"/>
    <x v="2"/>
    <x v="7"/>
    <s v="Noite"/>
    <n v="50"/>
    <n v="100"/>
    <n v="5000"/>
    <n v="1868"/>
    <n v="3132"/>
    <x v="0"/>
  </r>
  <r>
    <x v="503"/>
    <x v="0"/>
    <x v="4"/>
    <x v="4"/>
    <x v="1"/>
    <x v="8"/>
    <s v="Tarde"/>
    <n v="100"/>
    <n v="90"/>
    <n v="9000"/>
    <n v="3055"/>
    <n v="5945"/>
    <x v="0"/>
  </r>
  <r>
    <x v="504"/>
    <x v="1"/>
    <x v="8"/>
    <x v="5"/>
    <x v="2"/>
    <x v="9"/>
    <s v="Noite"/>
    <n v="150"/>
    <n v="120"/>
    <n v="18000"/>
    <n v="6815"/>
    <n v="11185"/>
    <x v="0"/>
  </r>
  <r>
    <x v="505"/>
    <x v="0"/>
    <x v="9"/>
    <x v="0"/>
    <x v="0"/>
    <x v="0"/>
    <s v="Tarde"/>
    <n v="50"/>
    <n v="70"/>
    <n v="3500"/>
    <n v="1370"/>
    <n v="2130"/>
    <x v="0"/>
  </r>
  <r>
    <x v="68"/>
    <x v="0"/>
    <x v="2"/>
    <x v="0"/>
    <x v="1"/>
    <x v="1"/>
    <s v="Noite"/>
    <n v="100"/>
    <n v="90"/>
    <n v="9000"/>
    <n v="3904"/>
    <n v="5096"/>
    <x v="0"/>
  </r>
  <r>
    <x v="316"/>
    <x v="0"/>
    <x v="1"/>
    <x v="0"/>
    <x v="2"/>
    <x v="2"/>
    <s v="Tarde"/>
    <n v="150"/>
    <n v="120"/>
    <n v="18000"/>
    <n v="6729"/>
    <n v="11271"/>
    <x v="0"/>
  </r>
  <r>
    <x v="506"/>
    <x v="1"/>
    <x v="6"/>
    <x v="0"/>
    <x v="3"/>
    <x v="3"/>
    <s v="Noite"/>
    <n v="70"/>
    <n v="120"/>
    <n v="8400"/>
    <n v="2996"/>
    <n v="5404"/>
    <x v="0"/>
  </r>
  <r>
    <x v="427"/>
    <x v="1"/>
    <x v="7"/>
    <x v="1"/>
    <x v="2"/>
    <x v="4"/>
    <s v="Tarde"/>
    <n v="120"/>
    <n v="150"/>
    <n v="18000"/>
    <n v="6307"/>
    <n v="11693"/>
    <x v="0"/>
  </r>
  <r>
    <x v="416"/>
    <x v="0"/>
    <x v="8"/>
    <x v="2"/>
    <x v="2"/>
    <x v="5"/>
    <s v="Noite"/>
    <n v="100"/>
    <n v="150"/>
    <n v="15000"/>
    <n v="5098"/>
    <n v="9902"/>
    <x v="0"/>
  </r>
  <r>
    <x v="413"/>
    <x v="1"/>
    <x v="8"/>
    <x v="2"/>
    <x v="3"/>
    <x v="6"/>
    <s v="Tarde"/>
    <n v="200"/>
    <n v="120"/>
    <n v="24000"/>
    <n v="8851"/>
    <n v="15149"/>
    <x v="0"/>
  </r>
  <r>
    <x v="507"/>
    <x v="1"/>
    <x v="6"/>
    <x v="3"/>
    <x v="2"/>
    <x v="7"/>
    <s v="Noite"/>
    <n v="50"/>
    <n v="100"/>
    <n v="5000"/>
    <n v="2220"/>
    <n v="2780"/>
    <x v="0"/>
  </r>
  <r>
    <x v="174"/>
    <x v="0"/>
    <x v="11"/>
    <x v="4"/>
    <x v="1"/>
    <x v="8"/>
    <s v="Tarde"/>
    <n v="100"/>
    <n v="90"/>
    <n v="9000"/>
    <n v="3017"/>
    <n v="5983"/>
    <x v="0"/>
  </r>
  <r>
    <x v="508"/>
    <x v="0"/>
    <x v="10"/>
    <x v="5"/>
    <x v="2"/>
    <x v="9"/>
    <s v="Noite"/>
    <n v="150"/>
    <n v="120"/>
    <n v="18000"/>
    <n v="6462"/>
    <n v="11538"/>
    <x v="0"/>
  </r>
  <r>
    <x v="125"/>
    <x v="1"/>
    <x v="1"/>
    <x v="0"/>
    <x v="0"/>
    <x v="0"/>
    <s v="Tarde"/>
    <n v="50"/>
    <n v="70"/>
    <n v="3500"/>
    <n v="1368"/>
    <n v="2132"/>
    <x v="0"/>
  </r>
  <r>
    <x v="509"/>
    <x v="0"/>
    <x v="9"/>
    <x v="0"/>
    <x v="1"/>
    <x v="1"/>
    <s v="Noite"/>
    <n v="100"/>
    <n v="90"/>
    <n v="9000"/>
    <n v="3007"/>
    <n v="5993"/>
    <x v="0"/>
  </r>
  <r>
    <x v="203"/>
    <x v="0"/>
    <x v="1"/>
    <x v="0"/>
    <x v="2"/>
    <x v="2"/>
    <s v="Tarde"/>
    <n v="150"/>
    <n v="120"/>
    <n v="18000"/>
    <n v="7701"/>
    <n v="10299"/>
    <x v="0"/>
  </r>
  <r>
    <x v="291"/>
    <x v="0"/>
    <x v="4"/>
    <x v="0"/>
    <x v="3"/>
    <x v="3"/>
    <s v="Noite"/>
    <n v="70"/>
    <n v="120"/>
    <n v="8400"/>
    <n v="3507"/>
    <n v="4893"/>
    <x v="0"/>
  </r>
  <r>
    <x v="179"/>
    <x v="1"/>
    <x v="3"/>
    <x v="1"/>
    <x v="2"/>
    <x v="4"/>
    <s v="Tarde"/>
    <n v="120"/>
    <n v="150"/>
    <n v="18000"/>
    <n v="5971"/>
    <n v="12029"/>
    <x v="0"/>
  </r>
  <r>
    <x v="510"/>
    <x v="0"/>
    <x v="8"/>
    <x v="2"/>
    <x v="2"/>
    <x v="5"/>
    <s v="Noite"/>
    <n v="100"/>
    <n v="150"/>
    <n v="15000"/>
    <n v="6473"/>
    <n v="8527"/>
    <x v="0"/>
  </r>
  <r>
    <x v="139"/>
    <x v="1"/>
    <x v="9"/>
    <x v="2"/>
    <x v="3"/>
    <x v="6"/>
    <s v="Tarde"/>
    <n v="200"/>
    <n v="120"/>
    <n v="24000"/>
    <n v="9063"/>
    <n v="14937"/>
    <x v="0"/>
  </r>
  <r>
    <x v="309"/>
    <x v="0"/>
    <x v="6"/>
    <x v="3"/>
    <x v="2"/>
    <x v="7"/>
    <s v="Noite"/>
    <n v="50"/>
    <n v="100"/>
    <n v="5000"/>
    <n v="2089"/>
    <n v="2911"/>
    <x v="0"/>
  </r>
  <r>
    <x v="62"/>
    <x v="1"/>
    <x v="8"/>
    <x v="4"/>
    <x v="1"/>
    <x v="8"/>
    <s v="Tarde"/>
    <n v="100"/>
    <n v="90"/>
    <n v="9000"/>
    <n v="3049"/>
    <n v="5951"/>
    <x v="0"/>
  </r>
  <r>
    <x v="323"/>
    <x v="1"/>
    <x v="9"/>
    <x v="5"/>
    <x v="2"/>
    <x v="9"/>
    <s v="Noite"/>
    <n v="150"/>
    <n v="120"/>
    <n v="18000"/>
    <n v="6433"/>
    <n v="11567"/>
    <x v="0"/>
  </r>
  <r>
    <x v="511"/>
    <x v="1"/>
    <x v="8"/>
    <x v="0"/>
    <x v="0"/>
    <x v="0"/>
    <s v="Tarde"/>
    <n v="50"/>
    <n v="70"/>
    <n v="3500"/>
    <n v="1382"/>
    <n v="2118"/>
    <x v="0"/>
  </r>
  <r>
    <x v="178"/>
    <x v="0"/>
    <x v="10"/>
    <x v="0"/>
    <x v="1"/>
    <x v="1"/>
    <s v="Noite"/>
    <n v="100"/>
    <n v="90"/>
    <n v="9000"/>
    <n v="3225"/>
    <n v="5775"/>
    <x v="0"/>
  </r>
  <r>
    <x v="85"/>
    <x v="0"/>
    <x v="2"/>
    <x v="0"/>
    <x v="2"/>
    <x v="2"/>
    <s v="Tarde"/>
    <n v="150"/>
    <n v="120"/>
    <n v="18000"/>
    <n v="7551"/>
    <n v="10449"/>
    <x v="0"/>
  </r>
  <r>
    <x v="499"/>
    <x v="0"/>
    <x v="8"/>
    <x v="0"/>
    <x v="3"/>
    <x v="3"/>
    <s v="Noite"/>
    <n v="70"/>
    <n v="120"/>
    <n v="8400"/>
    <n v="3767"/>
    <n v="4633"/>
    <x v="0"/>
  </r>
  <r>
    <x v="85"/>
    <x v="0"/>
    <x v="2"/>
    <x v="1"/>
    <x v="2"/>
    <x v="4"/>
    <s v="Tarde"/>
    <n v="120"/>
    <n v="150"/>
    <n v="18000"/>
    <n v="6124"/>
    <n v="11876"/>
    <x v="0"/>
  </r>
  <r>
    <x v="415"/>
    <x v="1"/>
    <x v="0"/>
    <x v="2"/>
    <x v="2"/>
    <x v="5"/>
    <s v="Noite"/>
    <n v="100"/>
    <n v="150"/>
    <n v="15000"/>
    <n v="5184"/>
    <n v="9816"/>
    <x v="0"/>
  </r>
  <r>
    <x v="512"/>
    <x v="1"/>
    <x v="10"/>
    <x v="2"/>
    <x v="3"/>
    <x v="6"/>
    <s v="Tarde"/>
    <n v="200"/>
    <n v="120"/>
    <n v="24000"/>
    <n v="10179"/>
    <n v="13821"/>
    <x v="0"/>
  </r>
  <r>
    <x v="127"/>
    <x v="1"/>
    <x v="10"/>
    <x v="3"/>
    <x v="2"/>
    <x v="7"/>
    <s v="Noite"/>
    <n v="50"/>
    <n v="100"/>
    <n v="5000"/>
    <n v="2221"/>
    <n v="2779"/>
    <x v="0"/>
  </r>
  <r>
    <x v="14"/>
    <x v="1"/>
    <x v="9"/>
    <x v="4"/>
    <x v="1"/>
    <x v="8"/>
    <s v="Tarde"/>
    <n v="100"/>
    <n v="90"/>
    <n v="9000"/>
    <n v="3589"/>
    <n v="5411"/>
    <x v="0"/>
  </r>
  <r>
    <x v="106"/>
    <x v="0"/>
    <x v="8"/>
    <x v="5"/>
    <x v="2"/>
    <x v="9"/>
    <s v="Noite"/>
    <n v="150"/>
    <n v="120"/>
    <n v="18000"/>
    <n v="7260"/>
    <n v="10740"/>
    <x v="0"/>
  </r>
  <r>
    <x v="141"/>
    <x v="0"/>
    <x v="2"/>
    <x v="0"/>
    <x v="0"/>
    <x v="0"/>
    <s v="Tarde"/>
    <n v="50"/>
    <n v="70"/>
    <n v="3500"/>
    <n v="1382"/>
    <n v="2118"/>
    <x v="0"/>
  </r>
  <r>
    <x v="292"/>
    <x v="0"/>
    <x v="1"/>
    <x v="0"/>
    <x v="1"/>
    <x v="1"/>
    <s v="Noite"/>
    <n v="100"/>
    <n v="90"/>
    <n v="9000"/>
    <n v="3951"/>
    <n v="5049"/>
    <x v="0"/>
  </r>
  <r>
    <x v="369"/>
    <x v="0"/>
    <x v="11"/>
    <x v="0"/>
    <x v="2"/>
    <x v="2"/>
    <s v="Tarde"/>
    <n v="150"/>
    <n v="120"/>
    <n v="18000"/>
    <n v="6880"/>
    <n v="11120"/>
    <x v="0"/>
  </r>
  <r>
    <x v="513"/>
    <x v="1"/>
    <x v="5"/>
    <x v="0"/>
    <x v="3"/>
    <x v="3"/>
    <s v="Noite"/>
    <n v="70"/>
    <n v="120"/>
    <n v="8400"/>
    <n v="3450"/>
    <n v="4950"/>
    <x v="0"/>
  </r>
  <r>
    <x v="233"/>
    <x v="0"/>
    <x v="5"/>
    <x v="1"/>
    <x v="2"/>
    <x v="4"/>
    <s v="Tarde"/>
    <n v="120"/>
    <n v="150"/>
    <n v="18000"/>
    <n v="8030"/>
    <n v="9970"/>
    <x v="0"/>
  </r>
  <r>
    <x v="514"/>
    <x v="0"/>
    <x v="5"/>
    <x v="2"/>
    <x v="2"/>
    <x v="5"/>
    <s v="Noite"/>
    <n v="100"/>
    <n v="150"/>
    <n v="15000"/>
    <n v="5203"/>
    <n v="9797"/>
    <x v="0"/>
  </r>
  <r>
    <x v="515"/>
    <x v="0"/>
    <x v="0"/>
    <x v="2"/>
    <x v="3"/>
    <x v="6"/>
    <s v="Tarde"/>
    <n v="200"/>
    <n v="120"/>
    <n v="24000"/>
    <n v="9950"/>
    <n v="14050"/>
    <x v="0"/>
  </r>
  <r>
    <x v="396"/>
    <x v="0"/>
    <x v="11"/>
    <x v="3"/>
    <x v="2"/>
    <x v="7"/>
    <s v="Noite"/>
    <n v="50"/>
    <n v="100"/>
    <n v="5000"/>
    <n v="1744"/>
    <n v="3256"/>
    <x v="0"/>
  </r>
  <r>
    <x v="185"/>
    <x v="0"/>
    <x v="8"/>
    <x v="4"/>
    <x v="1"/>
    <x v="8"/>
    <s v="Tarde"/>
    <n v="100"/>
    <n v="90"/>
    <n v="9000"/>
    <n v="3978"/>
    <n v="5022"/>
    <x v="0"/>
  </r>
  <r>
    <x v="497"/>
    <x v="0"/>
    <x v="7"/>
    <x v="5"/>
    <x v="2"/>
    <x v="9"/>
    <s v="Noite"/>
    <n v="150"/>
    <n v="120"/>
    <n v="18000"/>
    <n v="6278"/>
    <n v="11722"/>
    <x v="0"/>
  </r>
  <r>
    <x v="452"/>
    <x v="0"/>
    <x v="10"/>
    <x v="0"/>
    <x v="0"/>
    <x v="0"/>
    <s v="Tarde"/>
    <n v="50"/>
    <n v="70"/>
    <n v="3500"/>
    <n v="1273"/>
    <n v="2227"/>
    <x v="0"/>
  </r>
  <r>
    <x v="516"/>
    <x v="0"/>
    <x v="1"/>
    <x v="0"/>
    <x v="1"/>
    <x v="1"/>
    <s v="Noite"/>
    <n v="100"/>
    <n v="90"/>
    <n v="9000"/>
    <n v="3462"/>
    <n v="5538"/>
    <x v="0"/>
  </r>
  <r>
    <x v="75"/>
    <x v="0"/>
    <x v="6"/>
    <x v="0"/>
    <x v="2"/>
    <x v="2"/>
    <s v="Tarde"/>
    <n v="150"/>
    <n v="120"/>
    <n v="18000"/>
    <n v="7737"/>
    <n v="10263"/>
    <x v="0"/>
  </r>
  <r>
    <x v="204"/>
    <x v="0"/>
    <x v="4"/>
    <x v="0"/>
    <x v="3"/>
    <x v="3"/>
    <s v="Noite"/>
    <n v="70"/>
    <n v="120"/>
    <n v="8400"/>
    <n v="3150"/>
    <n v="5250"/>
    <x v="0"/>
  </r>
  <r>
    <x v="79"/>
    <x v="1"/>
    <x v="3"/>
    <x v="1"/>
    <x v="2"/>
    <x v="4"/>
    <s v="Tarde"/>
    <n v="120"/>
    <n v="150"/>
    <n v="18000"/>
    <n v="5989"/>
    <n v="12011"/>
    <x v="0"/>
  </r>
  <r>
    <x v="517"/>
    <x v="0"/>
    <x v="8"/>
    <x v="2"/>
    <x v="2"/>
    <x v="5"/>
    <s v="Noite"/>
    <n v="100"/>
    <n v="150"/>
    <n v="15000"/>
    <n v="6249"/>
    <n v="8751"/>
    <x v="0"/>
  </r>
  <r>
    <x v="511"/>
    <x v="1"/>
    <x v="8"/>
    <x v="2"/>
    <x v="3"/>
    <x v="6"/>
    <s v="Tarde"/>
    <n v="200"/>
    <n v="120"/>
    <n v="24000"/>
    <n v="7924"/>
    <n v="16076"/>
    <x v="0"/>
  </r>
  <r>
    <x v="518"/>
    <x v="0"/>
    <x v="1"/>
    <x v="3"/>
    <x v="2"/>
    <x v="7"/>
    <s v="Noite"/>
    <n v="50"/>
    <n v="100"/>
    <n v="5000"/>
    <n v="1813"/>
    <n v="3187"/>
    <x v="0"/>
  </r>
  <r>
    <x v="192"/>
    <x v="1"/>
    <x v="6"/>
    <x v="4"/>
    <x v="1"/>
    <x v="8"/>
    <s v="Tarde"/>
    <n v="100"/>
    <n v="90"/>
    <n v="9000"/>
    <n v="3345"/>
    <n v="5655"/>
    <x v="0"/>
  </r>
  <r>
    <x v="197"/>
    <x v="1"/>
    <x v="0"/>
    <x v="5"/>
    <x v="2"/>
    <x v="9"/>
    <s v="Noite"/>
    <n v="150"/>
    <n v="120"/>
    <n v="18000"/>
    <n v="6791"/>
    <n v="11209"/>
    <x v="0"/>
  </r>
  <r>
    <x v="245"/>
    <x v="1"/>
    <x v="7"/>
    <x v="0"/>
    <x v="0"/>
    <x v="0"/>
    <s v="Tarde"/>
    <n v="50"/>
    <n v="70"/>
    <n v="3500"/>
    <n v="1525"/>
    <n v="1975"/>
    <x v="0"/>
  </r>
  <r>
    <x v="519"/>
    <x v="0"/>
    <x v="3"/>
    <x v="0"/>
    <x v="1"/>
    <x v="1"/>
    <s v="Noite"/>
    <n v="100"/>
    <n v="90"/>
    <n v="9000"/>
    <n v="2989"/>
    <n v="6011"/>
    <x v="0"/>
  </r>
  <r>
    <x v="20"/>
    <x v="1"/>
    <x v="7"/>
    <x v="0"/>
    <x v="2"/>
    <x v="2"/>
    <s v="Tarde"/>
    <n v="150"/>
    <n v="120"/>
    <n v="18000"/>
    <n v="7387"/>
    <n v="10613"/>
    <x v="0"/>
  </r>
  <r>
    <x v="7"/>
    <x v="1"/>
    <x v="6"/>
    <x v="0"/>
    <x v="3"/>
    <x v="3"/>
    <s v="Noite"/>
    <n v="70"/>
    <n v="120"/>
    <n v="8400"/>
    <n v="3241"/>
    <n v="5159"/>
    <x v="0"/>
  </r>
  <r>
    <x v="406"/>
    <x v="1"/>
    <x v="11"/>
    <x v="1"/>
    <x v="2"/>
    <x v="4"/>
    <s v="Tarde"/>
    <n v="120"/>
    <n v="150"/>
    <n v="18000"/>
    <n v="7057"/>
    <n v="10943"/>
    <x v="0"/>
  </r>
  <r>
    <x v="485"/>
    <x v="0"/>
    <x v="8"/>
    <x v="2"/>
    <x v="2"/>
    <x v="5"/>
    <s v="Noite"/>
    <n v="100"/>
    <n v="150"/>
    <n v="15000"/>
    <n v="6720"/>
    <n v="8280"/>
    <x v="0"/>
  </r>
  <r>
    <x v="520"/>
    <x v="1"/>
    <x v="6"/>
    <x v="2"/>
    <x v="3"/>
    <x v="6"/>
    <s v="Tarde"/>
    <n v="200"/>
    <n v="120"/>
    <n v="24000"/>
    <n v="9765"/>
    <n v="14235"/>
    <x v="0"/>
  </r>
  <r>
    <x v="441"/>
    <x v="0"/>
    <x v="3"/>
    <x v="3"/>
    <x v="2"/>
    <x v="7"/>
    <s v="Noite"/>
    <n v="50"/>
    <n v="100"/>
    <n v="5000"/>
    <n v="2024"/>
    <n v="2976"/>
    <x v="0"/>
  </r>
  <r>
    <x v="142"/>
    <x v="0"/>
    <x v="9"/>
    <x v="4"/>
    <x v="1"/>
    <x v="8"/>
    <s v="Tarde"/>
    <n v="100"/>
    <n v="90"/>
    <n v="9000"/>
    <n v="4023"/>
    <n v="4977"/>
    <x v="0"/>
  </r>
  <r>
    <x v="199"/>
    <x v="1"/>
    <x v="10"/>
    <x v="5"/>
    <x v="2"/>
    <x v="9"/>
    <s v="Noite"/>
    <n v="150"/>
    <n v="120"/>
    <n v="18000"/>
    <n v="8047"/>
    <n v="9953"/>
    <x v="0"/>
  </r>
  <r>
    <x v="159"/>
    <x v="0"/>
    <x v="11"/>
    <x v="0"/>
    <x v="0"/>
    <x v="0"/>
    <s v="Tarde"/>
    <n v="50"/>
    <n v="70"/>
    <n v="3500"/>
    <n v="1295"/>
    <n v="2205"/>
    <x v="0"/>
  </r>
  <r>
    <x v="357"/>
    <x v="1"/>
    <x v="2"/>
    <x v="0"/>
    <x v="1"/>
    <x v="1"/>
    <s v="Noite"/>
    <n v="100"/>
    <n v="90"/>
    <n v="9000"/>
    <n v="3758"/>
    <n v="5242"/>
    <x v="0"/>
  </r>
  <r>
    <x v="443"/>
    <x v="0"/>
    <x v="2"/>
    <x v="0"/>
    <x v="2"/>
    <x v="2"/>
    <s v="Tarde"/>
    <n v="150"/>
    <n v="120"/>
    <n v="18000"/>
    <n v="6246"/>
    <n v="11754"/>
    <x v="0"/>
  </r>
  <r>
    <x v="149"/>
    <x v="1"/>
    <x v="9"/>
    <x v="0"/>
    <x v="3"/>
    <x v="3"/>
    <s v="Noite"/>
    <n v="70"/>
    <n v="120"/>
    <n v="8400"/>
    <n v="3571"/>
    <n v="4829"/>
    <x v="0"/>
  </r>
  <r>
    <x v="127"/>
    <x v="1"/>
    <x v="10"/>
    <x v="1"/>
    <x v="2"/>
    <x v="4"/>
    <s v="Tarde"/>
    <n v="120"/>
    <n v="150"/>
    <n v="18000"/>
    <n v="7074"/>
    <n v="10926"/>
    <x v="0"/>
  </r>
  <r>
    <x v="474"/>
    <x v="0"/>
    <x v="7"/>
    <x v="2"/>
    <x v="2"/>
    <x v="5"/>
    <s v="Noite"/>
    <n v="100"/>
    <n v="150"/>
    <n v="15000"/>
    <n v="6287"/>
    <n v="8713"/>
    <x v="0"/>
  </r>
  <r>
    <x v="327"/>
    <x v="1"/>
    <x v="8"/>
    <x v="2"/>
    <x v="3"/>
    <x v="6"/>
    <s v="Tarde"/>
    <n v="200"/>
    <n v="120"/>
    <n v="24000"/>
    <n v="8665"/>
    <n v="15335"/>
    <x v="0"/>
  </r>
  <r>
    <x v="521"/>
    <x v="1"/>
    <x v="6"/>
    <x v="3"/>
    <x v="2"/>
    <x v="7"/>
    <s v="Noite"/>
    <n v="50"/>
    <n v="100"/>
    <n v="5000"/>
    <n v="1877"/>
    <n v="3123"/>
    <x v="0"/>
  </r>
  <r>
    <x v="378"/>
    <x v="0"/>
    <x v="9"/>
    <x v="4"/>
    <x v="1"/>
    <x v="8"/>
    <s v="Tarde"/>
    <n v="100"/>
    <n v="90"/>
    <n v="9000"/>
    <n v="3437"/>
    <n v="5563"/>
    <x v="0"/>
  </r>
  <r>
    <x v="235"/>
    <x v="0"/>
    <x v="4"/>
    <x v="5"/>
    <x v="2"/>
    <x v="9"/>
    <s v="Noite"/>
    <n v="150"/>
    <n v="120"/>
    <n v="18000"/>
    <n v="6390"/>
    <n v="11610"/>
    <x v="0"/>
  </r>
  <r>
    <x v="146"/>
    <x v="1"/>
    <x v="7"/>
    <x v="0"/>
    <x v="0"/>
    <x v="0"/>
    <s v="Tarde"/>
    <n v="50"/>
    <n v="70"/>
    <n v="3500"/>
    <n v="1358"/>
    <n v="2142"/>
    <x v="0"/>
  </r>
  <r>
    <x v="112"/>
    <x v="0"/>
    <x v="5"/>
    <x v="0"/>
    <x v="1"/>
    <x v="1"/>
    <s v="Noite"/>
    <n v="100"/>
    <n v="90"/>
    <n v="9000"/>
    <n v="3668"/>
    <n v="5332"/>
    <x v="0"/>
  </r>
  <r>
    <x v="522"/>
    <x v="0"/>
    <x v="11"/>
    <x v="0"/>
    <x v="2"/>
    <x v="2"/>
    <s v="Tarde"/>
    <n v="150"/>
    <n v="120"/>
    <n v="18000"/>
    <n v="6581"/>
    <n v="11419"/>
    <x v="0"/>
  </r>
  <r>
    <x v="297"/>
    <x v="0"/>
    <x v="2"/>
    <x v="0"/>
    <x v="3"/>
    <x v="3"/>
    <s v="Noite"/>
    <n v="70"/>
    <n v="120"/>
    <n v="8400"/>
    <n v="2849"/>
    <n v="5551"/>
    <x v="0"/>
  </r>
  <r>
    <x v="523"/>
    <x v="1"/>
    <x v="9"/>
    <x v="1"/>
    <x v="2"/>
    <x v="4"/>
    <s v="Tarde"/>
    <n v="120"/>
    <n v="150"/>
    <n v="18000"/>
    <n v="6500"/>
    <n v="11500"/>
    <x v="0"/>
  </r>
  <r>
    <x v="363"/>
    <x v="1"/>
    <x v="10"/>
    <x v="2"/>
    <x v="2"/>
    <x v="5"/>
    <s v="Noite"/>
    <n v="100"/>
    <n v="150"/>
    <n v="15000"/>
    <n v="5352"/>
    <n v="9648"/>
    <x v="0"/>
  </r>
  <r>
    <x v="524"/>
    <x v="0"/>
    <x v="10"/>
    <x v="2"/>
    <x v="3"/>
    <x v="6"/>
    <s v="Tarde"/>
    <n v="200"/>
    <n v="120"/>
    <n v="24000"/>
    <n v="8589"/>
    <n v="15411"/>
    <x v="0"/>
  </r>
  <r>
    <x v="525"/>
    <x v="1"/>
    <x v="5"/>
    <x v="3"/>
    <x v="2"/>
    <x v="7"/>
    <s v="Noite"/>
    <n v="50"/>
    <n v="100"/>
    <n v="5000"/>
    <n v="1688"/>
    <n v="3312"/>
    <x v="0"/>
  </r>
  <r>
    <x v="343"/>
    <x v="0"/>
    <x v="0"/>
    <x v="4"/>
    <x v="1"/>
    <x v="8"/>
    <s v="Tarde"/>
    <n v="100"/>
    <n v="90"/>
    <n v="9000"/>
    <n v="3205"/>
    <n v="5795"/>
    <x v="0"/>
  </r>
  <r>
    <x v="72"/>
    <x v="0"/>
    <x v="2"/>
    <x v="5"/>
    <x v="2"/>
    <x v="9"/>
    <s v="Noite"/>
    <n v="150"/>
    <n v="120"/>
    <n v="18000"/>
    <n v="7851"/>
    <n v="10149"/>
    <x v="0"/>
  </r>
  <r>
    <x v="526"/>
    <x v="0"/>
    <x v="3"/>
    <x v="0"/>
    <x v="0"/>
    <x v="0"/>
    <s v="Tarde"/>
    <n v="50"/>
    <n v="70"/>
    <n v="3500"/>
    <n v="1534"/>
    <n v="1966"/>
    <x v="0"/>
  </r>
  <r>
    <x v="408"/>
    <x v="1"/>
    <x v="10"/>
    <x v="0"/>
    <x v="1"/>
    <x v="1"/>
    <s v="Noite"/>
    <n v="100"/>
    <n v="90"/>
    <n v="9000"/>
    <n v="3422"/>
    <n v="5578"/>
    <x v="0"/>
  </r>
  <r>
    <x v="315"/>
    <x v="0"/>
    <x v="7"/>
    <x v="0"/>
    <x v="2"/>
    <x v="2"/>
    <s v="Tarde"/>
    <n v="150"/>
    <n v="120"/>
    <n v="18000"/>
    <n v="7607"/>
    <n v="10393"/>
    <x v="0"/>
  </r>
  <r>
    <x v="527"/>
    <x v="1"/>
    <x v="0"/>
    <x v="0"/>
    <x v="3"/>
    <x v="3"/>
    <s v="Noite"/>
    <n v="70"/>
    <n v="120"/>
    <n v="8400"/>
    <n v="2820"/>
    <n v="5580"/>
    <x v="0"/>
  </r>
  <r>
    <x v="528"/>
    <x v="0"/>
    <x v="1"/>
    <x v="1"/>
    <x v="2"/>
    <x v="4"/>
    <s v="Tarde"/>
    <n v="120"/>
    <n v="150"/>
    <n v="18000"/>
    <n v="7258"/>
    <n v="10742"/>
    <x v="0"/>
  </r>
  <r>
    <x v="99"/>
    <x v="1"/>
    <x v="4"/>
    <x v="2"/>
    <x v="2"/>
    <x v="5"/>
    <s v="Noite"/>
    <n v="100"/>
    <n v="150"/>
    <n v="15000"/>
    <n v="6438"/>
    <n v="8562"/>
    <x v="0"/>
  </r>
  <r>
    <x v="6"/>
    <x v="0"/>
    <x v="5"/>
    <x v="2"/>
    <x v="3"/>
    <x v="6"/>
    <s v="Tarde"/>
    <n v="200"/>
    <n v="120"/>
    <n v="24000"/>
    <n v="10485"/>
    <n v="13515"/>
    <x v="0"/>
  </r>
  <r>
    <x v="316"/>
    <x v="0"/>
    <x v="1"/>
    <x v="3"/>
    <x v="2"/>
    <x v="7"/>
    <s v="Noite"/>
    <n v="50"/>
    <n v="100"/>
    <n v="5000"/>
    <n v="1907"/>
    <n v="3093"/>
    <x v="0"/>
  </r>
  <r>
    <x v="339"/>
    <x v="1"/>
    <x v="7"/>
    <x v="4"/>
    <x v="1"/>
    <x v="8"/>
    <s v="Tarde"/>
    <n v="100"/>
    <n v="90"/>
    <n v="9000"/>
    <n v="3213"/>
    <n v="5787"/>
    <x v="0"/>
  </r>
  <r>
    <x v="184"/>
    <x v="0"/>
    <x v="11"/>
    <x v="5"/>
    <x v="2"/>
    <x v="9"/>
    <s v="Noite"/>
    <n v="150"/>
    <n v="120"/>
    <n v="18000"/>
    <n v="7350"/>
    <n v="10650"/>
    <x v="0"/>
  </r>
  <r>
    <x v="5"/>
    <x v="1"/>
    <x v="4"/>
    <x v="0"/>
    <x v="0"/>
    <x v="0"/>
    <s v="Tarde"/>
    <n v="50"/>
    <n v="70"/>
    <n v="3500"/>
    <n v="1249"/>
    <n v="2251"/>
    <x v="0"/>
  </r>
  <r>
    <x v="529"/>
    <x v="1"/>
    <x v="2"/>
    <x v="0"/>
    <x v="1"/>
    <x v="1"/>
    <s v="Noite"/>
    <n v="100"/>
    <n v="90"/>
    <n v="9000"/>
    <n v="3477"/>
    <n v="5523"/>
    <x v="0"/>
  </r>
  <r>
    <x v="77"/>
    <x v="1"/>
    <x v="6"/>
    <x v="0"/>
    <x v="2"/>
    <x v="2"/>
    <s v="Tarde"/>
    <n v="150"/>
    <n v="120"/>
    <n v="18000"/>
    <n v="6435"/>
    <n v="11565"/>
    <x v="0"/>
  </r>
  <r>
    <x v="530"/>
    <x v="0"/>
    <x v="8"/>
    <x v="0"/>
    <x v="3"/>
    <x v="3"/>
    <s v="Noite"/>
    <n v="70"/>
    <n v="120"/>
    <n v="8400"/>
    <n v="3038"/>
    <n v="5362"/>
    <x v="0"/>
  </r>
  <r>
    <x v="531"/>
    <x v="0"/>
    <x v="6"/>
    <x v="1"/>
    <x v="2"/>
    <x v="4"/>
    <s v="Tarde"/>
    <n v="120"/>
    <n v="150"/>
    <n v="18000"/>
    <n v="5978"/>
    <n v="12022"/>
    <x v="0"/>
  </r>
  <r>
    <x v="298"/>
    <x v="1"/>
    <x v="6"/>
    <x v="2"/>
    <x v="2"/>
    <x v="5"/>
    <s v="Noite"/>
    <n v="100"/>
    <n v="150"/>
    <n v="15000"/>
    <n v="5588"/>
    <n v="9412"/>
    <x v="0"/>
  </r>
  <r>
    <x v="532"/>
    <x v="0"/>
    <x v="5"/>
    <x v="2"/>
    <x v="3"/>
    <x v="6"/>
    <s v="Tarde"/>
    <n v="200"/>
    <n v="120"/>
    <n v="24000"/>
    <n v="8219"/>
    <n v="15781"/>
    <x v="0"/>
  </r>
  <r>
    <x v="533"/>
    <x v="1"/>
    <x v="4"/>
    <x v="3"/>
    <x v="2"/>
    <x v="7"/>
    <s v="Noite"/>
    <n v="50"/>
    <n v="100"/>
    <n v="5000"/>
    <n v="1920"/>
    <n v="3080"/>
    <x v="0"/>
  </r>
  <r>
    <x v="202"/>
    <x v="0"/>
    <x v="9"/>
    <x v="4"/>
    <x v="1"/>
    <x v="8"/>
    <s v="Tarde"/>
    <n v="100"/>
    <n v="90"/>
    <n v="9000"/>
    <n v="3043"/>
    <n v="5957"/>
    <x v="0"/>
  </r>
  <r>
    <x v="534"/>
    <x v="1"/>
    <x v="10"/>
    <x v="5"/>
    <x v="2"/>
    <x v="9"/>
    <s v="Noite"/>
    <n v="150"/>
    <n v="120"/>
    <n v="18000"/>
    <n v="7951"/>
    <n v="10049"/>
    <x v="0"/>
  </r>
  <r>
    <x v="259"/>
    <x v="0"/>
    <x v="11"/>
    <x v="0"/>
    <x v="0"/>
    <x v="0"/>
    <s v="Tarde"/>
    <n v="50"/>
    <n v="70"/>
    <n v="3500"/>
    <n v="1216"/>
    <n v="2284"/>
    <x v="0"/>
  </r>
  <r>
    <x v="41"/>
    <x v="0"/>
    <x v="2"/>
    <x v="0"/>
    <x v="1"/>
    <x v="1"/>
    <s v="Noite"/>
    <n v="100"/>
    <n v="90"/>
    <n v="9000"/>
    <n v="3884"/>
    <n v="5116"/>
    <x v="0"/>
  </r>
  <r>
    <x v="535"/>
    <x v="0"/>
    <x v="6"/>
    <x v="0"/>
    <x v="2"/>
    <x v="2"/>
    <s v="Tarde"/>
    <n v="150"/>
    <n v="120"/>
    <n v="18000"/>
    <n v="6121"/>
    <n v="11879"/>
    <x v="0"/>
  </r>
  <r>
    <x v="269"/>
    <x v="1"/>
    <x v="4"/>
    <x v="0"/>
    <x v="3"/>
    <x v="3"/>
    <s v="Noite"/>
    <n v="70"/>
    <n v="120"/>
    <n v="8400"/>
    <n v="3064"/>
    <n v="5336"/>
    <x v="0"/>
  </r>
  <r>
    <x v="80"/>
    <x v="0"/>
    <x v="9"/>
    <x v="1"/>
    <x v="2"/>
    <x v="4"/>
    <s v="Tarde"/>
    <n v="120"/>
    <n v="150"/>
    <n v="18000"/>
    <n v="6131"/>
    <n v="11869"/>
    <x v="0"/>
  </r>
  <r>
    <x v="376"/>
    <x v="0"/>
    <x v="1"/>
    <x v="2"/>
    <x v="2"/>
    <x v="5"/>
    <s v="Noite"/>
    <n v="100"/>
    <n v="150"/>
    <n v="15000"/>
    <n v="6364"/>
    <n v="8636"/>
    <x v="0"/>
  </r>
  <r>
    <x v="536"/>
    <x v="1"/>
    <x v="8"/>
    <x v="2"/>
    <x v="3"/>
    <x v="6"/>
    <s v="Tarde"/>
    <n v="200"/>
    <n v="120"/>
    <n v="24000"/>
    <n v="10582"/>
    <n v="13418"/>
    <x v="0"/>
  </r>
  <r>
    <x v="378"/>
    <x v="0"/>
    <x v="9"/>
    <x v="3"/>
    <x v="2"/>
    <x v="7"/>
    <s v="Noite"/>
    <n v="50"/>
    <n v="100"/>
    <n v="5000"/>
    <n v="1947"/>
    <n v="3053"/>
    <x v="0"/>
  </r>
  <r>
    <x v="249"/>
    <x v="1"/>
    <x v="10"/>
    <x v="4"/>
    <x v="1"/>
    <x v="8"/>
    <s v="Tarde"/>
    <n v="100"/>
    <n v="90"/>
    <n v="9000"/>
    <n v="3609"/>
    <n v="5391"/>
    <x v="0"/>
  </r>
  <r>
    <x v="247"/>
    <x v="1"/>
    <x v="6"/>
    <x v="5"/>
    <x v="2"/>
    <x v="9"/>
    <s v="Noite"/>
    <n v="150"/>
    <n v="120"/>
    <n v="18000"/>
    <n v="7618"/>
    <n v="10382"/>
    <x v="0"/>
  </r>
  <r>
    <x v="43"/>
    <x v="0"/>
    <x v="6"/>
    <x v="0"/>
    <x v="0"/>
    <x v="0"/>
    <s v="Tarde"/>
    <n v="50"/>
    <n v="70"/>
    <n v="3500"/>
    <n v="1521"/>
    <n v="1979"/>
    <x v="0"/>
  </r>
  <r>
    <x v="72"/>
    <x v="0"/>
    <x v="2"/>
    <x v="0"/>
    <x v="1"/>
    <x v="1"/>
    <s v="Noite"/>
    <n v="100"/>
    <n v="90"/>
    <n v="9000"/>
    <n v="3478"/>
    <n v="5522"/>
    <x v="0"/>
  </r>
  <r>
    <x v="155"/>
    <x v="0"/>
    <x v="6"/>
    <x v="0"/>
    <x v="2"/>
    <x v="2"/>
    <s v="Tarde"/>
    <n v="150"/>
    <n v="120"/>
    <n v="18000"/>
    <n v="6396"/>
    <n v="11604"/>
    <x v="0"/>
  </r>
  <r>
    <x v="1"/>
    <x v="1"/>
    <x v="1"/>
    <x v="0"/>
    <x v="3"/>
    <x v="3"/>
    <s v="Noite"/>
    <n v="70"/>
    <n v="120"/>
    <n v="8400"/>
    <n v="3446"/>
    <n v="4954"/>
    <x v="0"/>
  </r>
  <r>
    <x v="537"/>
    <x v="1"/>
    <x v="4"/>
    <x v="1"/>
    <x v="2"/>
    <x v="4"/>
    <s v="Tarde"/>
    <n v="120"/>
    <n v="150"/>
    <n v="18000"/>
    <n v="6138"/>
    <n v="11862"/>
    <x v="0"/>
  </r>
  <r>
    <x v="538"/>
    <x v="0"/>
    <x v="1"/>
    <x v="2"/>
    <x v="2"/>
    <x v="5"/>
    <s v="Noite"/>
    <n v="100"/>
    <n v="150"/>
    <n v="15000"/>
    <n v="5738"/>
    <n v="9262"/>
    <x v="0"/>
  </r>
  <r>
    <x v="199"/>
    <x v="1"/>
    <x v="10"/>
    <x v="2"/>
    <x v="3"/>
    <x v="6"/>
    <s v="Tarde"/>
    <n v="200"/>
    <n v="120"/>
    <n v="24000"/>
    <n v="10436"/>
    <n v="13564"/>
    <x v="0"/>
  </r>
  <r>
    <x v="216"/>
    <x v="0"/>
    <x v="7"/>
    <x v="3"/>
    <x v="2"/>
    <x v="7"/>
    <s v="Noite"/>
    <n v="50"/>
    <n v="100"/>
    <n v="5000"/>
    <n v="2135"/>
    <n v="2865"/>
    <x v="0"/>
  </r>
  <r>
    <x v="49"/>
    <x v="1"/>
    <x v="6"/>
    <x v="4"/>
    <x v="1"/>
    <x v="8"/>
    <s v="Tarde"/>
    <n v="100"/>
    <n v="90"/>
    <n v="9000"/>
    <n v="3447"/>
    <n v="5553"/>
    <x v="0"/>
  </r>
  <r>
    <x v="330"/>
    <x v="0"/>
    <x v="0"/>
    <x v="5"/>
    <x v="2"/>
    <x v="9"/>
    <s v="Noite"/>
    <n v="150"/>
    <n v="120"/>
    <n v="18000"/>
    <n v="6306"/>
    <n v="11694"/>
    <x v="0"/>
  </r>
  <r>
    <x v="173"/>
    <x v="1"/>
    <x v="7"/>
    <x v="0"/>
    <x v="0"/>
    <x v="0"/>
    <s v="Tarde"/>
    <n v="50"/>
    <n v="70"/>
    <n v="3500"/>
    <n v="1477"/>
    <n v="2023"/>
    <x v="0"/>
  </r>
  <r>
    <x v="164"/>
    <x v="0"/>
    <x v="11"/>
    <x v="0"/>
    <x v="1"/>
    <x v="1"/>
    <s v="Noite"/>
    <n v="100"/>
    <n v="90"/>
    <n v="9000"/>
    <n v="3831"/>
    <n v="5169"/>
    <x v="0"/>
  </r>
  <r>
    <x v="522"/>
    <x v="0"/>
    <x v="11"/>
    <x v="0"/>
    <x v="2"/>
    <x v="2"/>
    <s v="Tarde"/>
    <n v="150"/>
    <n v="120"/>
    <n v="18000"/>
    <n v="6451"/>
    <n v="11549"/>
    <x v="0"/>
  </r>
  <r>
    <x v="399"/>
    <x v="1"/>
    <x v="9"/>
    <x v="0"/>
    <x v="3"/>
    <x v="3"/>
    <s v="Noite"/>
    <n v="70"/>
    <n v="120"/>
    <n v="8400"/>
    <n v="2952"/>
    <n v="5448"/>
    <x v="0"/>
  </r>
  <r>
    <x v="85"/>
    <x v="0"/>
    <x v="2"/>
    <x v="1"/>
    <x v="2"/>
    <x v="4"/>
    <s v="Tarde"/>
    <n v="120"/>
    <n v="150"/>
    <n v="18000"/>
    <n v="6941"/>
    <n v="11059"/>
    <x v="0"/>
  </r>
  <r>
    <x v="283"/>
    <x v="1"/>
    <x v="1"/>
    <x v="2"/>
    <x v="2"/>
    <x v="5"/>
    <s v="Noite"/>
    <n v="100"/>
    <n v="150"/>
    <n v="15000"/>
    <n v="5008"/>
    <n v="9992"/>
    <x v="0"/>
  </r>
  <r>
    <x v="539"/>
    <x v="0"/>
    <x v="1"/>
    <x v="2"/>
    <x v="3"/>
    <x v="6"/>
    <s v="Tarde"/>
    <n v="200"/>
    <n v="120"/>
    <n v="24000"/>
    <n v="8998"/>
    <n v="15002"/>
    <x v="0"/>
  </r>
  <r>
    <x v="431"/>
    <x v="1"/>
    <x v="4"/>
    <x v="3"/>
    <x v="2"/>
    <x v="7"/>
    <s v="Noite"/>
    <n v="50"/>
    <n v="100"/>
    <n v="5000"/>
    <n v="1808"/>
    <n v="3192"/>
    <x v="0"/>
  </r>
  <r>
    <x v="429"/>
    <x v="0"/>
    <x v="8"/>
    <x v="4"/>
    <x v="1"/>
    <x v="8"/>
    <s v="Tarde"/>
    <n v="100"/>
    <n v="90"/>
    <n v="9000"/>
    <n v="3609"/>
    <n v="5391"/>
    <x v="0"/>
  </r>
  <r>
    <x v="540"/>
    <x v="0"/>
    <x v="0"/>
    <x v="5"/>
    <x v="2"/>
    <x v="9"/>
    <s v="Noite"/>
    <n v="150"/>
    <n v="120"/>
    <n v="18000"/>
    <n v="7768"/>
    <n v="10232"/>
    <x v="0"/>
  </r>
  <r>
    <x v="422"/>
    <x v="1"/>
    <x v="11"/>
    <x v="0"/>
    <x v="0"/>
    <x v="0"/>
    <s v="Tarde"/>
    <n v="50"/>
    <n v="70"/>
    <n v="3500"/>
    <n v="1526"/>
    <n v="1974"/>
    <x v="0"/>
  </r>
  <r>
    <x v="431"/>
    <x v="1"/>
    <x v="4"/>
    <x v="0"/>
    <x v="1"/>
    <x v="1"/>
    <s v="Noite"/>
    <n v="100"/>
    <n v="90"/>
    <n v="9000"/>
    <n v="3921"/>
    <n v="5079"/>
    <x v="0"/>
  </r>
  <r>
    <x v="541"/>
    <x v="0"/>
    <x v="6"/>
    <x v="0"/>
    <x v="2"/>
    <x v="2"/>
    <s v="Tarde"/>
    <n v="150"/>
    <n v="120"/>
    <n v="18000"/>
    <n v="6833"/>
    <n v="11167"/>
    <x v="0"/>
  </r>
  <r>
    <x v="48"/>
    <x v="1"/>
    <x v="0"/>
    <x v="0"/>
    <x v="3"/>
    <x v="3"/>
    <s v="Noite"/>
    <n v="70"/>
    <n v="120"/>
    <n v="8400"/>
    <n v="3392"/>
    <n v="5008"/>
    <x v="0"/>
  </r>
  <r>
    <x v="85"/>
    <x v="0"/>
    <x v="2"/>
    <x v="1"/>
    <x v="2"/>
    <x v="4"/>
    <s v="Tarde"/>
    <n v="120"/>
    <n v="150"/>
    <n v="18000"/>
    <n v="6882"/>
    <n v="11118"/>
    <x v="0"/>
  </r>
  <r>
    <x v="154"/>
    <x v="0"/>
    <x v="0"/>
    <x v="2"/>
    <x v="2"/>
    <x v="5"/>
    <s v="Noite"/>
    <n v="100"/>
    <n v="150"/>
    <n v="15000"/>
    <n v="6389"/>
    <n v="8611"/>
    <x v="0"/>
  </r>
  <r>
    <x v="496"/>
    <x v="0"/>
    <x v="3"/>
    <x v="2"/>
    <x v="3"/>
    <x v="6"/>
    <s v="Tarde"/>
    <n v="200"/>
    <n v="120"/>
    <n v="24000"/>
    <n v="10755"/>
    <n v="13245"/>
    <x v="0"/>
  </r>
  <r>
    <x v="223"/>
    <x v="1"/>
    <x v="1"/>
    <x v="3"/>
    <x v="2"/>
    <x v="7"/>
    <s v="Noite"/>
    <n v="50"/>
    <n v="100"/>
    <n v="5000"/>
    <n v="1802"/>
    <n v="3198"/>
    <x v="0"/>
  </r>
  <r>
    <x v="42"/>
    <x v="0"/>
    <x v="7"/>
    <x v="4"/>
    <x v="1"/>
    <x v="8"/>
    <s v="Tarde"/>
    <n v="100"/>
    <n v="90"/>
    <n v="9000"/>
    <n v="3483"/>
    <n v="5517"/>
    <x v="0"/>
  </r>
  <r>
    <x v="48"/>
    <x v="1"/>
    <x v="0"/>
    <x v="5"/>
    <x v="2"/>
    <x v="9"/>
    <s v="Noite"/>
    <n v="150"/>
    <n v="120"/>
    <n v="18000"/>
    <n v="7231"/>
    <n v="10769"/>
    <x v="0"/>
  </r>
  <r>
    <x v="282"/>
    <x v="0"/>
    <x v="2"/>
    <x v="0"/>
    <x v="0"/>
    <x v="0"/>
    <s v="Tarde"/>
    <n v="50"/>
    <n v="70"/>
    <n v="3500"/>
    <n v="1269"/>
    <n v="2231"/>
    <x v="0"/>
  </r>
  <r>
    <x v="532"/>
    <x v="0"/>
    <x v="5"/>
    <x v="0"/>
    <x v="1"/>
    <x v="1"/>
    <s v="Noite"/>
    <n v="100"/>
    <n v="90"/>
    <n v="9000"/>
    <n v="3360"/>
    <n v="5640"/>
    <x v="0"/>
  </r>
  <r>
    <x v="264"/>
    <x v="0"/>
    <x v="5"/>
    <x v="0"/>
    <x v="2"/>
    <x v="2"/>
    <s v="Tarde"/>
    <n v="150"/>
    <n v="120"/>
    <n v="18000"/>
    <n v="7439"/>
    <n v="10561"/>
    <x v="0"/>
  </r>
  <r>
    <x v="18"/>
    <x v="0"/>
    <x v="7"/>
    <x v="0"/>
    <x v="3"/>
    <x v="3"/>
    <s v="Noite"/>
    <n v="70"/>
    <n v="120"/>
    <n v="8400"/>
    <n v="3126"/>
    <n v="5274"/>
    <x v="0"/>
  </r>
  <r>
    <x v="1"/>
    <x v="1"/>
    <x v="1"/>
    <x v="1"/>
    <x v="2"/>
    <x v="4"/>
    <s v="Tarde"/>
    <n v="120"/>
    <n v="150"/>
    <n v="18000"/>
    <n v="7058"/>
    <n v="10942"/>
    <x v="0"/>
  </r>
  <r>
    <x v="542"/>
    <x v="1"/>
    <x v="10"/>
    <x v="2"/>
    <x v="2"/>
    <x v="5"/>
    <s v="Noite"/>
    <n v="100"/>
    <n v="150"/>
    <n v="15000"/>
    <n v="5520"/>
    <n v="9480"/>
    <x v="0"/>
  </r>
  <r>
    <x v="126"/>
    <x v="1"/>
    <x v="9"/>
    <x v="2"/>
    <x v="3"/>
    <x v="6"/>
    <s v="Tarde"/>
    <n v="200"/>
    <n v="120"/>
    <n v="24000"/>
    <n v="10468"/>
    <n v="13532"/>
    <x v="0"/>
  </r>
  <r>
    <x v="346"/>
    <x v="0"/>
    <x v="7"/>
    <x v="3"/>
    <x v="2"/>
    <x v="7"/>
    <s v="Noite"/>
    <n v="50"/>
    <n v="100"/>
    <n v="5000"/>
    <n v="1689"/>
    <n v="3311"/>
    <x v="0"/>
  </r>
  <r>
    <x v="362"/>
    <x v="1"/>
    <x v="4"/>
    <x v="4"/>
    <x v="1"/>
    <x v="8"/>
    <s v="Tarde"/>
    <n v="100"/>
    <n v="90"/>
    <n v="9000"/>
    <n v="3730"/>
    <n v="5270"/>
    <x v="0"/>
  </r>
  <r>
    <x v="23"/>
    <x v="0"/>
    <x v="0"/>
    <x v="5"/>
    <x v="2"/>
    <x v="9"/>
    <s v="Noite"/>
    <n v="150"/>
    <n v="120"/>
    <n v="18000"/>
    <n v="7459"/>
    <n v="10541"/>
    <x v="0"/>
  </r>
  <r>
    <x v="444"/>
    <x v="0"/>
    <x v="9"/>
    <x v="0"/>
    <x v="0"/>
    <x v="0"/>
    <s v="Tarde"/>
    <n v="50"/>
    <n v="70"/>
    <n v="3500"/>
    <n v="1337"/>
    <n v="2163"/>
    <x v="0"/>
  </r>
  <r>
    <x v="534"/>
    <x v="1"/>
    <x v="10"/>
    <x v="0"/>
    <x v="1"/>
    <x v="1"/>
    <s v="Noite"/>
    <n v="100"/>
    <n v="90"/>
    <n v="9000"/>
    <n v="3504"/>
    <n v="5496"/>
    <x v="0"/>
  </r>
  <r>
    <x v="543"/>
    <x v="1"/>
    <x v="2"/>
    <x v="0"/>
    <x v="2"/>
    <x v="2"/>
    <s v="Tarde"/>
    <n v="150"/>
    <n v="120"/>
    <n v="18000"/>
    <n v="7576"/>
    <n v="10424"/>
    <x v="0"/>
  </r>
  <r>
    <x v="544"/>
    <x v="1"/>
    <x v="8"/>
    <x v="0"/>
    <x v="3"/>
    <x v="3"/>
    <s v="Noite"/>
    <n v="70"/>
    <n v="120"/>
    <n v="8400"/>
    <n v="2787"/>
    <n v="5613"/>
    <x v="0"/>
  </r>
  <r>
    <x v="44"/>
    <x v="0"/>
    <x v="6"/>
    <x v="1"/>
    <x v="2"/>
    <x v="4"/>
    <s v="Tarde"/>
    <n v="120"/>
    <n v="150"/>
    <n v="18000"/>
    <n v="6899"/>
    <n v="11101"/>
    <x v="0"/>
  </r>
  <r>
    <x v="79"/>
    <x v="1"/>
    <x v="3"/>
    <x v="2"/>
    <x v="2"/>
    <x v="5"/>
    <s v="Noite"/>
    <n v="100"/>
    <n v="150"/>
    <n v="15000"/>
    <n v="6653"/>
    <n v="8347"/>
    <x v="0"/>
  </r>
  <r>
    <x v="166"/>
    <x v="0"/>
    <x v="10"/>
    <x v="2"/>
    <x v="3"/>
    <x v="6"/>
    <s v="Tarde"/>
    <n v="200"/>
    <n v="120"/>
    <n v="24000"/>
    <n v="10709"/>
    <n v="13291"/>
    <x v="0"/>
  </r>
  <r>
    <x v="53"/>
    <x v="1"/>
    <x v="1"/>
    <x v="3"/>
    <x v="2"/>
    <x v="7"/>
    <s v="Noite"/>
    <n v="50"/>
    <n v="100"/>
    <n v="5000"/>
    <n v="1714"/>
    <n v="3286"/>
    <x v="0"/>
  </r>
  <r>
    <x v="333"/>
    <x v="0"/>
    <x v="10"/>
    <x v="4"/>
    <x v="1"/>
    <x v="8"/>
    <s v="Tarde"/>
    <n v="100"/>
    <n v="90"/>
    <n v="9000"/>
    <n v="3518"/>
    <n v="5482"/>
    <x v="0"/>
  </r>
  <r>
    <x v="422"/>
    <x v="1"/>
    <x v="11"/>
    <x v="5"/>
    <x v="2"/>
    <x v="9"/>
    <s v="Noite"/>
    <n v="150"/>
    <n v="120"/>
    <n v="18000"/>
    <n v="6948"/>
    <n v="11052"/>
    <x v="0"/>
  </r>
  <r>
    <x v="47"/>
    <x v="1"/>
    <x v="1"/>
    <x v="0"/>
    <x v="0"/>
    <x v="0"/>
    <s v="Tarde"/>
    <n v="50"/>
    <n v="70"/>
    <n v="3500"/>
    <n v="1431"/>
    <n v="2069"/>
    <x v="0"/>
  </r>
  <r>
    <x v="350"/>
    <x v="1"/>
    <x v="6"/>
    <x v="0"/>
    <x v="1"/>
    <x v="1"/>
    <s v="Noite"/>
    <n v="100"/>
    <n v="90"/>
    <n v="9000"/>
    <n v="3171"/>
    <n v="5829"/>
    <x v="0"/>
  </r>
  <r>
    <x v="86"/>
    <x v="1"/>
    <x v="8"/>
    <x v="0"/>
    <x v="2"/>
    <x v="2"/>
    <s v="Tarde"/>
    <n v="150"/>
    <n v="120"/>
    <n v="18000"/>
    <n v="6537"/>
    <n v="11463"/>
    <x v="0"/>
  </r>
  <r>
    <x v="545"/>
    <x v="0"/>
    <x v="2"/>
    <x v="0"/>
    <x v="3"/>
    <x v="3"/>
    <s v="Noite"/>
    <n v="70"/>
    <n v="120"/>
    <n v="8400"/>
    <n v="2829"/>
    <n v="5571"/>
    <x v="0"/>
  </r>
  <r>
    <x v="546"/>
    <x v="0"/>
    <x v="11"/>
    <x v="1"/>
    <x v="2"/>
    <x v="4"/>
    <s v="Tarde"/>
    <n v="120"/>
    <n v="150"/>
    <n v="18000"/>
    <n v="7554"/>
    <n v="10446"/>
    <x v="0"/>
  </r>
  <r>
    <x v="88"/>
    <x v="1"/>
    <x v="1"/>
    <x v="2"/>
    <x v="2"/>
    <x v="5"/>
    <s v="Noite"/>
    <n v="100"/>
    <n v="150"/>
    <n v="15000"/>
    <n v="6745"/>
    <n v="8255"/>
    <x v="0"/>
  </r>
  <r>
    <x v="538"/>
    <x v="0"/>
    <x v="1"/>
    <x v="2"/>
    <x v="3"/>
    <x v="6"/>
    <s v="Tarde"/>
    <n v="200"/>
    <n v="120"/>
    <n v="24000"/>
    <n v="8139"/>
    <n v="15861"/>
    <x v="0"/>
  </r>
  <r>
    <x v="547"/>
    <x v="0"/>
    <x v="8"/>
    <x v="3"/>
    <x v="2"/>
    <x v="7"/>
    <s v="Noite"/>
    <n v="50"/>
    <n v="100"/>
    <n v="5000"/>
    <n v="1862"/>
    <n v="3138"/>
    <x v="0"/>
  </r>
  <r>
    <x v="548"/>
    <x v="1"/>
    <x v="6"/>
    <x v="4"/>
    <x v="1"/>
    <x v="8"/>
    <s v="Tarde"/>
    <n v="100"/>
    <n v="90"/>
    <n v="9000"/>
    <n v="3048"/>
    <n v="5952"/>
    <x v="0"/>
  </r>
  <r>
    <x v="1"/>
    <x v="1"/>
    <x v="1"/>
    <x v="5"/>
    <x v="2"/>
    <x v="9"/>
    <s v="Noite"/>
    <n v="150"/>
    <n v="120"/>
    <n v="18000"/>
    <n v="8050"/>
    <n v="9950"/>
    <x v="0"/>
  </r>
  <r>
    <x v="549"/>
    <x v="0"/>
    <x v="0"/>
    <x v="0"/>
    <x v="0"/>
    <x v="0"/>
    <s v="Tarde"/>
    <n v="50"/>
    <n v="70"/>
    <n v="3500"/>
    <n v="1337"/>
    <n v="2163"/>
    <x v="0"/>
  </r>
  <r>
    <x v="231"/>
    <x v="1"/>
    <x v="4"/>
    <x v="0"/>
    <x v="1"/>
    <x v="1"/>
    <s v="Noite"/>
    <n v="100"/>
    <n v="90"/>
    <n v="9000"/>
    <n v="3632"/>
    <n v="5368"/>
    <x v="0"/>
  </r>
  <r>
    <x v="99"/>
    <x v="1"/>
    <x v="4"/>
    <x v="0"/>
    <x v="2"/>
    <x v="2"/>
    <s v="Tarde"/>
    <n v="150"/>
    <n v="120"/>
    <n v="18000"/>
    <n v="6079"/>
    <n v="11921"/>
    <x v="0"/>
  </r>
  <r>
    <x v="468"/>
    <x v="0"/>
    <x v="8"/>
    <x v="0"/>
    <x v="3"/>
    <x v="3"/>
    <s v="Noite"/>
    <n v="70"/>
    <n v="120"/>
    <n v="8400"/>
    <n v="2945"/>
    <n v="5455"/>
    <x v="0"/>
  </r>
  <r>
    <x v="283"/>
    <x v="1"/>
    <x v="1"/>
    <x v="1"/>
    <x v="2"/>
    <x v="4"/>
    <s v="Tarde"/>
    <n v="120"/>
    <n v="150"/>
    <n v="18000"/>
    <n v="6160"/>
    <n v="11840"/>
    <x v="0"/>
  </r>
  <r>
    <x v="550"/>
    <x v="0"/>
    <x v="4"/>
    <x v="2"/>
    <x v="2"/>
    <x v="5"/>
    <s v="Noite"/>
    <n v="100"/>
    <n v="150"/>
    <n v="15000"/>
    <n v="6291"/>
    <n v="8709"/>
    <x v="0"/>
  </r>
  <r>
    <x v="495"/>
    <x v="1"/>
    <x v="1"/>
    <x v="2"/>
    <x v="3"/>
    <x v="6"/>
    <s v="Tarde"/>
    <n v="200"/>
    <n v="120"/>
    <n v="24000"/>
    <n v="9132"/>
    <n v="14868"/>
    <x v="0"/>
  </r>
  <r>
    <x v="338"/>
    <x v="1"/>
    <x v="8"/>
    <x v="3"/>
    <x v="2"/>
    <x v="7"/>
    <s v="Noite"/>
    <n v="50"/>
    <n v="100"/>
    <n v="5000"/>
    <n v="2158"/>
    <n v="2842"/>
    <x v="0"/>
  </r>
  <r>
    <x v="482"/>
    <x v="0"/>
    <x v="0"/>
    <x v="4"/>
    <x v="1"/>
    <x v="8"/>
    <s v="Tarde"/>
    <n v="100"/>
    <n v="90"/>
    <n v="9000"/>
    <n v="3894"/>
    <n v="5106"/>
    <x v="0"/>
  </r>
  <r>
    <x v="195"/>
    <x v="1"/>
    <x v="11"/>
    <x v="5"/>
    <x v="2"/>
    <x v="9"/>
    <s v="Noite"/>
    <n v="150"/>
    <n v="120"/>
    <n v="18000"/>
    <n v="7928"/>
    <n v="10072"/>
    <x v="0"/>
  </r>
  <r>
    <x v="305"/>
    <x v="0"/>
    <x v="5"/>
    <x v="0"/>
    <x v="0"/>
    <x v="0"/>
    <s v="Tarde"/>
    <n v="50"/>
    <n v="70"/>
    <n v="3500"/>
    <n v="1479"/>
    <n v="2021"/>
    <x v="0"/>
  </r>
  <r>
    <x v="551"/>
    <x v="0"/>
    <x v="7"/>
    <x v="0"/>
    <x v="1"/>
    <x v="1"/>
    <s v="Noite"/>
    <n v="100"/>
    <n v="90"/>
    <n v="9000"/>
    <n v="2996"/>
    <n v="6004"/>
    <x v="0"/>
  </r>
  <r>
    <x v="382"/>
    <x v="0"/>
    <x v="9"/>
    <x v="0"/>
    <x v="2"/>
    <x v="2"/>
    <s v="Tarde"/>
    <n v="150"/>
    <n v="120"/>
    <n v="18000"/>
    <n v="7189"/>
    <n v="10811"/>
    <x v="0"/>
  </r>
  <r>
    <x v="442"/>
    <x v="0"/>
    <x v="11"/>
    <x v="0"/>
    <x v="3"/>
    <x v="3"/>
    <s v="Noite"/>
    <n v="70"/>
    <n v="120"/>
    <n v="8400"/>
    <n v="3496"/>
    <n v="4904"/>
    <x v="0"/>
  </r>
  <r>
    <x v="322"/>
    <x v="0"/>
    <x v="5"/>
    <x v="1"/>
    <x v="2"/>
    <x v="4"/>
    <s v="Tarde"/>
    <n v="120"/>
    <n v="150"/>
    <n v="18000"/>
    <n v="6119"/>
    <n v="11881"/>
    <x v="0"/>
  </r>
  <r>
    <x v="296"/>
    <x v="1"/>
    <x v="2"/>
    <x v="2"/>
    <x v="2"/>
    <x v="5"/>
    <s v="Noite"/>
    <n v="100"/>
    <n v="150"/>
    <n v="15000"/>
    <n v="5058"/>
    <n v="9942"/>
    <x v="0"/>
  </r>
  <r>
    <x v="346"/>
    <x v="0"/>
    <x v="7"/>
    <x v="2"/>
    <x v="3"/>
    <x v="6"/>
    <s v="Tarde"/>
    <n v="200"/>
    <n v="120"/>
    <n v="24000"/>
    <n v="7985"/>
    <n v="16015"/>
    <x v="0"/>
  </r>
  <r>
    <x v="307"/>
    <x v="1"/>
    <x v="11"/>
    <x v="3"/>
    <x v="2"/>
    <x v="7"/>
    <s v="Noite"/>
    <n v="50"/>
    <n v="100"/>
    <n v="5000"/>
    <n v="2202"/>
    <n v="2798"/>
    <x v="0"/>
  </r>
  <r>
    <x v="27"/>
    <x v="1"/>
    <x v="5"/>
    <x v="4"/>
    <x v="1"/>
    <x v="8"/>
    <s v="Tarde"/>
    <n v="100"/>
    <n v="90"/>
    <n v="9000"/>
    <n v="3525"/>
    <n v="5475"/>
    <x v="0"/>
  </r>
  <r>
    <x v="380"/>
    <x v="1"/>
    <x v="6"/>
    <x v="5"/>
    <x v="2"/>
    <x v="9"/>
    <s v="Noite"/>
    <n v="150"/>
    <n v="120"/>
    <n v="18000"/>
    <n v="7918"/>
    <n v="10082"/>
    <x v="0"/>
  </r>
  <r>
    <x v="481"/>
    <x v="1"/>
    <x v="3"/>
    <x v="0"/>
    <x v="0"/>
    <x v="0"/>
    <s v="Tarde"/>
    <n v="50"/>
    <n v="70"/>
    <n v="3500"/>
    <n v="1482"/>
    <n v="2018"/>
    <x v="0"/>
  </r>
  <r>
    <x v="320"/>
    <x v="1"/>
    <x v="10"/>
    <x v="0"/>
    <x v="1"/>
    <x v="1"/>
    <s v="Noite"/>
    <n v="100"/>
    <n v="90"/>
    <n v="9000"/>
    <n v="3651"/>
    <n v="5349"/>
    <x v="0"/>
  </r>
  <r>
    <x v="142"/>
    <x v="0"/>
    <x v="9"/>
    <x v="0"/>
    <x v="2"/>
    <x v="2"/>
    <s v="Tarde"/>
    <n v="150"/>
    <n v="120"/>
    <n v="18000"/>
    <n v="7815"/>
    <n v="10185"/>
    <x v="0"/>
  </r>
  <r>
    <x v="114"/>
    <x v="1"/>
    <x v="1"/>
    <x v="0"/>
    <x v="3"/>
    <x v="3"/>
    <s v="Noite"/>
    <n v="70"/>
    <n v="120"/>
    <n v="8400"/>
    <n v="2928"/>
    <n v="5472"/>
    <x v="0"/>
  </r>
  <r>
    <x v="552"/>
    <x v="1"/>
    <x v="10"/>
    <x v="1"/>
    <x v="2"/>
    <x v="4"/>
    <s v="Tarde"/>
    <n v="120"/>
    <n v="150"/>
    <n v="18000"/>
    <n v="7561"/>
    <n v="10439"/>
    <x v="0"/>
  </r>
  <r>
    <x v="131"/>
    <x v="1"/>
    <x v="7"/>
    <x v="2"/>
    <x v="2"/>
    <x v="5"/>
    <s v="Noite"/>
    <n v="100"/>
    <n v="150"/>
    <n v="15000"/>
    <n v="6126"/>
    <n v="8874"/>
    <x v="0"/>
  </r>
  <r>
    <x v="135"/>
    <x v="1"/>
    <x v="6"/>
    <x v="2"/>
    <x v="3"/>
    <x v="6"/>
    <s v="Tarde"/>
    <n v="200"/>
    <n v="120"/>
    <n v="24000"/>
    <n v="8656"/>
    <n v="15344"/>
    <x v="0"/>
  </r>
  <r>
    <x v="553"/>
    <x v="1"/>
    <x v="8"/>
    <x v="3"/>
    <x v="2"/>
    <x v="7"/>
    <s v="Noite"/>
    <n v="50"/>
    <n v="100"/>
    <n v="5000"/>
    <n v="2052"/>
    <n v="2948"/>
    <x v="0"/>
  </r>
  <r>
    <x v="539"/>
    <x v="0"/>
    <x v="1"/>
    <x v="4"/>
    <x v="1"/>
    <x v="8"/>
    <s v="Tarde"/>
    <n v="100"/>
    <n v="90"/>
    <n v="9000"/>
    <n v="3612"/>
    <n v="5388"/>
    <x v="0"/>
  </r>
  <r>
    <x v="220"/>
    <x v="0"/>
    <x v="2"/>
    <x v="5"/>
    <x v="2"/>
    <x v="9"/>
    <s v="Noite"/>
    <n v="150"/>
    <n v="120"/>
    <n v="18000"/>
    <n v="7533"/>
    <n v="10467"/>
    <x v="0"/>
  </r>
  <r>
    <x v="446"/>
    <x v="0"/>
    <x v="8"/>
    <x v="0"/>
    <x v="0"/>
    <x v="0"/>
    <s v="Tarde"/>
    <n v="50"/>
    <n v="70"/>
    <n v="3500"/>
    <n v="1525"/>
    <n v="1975"/>
    <x v="0"/>
  </r>
  <r>
    <x v="93"/>
    <x v="1"/>
    <x v="7"/>
    <x v="0"/>
    <x v="1"/>
    <x v="1"/>
    <s v="Noite"/>
    <n v="100"/>
    <n v="90"/>
    <n v="9000"/>
    <n v="3670"/>
    <n v="5330"/>
    <x v="0"/>
  </r>
  <r>
    <x v="554"/>
    <x v="0"/>
    <x v="5"/>
    <x v="0"/>
    <x v="2"/>
    <x v="2"/>
    <s v="Tarde"/>
    <n v="150"/>
    <n v="120"/>
    <n v="18000"/>
    <n v="7453"/>
    <n v="10547"/>
    <x v="0"/>
  </r>
  <r>
    <x v="47"/>
    <x v="1"/>
    <x v="1"/>
    <x v="0"/>
    <x v="3"/>
    <x v="3"/>
    <s v="Noite"/>
    <n v="70"/>
    <n v="120"/>
    <n v="8400"/>
    <n v="2834"/>
    <n v="5566"/>
    <x v="0"/>
  </r>
  <r>
    <x v="371"/>
    <x v="0"/>
    <x v="2"/>
    <x v="1"/>
    <x v="2"/>
    <x v="4"/>
    <s v="Tarde"/>
    <n v="120"/>
    <n v="150"/>
    <n v="18000"/>
    <n v="6986"/>
    <n v="11014"/>
    <x v="0"/>
  </r>
  <r>
    <x v="408"/>
    <x v="1"/>
    <x v="10"/>
    <x v="2"/>
    <x v="2"/>
    <x v="5"/>
    <s v="Noite"/>
    <n v="100"/>
    <n v="150"/>
    <n v="15000"/>
    <n v="5967"/>
    <n v="9033"/>
    <x v="0"/>
  </r>
  <r>
    <x v="555"/>
    <x v="1"/>
    <x v="8"/>
    <x v="2"/>
    <x v="3"/>
    <x v="6"/>
    <s v="Tarde"/>
    <n v="200"/>
    <n v="120"/>
    <n v="24000"/>
    <n v="10237"/>
    <n v="13763"/>
    <x v="0"/>
  </r>
  <r>
    <x v="333"/>
    <x v="0"/>
    <x v="10"/>
    <x v="3"/>
    <x v="2"/>
    <x v="7"/>
    <s v="Noite"/>
    <n v="50"/>
    <n v="100"/>
    <n v="5000"/>
    <n v="2223"/>
    <n v="2777"/>
    <x v="0"/>
  </r>
  <r>
    <x v="52"/>
    <x v="0"/>
    <x v="4"/>
    <x v="4"/>
    <x v="1"/>
    <x v="8"/>
    <s v="Tarde"/>
    <n v="100"/>
    <n v="90"/>
    <n v="9000"/>
    <n v="3950"/>
    <n v="5050"/>
    <x v="0"/>
  </r>
  <r>
    <x v="36"/>
    <x v="0"/>
    <x v="2"/>
    <x v="5"/>
    <x v="2"/>
    <x v="9"/>
    <s v="Noite"/>
    <n v="150"/>
    <n v="120"/>
    <n v="18000"/>
    <n v="6171"/>
    <n v="11829"/>
    <x v="0"/>
  </r>
  <r>
    <x v="519"/>
    <x v="0"/>
    <x v="3"/>
    <x v="0"/>
    <x v="0"/>
    <x v="0"/>
    <s v="Tarde"/>
    <n v="50"/>
    <n v="70"/>
    <n v="3500"/>
    <n v="1553"/>
    <n v="1947"/>
    <x v="0"/>
  </r>
  <r>
    <x v="556"/>
    <x v="1"/>
    <x v="7"/>
    <x v="0"/>
    <x v="1"/>
    <x v="1"/>
    <s v="Noite"/>
    <n v="100"/>
    <n v="90"/>
    <n v="9000"/>
    <n v="3459"/>
    <n v="5541"/>
    <x v="0"/>
  </r>
  <r>
    <x v="351"/>
    <x v="0"/>
    <x v="9"/>
    <x v="0"/>
    <x v="2"/>
    <x v="2"/>
    <s v="Tarde"/>
    <n v="150"/>
    <n v="120"/>
    <n v="18000"/>
    <n v="8022"/>
    <n v="9978"/>
    <x v="0"/>
  </r>
  <r>
    <x v="312"/>
    <x v="1"/>
    <x v="9"/>
    <x v="0"/>
    <x v="3"/>
    <x v="3"/>
    <s v="Noite"/>
    <n v="70"/>
    <n v="120"/>
    <n v="8400"/>
    <n v="3707"/>
    <n v="4693"/>
    <x v="0"/>
  </r>
  <r>
    <x v="203"/>
    <x v="0"/>
    <x v="1"/>
    <x v="1"/>
    <x v="2"/>
    <x v="4"/>
    <s v="Tarde"/>
    <n v="120"/>
    <n v="150"/>
    <n v="18000"/>
    <n v="6004"/>
    <n v="11996"/>
    <x v="0"/>
  </r>
  <r>
    <x v="39"/>
    <x v="1"/>
    <x v="2"/>
    <x v="2"/>
    <x v="2"/>
    <x v="5"/>
    <s v="Noite"/>
    <n v="100"/>
    <n v="150"/>
    <n v="15000"/>
    <n v="6170"/>
    <n v="8830"/>
    <x v="0"/>
  </r>
  <r>
    <x v="473"/>
    <x v="1"/>
    <x v="7"/>
    <x v="2"/>
    <x v="3"/>
    <x v="6"/>
    <s v="Tarde"/>
    <n v="200"/>
    <n v="120"/>
    <n v="24000"/>
    <n v="8990"/>
    <n v="15010"/>
    <x v="0"/>
  </r>
  <r>
    <x v="43"/>
    <x v="0"/>
    <x v="6"/>
    <x v="3"/>
    <x v="2"/>
    <x v="7"/>
    <s v="Noite"/>
    <n v="50"/>
    <n v="100"/>
    <n v="5000"/>
    <n v="1769"/>
    <n v="3231"/>
    <x v="0"/>
  </r>
  <r>
    <x v="280"/>
    <x v="1"/>
    <x v="3"/>
    <x v="4"/>
    <x v="1"/>
    <x v="8"/>
    <s v="Tarde"/>
    <n v="100"/>
    <n v="90"/>
    <n v="9000"/>
    <n v="3787"/>
    <n v="5213"/>
    <x v="0"/>
  </r>
  <r>
    <x v="455"/>
    <x v="0"/>
    <x v="11"/>
    <x v="5"/>
    <x v="2"/>
    <x v="9"/>
    <s v="Noite"/>
    <n v="150"/>
    <n v="120"/>
    <n v="18000"/>
    <n v="6375"/>
    <n v="11625"/>
    <x v="0"/>
  </r>
  <r>
    <x v="102"/>
    <x v="0"/>
    <x v="8"/>
    <x v="0"/>
    <x v="0"/>
    <x v="0"/>
    <s v="Tarde"/>
    <n v="50"/>
    <n v="70"/>
    <n v="3500"/>
    <n v="1328"/>
    <n v="2172"/>
    <x v="0"/>
  </r>
  <r>
    <x v="434"/>
    <x v="0"/>
    <x v="11"/>
    <x v="0"/>
    <x v="1"/>
    <x v="1"/>
    <s v="Noite"/>
    <n v="100"/>
    <n v="90"/>
    <n v="9000"/>
    <n v="3443"/>
    <n v="5557"/>
    <x v="0"/>
  </r>
  <r>
    <x v="233"/>
    <x v="0"/>
    <x v="5"/>
    <x v="0"/>
    <x v="2"/>
    <x v="2"/>
    <s v="Tarde"/>
    <n v="150"/>
    <n v="120"/>
    <n v="18000"/>
    <n v="7153"/>
    <n v="10847"/>
    <x v="0"/>
  </r>
  <r>
    <x v="185"/>
    <x v="0"/>
    <x v="8"/>
    <x v="0"/>
    <x v="3"/>
    <x v="3"/>
    <s v="Noite"/>
    <n v="70"/>
    <n v="120"/>
    <n v="8400"/>
    <n v="3109"/>
    <n v="5291"/>
    <x v="0"/>
  </r>
  <r>
    <x v="557"/>
    <x v="0"/>
    <x v="1"/>
    <x v="1"/>
    <x v="2"/>
    <x v="4"/>
    <s v="Tarde"/>
    <n v="120"/>
    <n v="150"/>
    <n v="18000"/>
    <n v="6971"/>
    <n v="11029"/>
    <x v="0"/>
  </r>
  <r>
    <x v="286"/>
    <x v="1"/>
    <x v="11"/>
    <x v="2"/>
    <x v="2"/>
    <x v="5"/>
    <s v="Noite"/>
    <n v="100"/>
    <n v="150"/>
    <n v="15000"/>
    <n v="5860"/>
    <n v="9140"/>
    <x v="0"/>
  </r>
  <r>
    <x v="558"/>
    <x v="1"/>
    <x v="2"/>
    <x v="2"/>
    <x v="3"/>
    <x v="6"/>
    <s v="Tarde"/>
    <n v="200"/>
    <n v="120"/>
    <n v="24000"/>
    <n v="9755"/>
    <n v="14245"/>
    <x v="0"/>
  </r>
  <r>
    <x v="249"/>
    <x v="1"/>
    <x v="10"/>
    <x v="3"/>
    <x v="2"/>
    <x v="7"/>
    <s v="Noite"/>
    <n v="50"/>
    <n v="100"/>
    <n v="5000"/>
    <n v="1674"/>
    <n v="3326"/>
    <x v="0"/>
  </r>
  <r>
    <x v="417"/>
    <x v="0"/>
    <x v="1"/>
    <x v="4"/>
    <x v="1"/>
    <x v="8"/>
    <s v="Tarde"/>
    <n v="100"/>
    <n v="90"/>
    <n v="9000"/>
    <n v="3077"/>
    <n v="5923"/>
    <x v="0"/>
  </r>
  <r>
    <x v="481"/>
    <x v="1"/>
    <x v="3"/>
    <x v="5"/>
    <x v="2"/>
    <x v="9"/>
    <s v="Noite"/>
    <n v="150"/>
    <n v="120"/>
    <n v="18000"/>
    <n v="6861"/>
    <n v="11139"/>
    <x v="0"/>
  </r>
  <r>
    <x v="166"/>
    <x v="0"/>
    <x v="10"/>
    <x v="0"/>
    <x v="0"/>
    <x v="0"/>
    <s v="Tarde"/>
    <n v="50"/>
    <n v="70"/>
    <n v="3500"/>
    <n v="1401"/>
    <n v="2099"/>
    <x v="0"/>
  </r>
  <r>
    <x v="235"/>
    <x v="0"/>
    <x v="4"/>
    <x v="0"/>
    <x v="1"/>
    <x v="1"/>
    <s v="Noite"/>
    <n v="100"/>
    <n v="90"/>
    <n v="9000"/>
    <n v="3642"/>
    <n v="5358"/>
    <x v="0"/>
  </r>
  <r>
    <x v="187"/>
    <x v="0"/>
    <x v="2"/>
    <x v="0"/>
    <x v="2"/>
    <x v="2"/>
    <s v="Tarde"/>
    <n v="150"/>
    <n v="120"/>
    <n v="18000"/>
    <n v="6146"/>
    <n v="11854"/>
    <x v="0"/>
  </r>
  <r>
    <x v="446"/>
    <x v="0"/>
    <x v="8"/>
    <x v="0"/>
    <x v="3"/>
    <x v="3"/>
    <s v="Noite"/>
    <n v="70"/>
    <n v="120"/>
    <n v="8400"/>
    <n v="2871"/>
    <n v="5529"/>
    <x v="0"/>
  </r>
  <r>
    <x v="559"/>
    <x v="0"/>
    <x v="7"/>
    <x v="1"/>
    <x v="2"/>
    <x v="4"/>
    <s v="Tarde"/>
    <n v="120"/>
    <n v="150"/>
    <n v="18000"/>
    <n v="7221"/>
    <n v="10779"/>
    <x v="0"/>
  </r>
  <r>
    <x v="335"/>
    <x v="1"/>
    <x v="4"/>
    <x v="2"/>
    <x v="2"/>
    <x v="5"/>
    <s v="Noite"/>
    <n v="100"/>
    <n v="150"/>
    <n v="15000"/>
    <n v="6479"/>
    <n v="8521"/>
    <x v="0"/>
  </r>
  <r>
    <x v="132"/>
    <x v="1"/>
    <x v="7"/>
    <x v="2"/>
    <x v="3"/>
    <x v="6"/>
    <s v="Tarde"/>
    <n v="200"/>
    <n v="120"/>
    <n v="24000"/>
    <n v="9841"/>
    <n v="14159"/>
    <x v="0"/>
  </r>
  <r>
    <x v="560"/>
    <x v="1"/>
    <x v="7"/>
    <x v="3"/>
    <x v="2"/>
    <x v="7"/>
    <s v="Noite"/>
    <n v="50"/>
    <n v="100"/>
    <n v="5000"/>
    <n v="1807"/>
    <n v="3193"/>
    <x v="0"/>
  </r>
  <r>
    <x v="65"/>
    <x v="1"/>
    <x v="7"/>
    <x v="4"/>
    <x v="1"/>
    <x v="8"/>
    <s v="Tarde"/>
    <n v="100"/>
    <n v="90"/>
    <n v="9000"/>
    <n v="3022"/>
    <n v="5978"/>
    <x v="0"/>
  </r>
  <r>
    <x v="70"/>
    <x v="1"/>
    <x v="3"/>
    <x v="5"/>
    <x v="2"/>
    <x v="9"/>
    <s v="Noite"/>
    <n v="150"/>
    <n v="120"/>
    <n v="18000"/>
    <n v="7641"/>
    <n v="10359"/>
    <x v="0"/>
  </r>
  <r>
    <x v="159"/>
    <x v="0"/>
    <x v="11"/>
    <x v="0"/>
    <x v="0"/>
    <x v="0"/>
    <s v="Tarde"/>
    <n v="50"/>
    <n v="70"/>
    <n v="3500"/>
    <n v="1410"/>
    <n v="2090"/>
    <x v="0"/>
  </r>
  <r>
    <x v="492"/>
    <x v="1"/>
    <x v="5"/>
    <x v="0"/>
    <x v="1"/>
    <x v="1"/>
    <s v="Noite"/>
    <n v="100"/>
    <n v="90"/>
    <n v="9000"/>
    <n v="3553"/>
    <n v="5447"/>
    <x v="0"/>
  </r>
  <r>
    <x v="561"/>
    <x v="1"/>
    <x v="3"/>
    <x v="0"/>
    <x v="2"/>
    <x v="2"/>
    <s v="Tarde"/>
    <n v="150"/>
    <n v="120"/>
    <n v="18000"/>
    <n v="6954"/>
    <n v="11046"/>
    <x v="0"/>
  </r>
  <r>
    <x v="106"/>
    <x v="0"/>
    <x v="8"/>
    <x v="0"/>
    <x v="3"/>
    <x v="3"/>
    <s v="Noite"/>
    <n v="70"/>
    <n v="120"/>
    <n v="8400"/>
    <n v="3570"/>
    <n v="4830"/>
    <x v="0"/>
  </r>
  <r>
    <x v="13"/>
    <x v="1"/>
    <x v="5"/>
    <x v="1"/>
    <x v="2"/>
    <x v="4"/>
    <s v="Tarde"/>
    <n v="120"/>
    <n v="150"/>
    <n v="18000"/>
    <n v="8087"/>
    <n v="9913"/>
    <x v="0"/>
  </r>
  <r>
    <x v="44"/>
    <x v="0"/>
    <x v="6"/>
    <x v="2"/>
    <x v="2"/>
    <x v="5"/>
    <s v="Noite"/>
    <n v="100"/>
    <n v="150"/>
    <n v="15000"/>
    <n v="4977"/>
    <n v="10023"/>
    <x v="0"/>
  </r>
  <r>
    <x v="146"/>
    <x v="1"/>
    <x v="7"/>
    <x v="2"/>
    <x v="3"/>
    <x v="6"/>
    <s v="Tarde"/>
    <n v="200"/>
    <n v="120"/>
    <n v="24000"/>
    <n v="9590"/>
    <n v="14410"/>
    <x v="0"/>
  </r>
  <r>
    <x v="306"/>
    <x v="1"/>
    <x v="1"/>
    <x v="3"/>
    <x v="2"/>
    <x v="7"/>
    <s v="Noite"/>
    <n v="50"/>
    <n v="100"/>
    <n v="5000"/>
    <n v="1721"/>
    <n v="3279"/>
    <x v="0"/>
  </r>
  <r>
    <x v="427"/>
    <x v="1"/>
    <x v="7"/>
    <x v="4"/>
    <x v="1"/>
    <x v="8"/>
    <s v="Tarde"/>
    <n v="100"/>
    <n v="90"/>
    <n v="9000"/>
    <n v="3616"/>
    <n v="5384"/>
    <x v="0"/>
  </r>
  <r>
    <x v="285"/>
    <x v="1"/>
    <x v="11"/>
    <x v="5"/>
    <x v="2"/>
    <x v="9"/>
    <s v="Noite"/>
    <n v="150"/>
    <n v="120"/>
    <n v="18000"/>
    <n v="5988"/>
    <n v="12012"/>
    <x v="0"/>
  </r>
  <r>
    <x v="504"/>
    <x v="1"/>
    <x v="8"/>
    <x v="0"/>
    <x v="0"/>
    <x v="0"/>
    <s v="Tarde"/>
    <n v="50"/>
    <n v="70"/>
    <n v="3500"/>
    <n v="1312"/>
    <n v="2188"/>
    <x v="0"/>
  </r>
  <r>
    <x v="71"/>
    <x v="0"/>
    <x v="11"/>
    <x v="0"/>
    <x v="1"/>
    <x v="1"/>
    <s v="Noite"/>
    <n v="100"/>
    <n v="90"/>
    <n v="9000"/>
    <n v="3752"/>
    <n v="5248"/>
    <x v="0"/>
  </r>
  <r>
    <x v="397"/>
    <x v="1"/>
    <x v="5"/>
    <x v="0"/>
    <x v="2"/>
    <x v="2"/>
    <s v="Tarde"/>
    <n v="150"/>
    <n v="120"/>
    <n v="18000"/>
    <n v="7939"/>
    <n v="10061"/>
    <x v="0"/>
  </r>
  <r>
    <x v="126"/>
    <x v="1"/>
    <x v="9"/>
    <x v="0"/>
    <x v="3"/>
    <x v="3"/>
    <s v="Noite"/>
    <n v="70"/>
    <n v="120"/>
    <n v="8400"/>
    <n v="3587"/>
    <n v="4813"/>
    <x v="0"/>
  </r>
  <r>
    <x v="146"/>
    <x v="1"/>
    <x v="7"/>
    <x v="1"/>
    <x v="2"/>
    <x v="4"/>
    <s v="Tarde"/>
    <n v="120"/>
    <n v="150"/>
    <n v="18000"/>
    <n v="7310"/>
    <n v="10690"/>
    <x v="0"/>
  </r>
  <r>
    <x v="288"/>
    <x v="1"/>
    <x v="7"/>
    <x v="2"/>
    <x v="2"/>
    <x v="5"/>
    <s v="Noite"/>
    <n v="100"/>
    <n v="150"/>
    <n v="15000"/>
    <n v="6128"/>
    <n v="8872"/>
    <x v="0"/>
  </r>
  <r>
    <x v="555"/>
    <x v="1"/>
    <x v="8"/>
    <x v="2"/>
    <x v="3"/>
    <x v="6"/>
    <s v="Tarde"/>
    <n v="200"/>
    <n v="120"/>
    <n v="24000"/>
    <n v="7944"/>
    <n v="16056"/>
    <x v="0"/>
  </r>
  <r>
    <x v="208"/>
    <x v="1"/>
    <x v="5"/>
    <x v="3"/>
    <x v="2"/>
    <x v="7"/>
    <s v="Noite"/>
    <n v="50"/>
    <n v="100"/>
    <n v="5000"/>
    <n v="2058"/>
    <n v="2942"/>
    <x v="0"/>
  </r>
  <r>
    <x v="562"/>
    <x v="1"/>
    <x v="9"/>
    <x v="4"/>
    <x v="1"/>
    <x v="8"/>
    <s v="Tarde"/>
    <n v="100"/>
    <n v="90"/>
    <n v="9000"/>
    <n v="3672"/>
    <n v="5328"/>
    <x v="0"/>
  </r>
  <r>
    <x v="297"/>
    <x v="0"/>
    <x v="2"/>
    <x v="5"/>
    <x v="2"/>
    <x v="9"/>
    <s v="Noite"/>
    <n v="150"/>
    <n v="120"/>
    <n v="18000"/>
    <n v="7633"/>
    <n v="10367"/>
    <x v="0"/>
  </r>
  <r>
    <x v="307"/>
    <x v="1"/>
    <x v="11"/>
    <x v="0"/>
    <x v="0"/>
    <x v="0"/>
    <s v="Tarde"/>
    <n v="50"/>
    <n v="70"/>
    <n v="3500"/>
    <n v="1241"/>
    <n v="2259"/>
    <x v="0"/>
  </r>
  <r>
    <x v="317"/>
    <x v="1"/>
    <x v="5"/>
    <x v="0"/>
    <x v="1"/>
    <x v="1"/>
    <s v="Noite"/>
    <n v="100"/>
    <n v="90"/>
    <n v="9000"/>
    <n v="3799"/>
    <n v="5201"/>
    <x v="0"/>
  </r>
  <r>
    <x v="283"/>
    <x v="1"/>
    <x v="1"/>
    <x v="0"/>
    <x v="2"/>
    <x v="2"/>
    <s v="Tarde"/>
    <n v="150"/>
    <n v="120"/>
    <n v="18000"/>
    <n v="7465"/>
    <n v="10535"/>
    <x v="0"/>
  </r>
  <r>
    <x v="387"/>
    <x v="0"/>
    <x v="7"/>
    <x v="0"/>
    <x v="3"/>
    <x v="3"/>
    <s v="Noite"/>
    <n v="70"/>
    <n v="120"/>
    <n v="8400"/>
    <n v="3605"/>
    <n v="4795"/>
    <x v="0"/>
  </r>
  <r>
    <x v="563"/>
    <x v="1"/>
    <x v="2"/>
    <x v="1"/>
    <x v="2"/>
    <x v="4"/>
    <s v="Tarde"/>
    <n v="120"/>
    <n v="150"/>
    <n v="18000"/>
    <n v="6348"/>
    <n v="11652"/>
    <x v="0"/>
  </r>
  <r>
    <x v="563"/>
    <x v="1"/>
    <x v="2"/>
    <x v="2"/>
    <x v="2"/>
    <x v="5"/>
    <s v="Noite"/>
    <n v="100"/>
    <n v="150"/>
    <n v="15000"/>
    <n v="5518"/>
    <n v="9482"/>
    <x v="0"/>
  </r>
  <r>
    <x v="215"/>
    <x v="1"/>
    <x v="2"/>
    <x v="2"/>
    <x v="3"/>
    <x v="6"/>
    <s v="Tarde"/>
    <n v="200"/>
    <n v="120"/>
    <n v="24000"/>
    <n v="8686"/>
    <n v="15314"/>
    <x v="0"/>
  </r>
  <r>
    <x v="261"/>
    <x v="0"/>
    <x v="10"/>
    <x v="3"/>
    <x v="2"/>
    <x v="7"/>
    <s v="Noite"/>
    <n v="50"/>
    <n v="100"/>
    <n v="5000"/>
    <n v="2194"/>
    <n v="2806"/>
    <x v="0"/>
  </r>
  <r>
    <x v="200"/>
    <x v="0"/>
    <x v="0"/>
    <x v="4"/>
    <x v="1"/>
    <x v="8"/>
    <s v="Tarde"/>
    <n v="100"/>
    <n v="90"/>
    <n v="9000"/>
    <n v="3512"/>
    <n v="5488"/>
    <x v="0"/>
  </r>
  <r>
    <x v="564"/>
    <x v="1"/>
    <x v="6"/>
    <x v="5"/>
    <x v="2"/>
    <x v="9"/>
    <s v="Noite"/>
    <n v="150"/>
    <n v="120"/>
    <n v="18000"/>
    <n v="6280"/>
    <n v="11720"/>
    <x v="0"/>
  </r>
  <r>
    <x v="419"/>
    <x v="0"/>
    <x v="8"/>
    <x v="0"/>
    <x v="0"/>
    <x v="0"/>
    <s v="Tarde"/>
    <n v="50"/>
    <n v="70"/>
    <n v="3500"/>
    <n v="1276"/>
    <n v="2224"/>
    <x v="0"/>
  </r>
  <r>
    <x v="565"/>
    <x v="0"/>
    <x v="5"/>
    <x v="0"/>
    <x v="1"/>
    <x v="1"/>
    <s v="Noite"/>
    <n v="100"/>
    <n v="90"/>
    <n v="9000"/>
    <n v="3627"/>
    <n v="5373"/>
    <x v="0"/>
  </r>
  <r>
    <x v="225"/>
    <x v="1"/>
    <x v="11"/>
    <x v="0"/>
    <x v="2"/>
    <x v="2"/>
    <s v="Tarde"/>
    <n v="150"/>
    <n v="120"/>
    <n v="18000"/>
    <n v="5956"/>
    <n v="12044"/>
    <x v="0"/>
  </r>
  <r>
    <x v="511"/>
    <x v="1"/>
    <x v="8"/>
    <x v="0"/>
    <x v="3"/>
    <x v="3"/>
    <s v="Noite"/>
    <n v="70"/>
    <n v="120"/>
    <n v="8400"/>
    <n v="2830"/>
    <n v="5570"/>
    <x v="0"/>
  </r>
  <r>
    <x v="68"/>
    <x v="0"/>
    <x v="2"/>
    <x v="1"/>
    <x v="2"/>
    <x v="4"/>
    <s v="Tarde"/>
    <n v="120"/>
    <n v="150"/>
    <n v="18000"/>
    <n v="8023"/>
    <n v="9977"/>
    <x v="0"/>
  </r>
  <r>
    <x v="138"/>
    <x v="0"/>
    <x v="0"/>
    <x v="2"/>
    <x v="2"/>
    <x v="5"/>
    <s v="Noite"/>
    <n v="100"/>
    <n v="150"/>
    <n v="15000"/>
    <n v="5953"/>
    <n v="9047"/>
    <x v="0"/>
  </r>
  <r>
    <x v="566"/>
    <x v="0"/>
    <x v="11"/>
    <x v="2"/>
    <x v="3"/>
    <x v="6"/>
    <s v="Tarde"/>
    <n v="200"/>
    <n v="120"/>
    <n v="24000"/>
    <n v="10087"/>
    <n v="13913"/>
    <x v="0"/>
  </r>
  <r>
    <x v="304"/>
    <x v="0"/>
    <x v="5"/>
    <x v="3"/>
    <x v="2"/>
    <x v="7"/>
    <s v="Noite"/>
    <n v="50"/>
    <n v="100"/>
    <n v="5000"/>
    <n v="1948"/>
    <n v="3052"/>
    <x v="0"/>
  </r>
  <r>
    <x v="567"/>
    <x v="1"/>
    <x v="4"/>
    <x v="4"/>
    <x v="1"/>
    <x v="8"/>
    <s v="Tarde"/>
    <n v="100"/>
    <n v="90"/>
    <n v="9000"/>
    <n v="3518"/>
    <n v="5482"/>
    <x v="0"/>
  </r>
  <r>
    <x v="337"/>
    <x v="1"/>
    <x v="11"/>
    <x v="5"/>
    <x v="2"/>
    <x v="9"/>
    <s v="Noite"/>
    <n v="150"/>
    <n v="120"/>
    <n v="18000"/>
    <n v="7182"/>
    <n v="10818"/>
    <x v="0"/>
  </r>
  <r>
    <x v="210"/>
    <x v="1"/>
    <x v="1"/>
    <x v="0"/>
    <x v="0"/>
    <x v="0"/>
    <s v="Tarde"/>
    <n v="50"/>
    <n v="70"/>
    <n v="3500"/>
    <n v="1282"/>
    <n v="2218"/>
    <x v="0"/>
  </r>
  <r>
    <x v="226"/>
    <x v="0"/>
    <x v="3"/>
    <x v="0"/>
    <x v="1"/>
    <x v="1"/>
    <s v="Noite"/>
    <n v="100"/>
    <n v="90"/>
    <n v="9000"/>
    <n v="3756"/>
    <n v="5244"/>
    <x v="0"/>
  </r>
  <r>
    <x v="235"/>
    <x v="0"/>
    <x v="4"/>
    <x v="0"/>
    <x v="2"/>
    <x v="2"/>
    <s v="Tarde"/>
    <n v="150"/>
    <n v="120"/>
    <n v="18000"/>
    <n v="6720"/>
    <n v="11280"/>
    <x v="0"/>
  </r>
  <r>
    <x v="446"/>
    <x v="0"/>
    <x v="8"/>
    <x v="0"/>
    <x v="3"/>
    <x v="3"/>
    <s v="Noite"/>
    <n v="70"/>
    <n v="120"/>
    <n v="8400"/>
    <n v="3432"/>
    <n v="4968"/>
    <x v="0"/>
  </r>
  <r>
    <x v="281"/>
    <x v="0"/>
    <x v="4"/>
    <x v="1"/>
    <x v="2"/>
    <x v="4"/>
    <s v="Tarde"/>
    <n v="120"/>
    <n v="150"/>
    <n v="18000"/>
    <n v="7158"/>
    <n v="10842"/>
    <x v="0"/>
  </r>
  <r>
    <x v="463"/>
    <x v="0"/>
    <x v="8"/>
    <x v="2"/>
    <x v="2"/>
    <x v="5"/>
    <s v="Noite"/>
    <n v="100"/>
    <n v="150"/>
    <n v="15000"/>
    <n v="5675"/>
    <n v="9325"/>
    <x v="0"/>
  </r>
  <r>
    <x v="568"/>
    <x v="0"/>
    <x v="7"/>
    <x v="2"/>
    <x v="3"/>
    <x v="6"/>
    <s v="Tarde"/>
    <n v="200"/>
    <n v="120"/>
    <n v="24000"/>
    <n v="9458"/>
    <n v="14542"/>
    <x v="0"/>
  </r>
  <r>
    <x v="373"/>
    <x v="1"/>
    <x v="7"/>
    <x v="3"/>
    <x v="2"/>
    <x v="7"/>
    <s v="Noite"/>
    <n v="50"/>
    <n v="100"/>
    <n v="5000"/>
    <n v="1706"/>
    <n v="3294"/>
    <x v="0"/>
  </r>
  <r>
    <x v="229"/>
    <x v="0"/>
    <x v="8"/>
    <x v="4"/>
    <x v="1"/>
    <x v="8"/>
    <s v="Tarde"/>
    <n v="100"/>
    <n v="90"/>
    <n v="9000"/>
    <n v="3575"/>
    <n v="5425"/>
    <x v="0"/>
  </r>
  <r>
    <x v="13"/>
    <x v="1"/>
    <x v="5"/>
    <x v="5"/>
    <x v="2"/>
    <x v="9"/>
    <s v="Noite"/>
    <n v="150"/>
    <n v="120"/>
    <n v="18000"/>
    <n v="6452"/>
    <n v="11548"/>
    <x v="0"/>
  </r>
  <r>
    <x v="325"/>
    <x v="0"/>
    <x v="7"/>
    <x v="0"/>
    <x v="0"/>
    <x v="0"/>
    <s v="Tarde"/>
    <n v="50"/>
    <n v="70"/>
    <n v="3500"/>
    <n v="1442"/>
    <n v="2058"/>
    <x v="0"/>
  </r>
  <r>
    <x v="569"/>
    <x v="1"/>
    <x v="6"/>
    <x v="0"/>
    <x v="1"/>
    <x v="1"/>
    <s v="Noite"/>
    <n v="100"/>
    <n v="90"/>
    <n v="9000"/>
    <n v="3771"/>
    <n v="5229"/>
    <x v="0"/>
  </r>
  <r>
    <x v="355"/>
    <x v="1"/>
    <x v="10"/>
    <x v="0"/>
    <x v="2"/>
    <x v="2"/>
    <s v="Tarde"/>
    <n v="150"/>
    <n v="120"/>
    <n v="18000"/>
    <n v="6652"/>
    <n v="11348"/>
    <x v="0"/>
  </r>
  <r>
    <x v="524"/>
    <x v="0"/>
    <x v="10"/>
    <x v="0"/>
    <x v="3"/>
    <x v="3"/>
    <s v="Noite"/>
    <n v="70"/>
    <n v="120"/>
    <n v="8400"/>
    <n v="2853"/>
    <n v="5547"/>
    <x v="0"/>
  </r>
  <r>
    <x v="194"/>
    <x v="1"/>
    <x v="9"/>
    <x v="1"/>
    <x v="2"/>
    <x v="4"/>
    <s v="Tarde"/>
    <n v="120"/>
    <n v="150"/>
    <n v="18000"/>
    <n v="5997"/>
    <n v="12003"/>
    <x v="0"/>
  </r>
  <r>
    <x v="570"/>
    <x v="0"/>
    <x v="6"/>
    <x v="2"/>
    <x v="2"/>
    <x v="5"/>
    <s v="Noite"/>
    <n v="100"/>
    <n v="150"/>
    <n v="15000"/>
    <n v="5497"/>
    <n v="9503"/>
    <x v="0"/>
  </r>
  <r>
    <x v="414"/>
    <x v="1"/>
    <x v="10"/>
    <x v="2"/>
    <x v="3"/>
    <x v="6"/>
    <s v="Tarde"/>
    <n v="200"/>
    <n v="120"/>
    <n v="24000"/>
    <n v="10171"/>
    <n v="13829"/>
    <x v="0"/>
  </r>
  <r>
    <x v="464"/>
    <x v="0"/>
    <x v="5"/>
    <x v="3"/>
    <x v="2"/>
    <x v="7"/>
    <s v="Noite"/>
    <n v="50"/>
    <n v="100"/>
    <n v="5000"/>
    <n v="1807"/>
    <n v="3193"/>
    <x v="0"/>
  </r>
  <r>
    <x v="487"/>
    <x v="1"/>
    <x v="10"/>
    <x v="4"/>
    <x v="1"/>
    <x v="8"/>
    <s v="Tarde"/>
    <n v="100"/>
    <n v="90"/>
    <n v="9000"/>
    <n v="3456"/>
    <n v="5544"/>
    <x v="0"/>
  </r>
  <r>
    <x v="213"/>
    <x v="0"/>
    <x v="9"/>
    <x v="5"/>
    <x v="2"/>
    <x v="9"/>
    <s v="Noite"/>
    <n v="150"/>
    <n v="120"/>
    <n v="18000"/>
    <n v="7648"/>
    <n v="10352"/>
    <x v="0"/>
  </r>
  <r>
    <x v="571"/>
    <x v="0"/>
    <x v="4"/>
    <x v="0"/>
    <x v="0"/>
    <x v="0"/>
    <s v="Tarde"/>
    <n v="50"/>
    <n v="70"/>
    <n v="3500"/>
    <n v="1184"/>
    <n v="2316"/>
    <x v="0"/>
  </r>
  <r>
    <x v="24"/>
    <x v="1"/>
    <x v="6"/>
    <x v="0"/>
    <x v="1"/>
    <x v="1"/>
    <s v="Noite"/>
    <n v="100"/>
    <n v="90"/>
    <n v="9000"/>
    <n v="3555"/>
    <n v="5445"/>
    <x v="0"/>
  </r>
  <r>
    <x v="16"/>
    <x v="1"/>
    <x v="4"/>
    <x v="0"/>
    <x v="2"/>
    <x v="2"/>
    <s v="Tarde"/>
    <n v="150"/>
    <n v="120"/>
    <n v="18000"/>
    <n v="7556"/>
    <n v="10444"/>
    <x v="0"/>
  </r>
  <r>
    <x v="304"/>
    <x v="0"/>
    <x v="5"/>
    <x v="0"/>
    <x v="3"/>
    <x v="3"/>
    <s v="Noite"/>
    <n v="70"/>
    <n v="120"/>
    <n v="8400"/>
    <n v="2963"/>
    <n v="5437"/>
    <x v="0"/>
  </r>
  <r>
    <x v="470"/>
    <x v="0"/>
    <x v="5"/>
    <x v="1"/>
    <x v="2"/>
    <x v="4"/>
    <s v="Tarde"/>
    <n v="120"/>
    <n v="150"/>
    <n v="18000"/>
    <n v="6414"/>
    <n v="11586"/>
    <x v="0"/>
  </r>
  <r>
    <x v="399"/>
    <x v="1"/>
    <x v="9"/>
    <x v="2"/>
    <x v="2"/>
    <x v="5"/>
    <s v="Noite"/>
    <n v="100"/>
    <n v="150"/>
    <n v="15000"/>
    <n v="6207"/>
    <n v="8793"/>
    <x v="0"/>
  </r>
  <r>
    <x v="392"/>
    <x v="0"/>
    <x v="4"/>
    <x v="2"/>
    <x v="3"/>
    <x v="6"/>
    <s v="Tarde"/>
    <n v="200"/>
    <n v="120"/>
    <n v="24000"/>
    <n v="10755"/>
    <n v="13245"/>
    <x v="0"/>
  </r>
  <r>
    <x v="389"/>
    <x v="0"/>
    <x v="9"/>
    <x v="3"/>
    <x v="2"/>
    <x v="7"/>
    <s v="Noite"/>
    <n v="50"/>
    <n v="100"/>
    <n v="5000"/>
    <n v="2073"/>
    <n v="2927"/>
    <x v="0"/>
  </r>
  <r>
    <x v="7"/>
    <x v="1"/>
    <x v="6"/>
    <x v="4"/>
    <x v="1"/>
    <x v="8"/>
    <s v="Tarde"/>
    <n v="100"/>
    <n v="90"/>
    <n v="9000"/>
    <n v="3272"/>
    <n v="5728"/>
    <x v="0"/>
  </r>
  <r>
    <x v="572"/>
    <x v="0"/>
    <x v="4"/>
    <x v="5"/>
    <x v="2"/>
    <x v="9"/>
    <s v="Noite"/>
    <n v="150"/>
    <n v="120"/>
    <n v="18000"/>
    <n v="6798"/>
    <n v="11202"/>
    <x v="0"/>
  </r>
  <r>
    <x v="572"/>
    <x v="0"/>
    <x v="4"/>
    <x v="0"/>
    <x v="0"/>
    <x v="0"/>
    <s v="Tarde"/>
    <n v="50"/>
    <n v="70"/>
    <n v="3500"/>
    <n v="1232"/>
    <n v="2268"/>
    <x v="0"/>
  </r>
  <r>
    <x v="573"/>
    <x v="1"/>
    <x v="11"/>
    <x v="0"/>
    <x v="1"/>
    <x v="1"/>
    <s v="Noite"/>
    <n v="100"/>
    <n v="90"/>
    <n v="9000"/>
    <n v="3325"/>
    <n v="5675"/>
    <x v="0"/>
  </r>
  <r>
    <x v="369"/>
    <x v="0"/>
    <x v="11"/>
    <x v="0"/>
    <x v="2"/>
    <x v="2"/>
    <s v="Tarde"/>
    <n v="150"/>
    <n v="120"/>
    <n v="18000"/>
    <n v="7159"/>
    <n v="10841"/>
    <x v="0"/>
  </r>
  <r>
    <x v="389"/>
    <x v="0"/>
    <x v="9"/>
    <x v="0"/>
    <x v="3"/>
    <x v="3"/>
    <s v="Noite"/>
    <n v="70"/>
    <n v="120"/>
    <n v="8400"/>
    <n v="2822"/>
    <n v="5578"/>
    <x v="0"/>
  </r>
  <r>
    <x v="191"/>
    <x v="0"/>
    <x v="8"/>
    <x v="1"/>
    <x v="2"/>
    <x v="4"/>
    <s v="Tarde"/>
    <n v="120"/>
    <n v="150"/>
    <n v="18000"/>
    <n v="7785"/>
    <n v="10215"/>
    <x v="0"/>
  </r>
  <r>
    <x v="568"/>
    <x v="0"/>
    <x v="7"/>
    <x v="2"/>
    <x v="2"/>
    <x v="5"/>
    <s v="Noite"/>
    <n v="100"/>
    <n v="150"/>
    <n v="15000"/>
    <n v="5688"/>
    <n v="9312"/>
    <x v="0"/>
  </r>
  <r>
    <x v="537"/>
    <x v="1"/>
    <x v="4"/>
    <x v="2"/>
    <x v="3"/>
    <x v="6"/>
    <s v="Tarde"/>
    <n v="200"/>
    <n v="120"/>
    <n v="24000"/>
    <n v="10346"/>
    <n v="13654"/>
    <x v="0"/>
  </r>
  <r>
    <x v="98"/>
    <x v="0"/>
    <x v="2"/>
    <x v="3"/>
    <x v="2"/>
    <x v="7"/>
    <s v="Noite"/>
    <n v="50"/>
    <n v="100"/>
    <n v="5000"/>
    <n v="2190"/>
    <n v="2810"/>
    <x v="0"/>
  </r>
  <r>
    <x v="574"/>
    <x v="0"/>
    <x v="3"/>
    <x v="4"/>
    <x v="1"/>
    <x v="8"/>
    <s v="Tarde"/>
    <n v="100"/>
    <n v="90"/>
    <n v="9000"/>
    <n v="3375"/>
    <n v="5625"/>
    <x v="0"/>
  </r>
  <r>
    <x v="575"/>
    <x v="1"/>
    <x v="8"/>
    <x v="5"/>
    <x v="2"/>
    <x v="9"/>
    <s v="Noite"/>
    <n v="150"/>
    <n v="120"/>
    <n v="18000"/>
    <n v="7098"/>
    <n v="10902"/>
    <x v="0"/>
  </r>
  <r>
    <x v="528"/>
    <x v="0"/>
    <x v="1"/>
    <x v="0"/>
    <x v="0"/>
    <x v="0"/>
    <s v="Tarde"/>
    <n v="50"/>
    <n v="70"/>
    <n v="3500"/>
    <n v="1530"/>
    <n v="1970"/>
    <x v="0"/>
  </r>
  <r>
    <x v="503"/>
    <x v="0"/>
    <x v="4"/>
    <x v="0"/>
    <x v="1"/>
    <x v="1"/>
    <s v="Noite"/>
    <n v="100"/>
    <n v="90"/>
    <n v="9000"/>
    <n v="3180"/>
    <n v="5820"/>
    <x v="0"/>
  </r>
  <r>
    <x v="568"/>
    <x v="0"/>
    <x v="7"/>
    <x v="0"/>
    <x v="2"/>
    <x v="2"/>
    <s v="Tarde"/>
    <n v="150"/>
    <n v="120"/>
    <n v="18000"/>
    <n v="7417"/>
    <n v="10583"/>
    <x v="0"/>
  </r>
  <r>
    <x v="180"/>
    <x v="0"/>
    <x v="5"/>
    <x v="0"/>
    <x v="3"/>
    <x v="3"/>
    <s v="Noite"/>
    <n v="70"/>
    <n v="120"/>
    <n v="8400"/>
    <n v="2899"/>
    <n v="5501"/>
    <x v="0"/>
  </r>
  <r>
    <x v="305"/>
    <x v="0"/>
    <x v="5"/>
    <x v="1"/>
    <x v="2"/>
    <x v="4"/>
    <s v="Tarde"/>
    <n v="120"/>
    <n v="150"/>
    <n v="18000"/>
    <n v="7038"/>
    <n v="10962"/>
    <x v="0"/>
  </r>
  <r>
    <x v="576"/>
    <x v="0"/>
    <x v="0"/>
    <x v="2"/>
    <x v="2"/>
    <x v="5"/>
    <s v="Noite"/>
    <n v="100"/>
    <n v="150"/>
    <n v="15000"/>
    <n v="5959"/>
    <n v="9041"/>
    <x v="0"/>
  </r>
  <r>
    <x v="577"/>
    <x v="0"/>
    <x v="0"/>
    <x v="2"/>
    <x v="3"/>
    <x v="6"/>
    <s v="Tarde"/>
    <n v="200"/>
    <n v="120"/>
    <n v="24000"/>
    <n v="9314"/>
    <n v="14686"/>
    <x v="0"/>
  </r>
  <r>
    <x v="178"/>
    <x v="0"/>
    <x v="10"/>
    <x v="3"/>
    <x v="2"/>
    <x v="7"/>
    <s v="Noite"/>
    <n v="50"/>
    <n v="100"/>
    <n v="5000"/>
    <n v="1863"/>
    <n v="3137"/>
    <x v="0"/>
  </r>
  <r>
    <x v="346"/>
    <x v="0"/>
    <x v="7"/>
    <x v="4"/>
    <x v="1"/>
    <x v="8"/>
    <s v="Tarde"/>
    <n v="100"/>
    <n v="90"/>
    <n v="9000"/>
    <n v="3564"/>
    <n v="5436"/>
    <x v="0"/>
  </r>
  <r>
    <x v="386"/>
    <x v="0"/>
    <x v="3"/>
    <x v="5"/>
    <x v="2"/>
    <x v="9"/>
    <s v="Noite"/>
    <n v="150"/>
    <n v="120"/>
    <n v="18000"/>
    <n v="6244"/>
    <n v="11756"/>
    <x v="0"/>
  </r>
  <r>
    <x v="115"/>
    <x v="0"/>
    <x v="4"/>
    <x v="0"/>
    <x v="0"/>
    <x v="0"/>
    <s v="Tarde"/>
    <n v="50"/>
    <n v="70"/>
    <n v="3500"/>
    <n v="1210"/>
    <n v="2290"/>
    <x v="0"/>
  </r>
  <r>
    <x v="475"/>
    <x v="1"/>
    <x v="10"/>
    <x v="0"/>
    <x v="1"/>
    <x v="1"/>
    <s v="Noite"/>
    <n v="100"/>
    <n v="90"/>
    <n v="9000"/>
    <n v="3526"/>
    <n v="5474"/>
    <x v="0"/>
  </r>
  <r>
    <x v="550"/>
    <x v="0"/>
    <x v="4"/>
    <x v="0"/>
    <x v="2"/>
    <x v="2"/>
    <s v="Tarde"/>
    <n v="150"/>
    <n v="120"/>
    <n v="18000"/>
    <n v="6291"/>
    <n v="11709"/>
    <x v="0"/>
  </r>
  <r>
    <x v="318"/>
    <x v="0"/>
    <x v="3"/>
    <x v="0"/>
    <x v="3"/>
    <x v="3"/>
    <s v="Noite"/>
    <n v="70"/>
    <n v="120"/>
    <n v="8400"/>
    <n v="2949"/>
    <n v="5451"/>
    <x v="0"/>
  </r>
  <r>
    <x v="232"/>
    <x v="0"/>
    <x v="1"/>
    <x v="1"/>
    <x v="2"/>
    <x v="4"/>
    <s v="Tarde"/>
    <n v="120"/>
    <n v="150"/>
    <n v="18000"/>
    <n v="8014"/>
    <n v="9986"/>
    <x v="0"/>
  </r>
  <r>
    <x v="276"/>
    <x v="0"/>
    <x v="4"/>
    <x v="2"/>
    <x v="2"/>
    <x v="5"/>
    <s v="Noite"/>
    <n v="100"/>
    <n v="150"/>
    <n v="15000"/>
    <n v="6679"/>
    <n v="8321"/>
    <x v="0"/>
  </r>
  <r>
    <x v="96"/>
    <x v="1"/>
    <x v="3"/>
    <x v="2"/>
    <x v="3"/>
    <x v="6"/>
    <s v="Tarde"/>
    <n v="200"/>
    <n v="120"/>
    <n v="24000"/>
    <n v="8523"/>
    <n v="15477"/>
    <x v="0"/>
  </r>
  <r>
    <x v="342"/>
    <x v="0"/>
    <x v="7"/>
    <x v="3"/>
    <x v="2"/>
    <x v="7"/>
    <s v="Noite"/>
    <n v="50"/>
    <n v="100"/>
    <n v="5000"/>
    <n v="1842"/>
    <n v="3158"/>
    <x v="0"/>
  </r>
  <r>
    <x v="226"/>
    <x v="0"/>
    <x v="3"/>
    <x v="4"/>
    <x v="1"/>
    <x v="8"/>
    <s v="Tarde"/>
    <n v="100"/>
    <n v="90"/>
    <n v="9000"/>
    <n v="3233"/>
    <n v="5767"/>
    <x v="0"/>
  </r>
  <r>
    <x v="578"/>
    <x v="0"/>
    <x v="4"/>
    <x v="5"/>
    <x v="2"/>
    <x v="9"/>
    <s v="Noite"/>
    <n v="150"/>
    <n v="120"/>
    <n v="18000"/>
    <n v="7747"/>
    <n v="10253"/>
    <x v="0"/>
  </r>
  <r>
    <x v="579"/>
    <x v="1"/>
    <x v="7"/>
    <x v="0"/>
    <x v="0"/>
    <x v="0"/>
    <s v="Tarde"/>
    <n v="50"/>
    <n v="70"/>
    <n v="3500"/>
    <n v="1257"/>
    <n v="2243"/>
    <x v="0"/>
  </r>
  <r>
    <x v="580"/>
    <x v="1"/>
    <x v="6"/>
    <x v="0"/>
    <x v="1"/>
    <x v="1"/>
    <s v="Noite"/>
    <n v="100"/>
    <n v="90"/>
    <n v="9000"/>
    <n v="3444"/>
    <n v="5556"/>
    <x v="0"/>
  </r>
  <r>
    <x v="551"/>
    <x v="0"/>
    <x v="7"/>
    <x v="0"/>
    <x v="2"/>
    <x v="2"/>
    <s v="Tarde"/>
    <n v="150"/>
    <n v="120"/>
    <n v="18000"/>
    <n v="8015"/>
    <n v="9985"/>
    <x v="0"/>
  </r>
  <r>
    <x v="100"/>
    <x v="1"/>
    <x v="11"/>
    <x v="0"/>
    <x v="3"/>
    <x v="3"/>
    <s v="Noite"/>
    <n v="70"/>
    <n v="120"/>
    <n v="8400"/>
    <n v="3543"/>
    <n v="4857"/>
    <x v="0"/>
  </r>
  <r>
    <x v="3"/>
    <x v="1"/>
    <x v="3"/>
    <x v="1"/>
    <x v="2"/>
    <x v="4"/>
    <s v="Tarde"/>
    <n v="120"/>
    <n v="150"/>
    <n v="18000"/>
    <n v="6109"/>
    <n v="11891"/>
    <x v="0"/>
  </r>
  <r>
    <x v="437"/>
    <x v="0"/>
    <x v="0"/>
    <x v="2"/>
    <x v="2"/>
    <x v="5"/>
    <s v="Noite"/>
    <n v="100"/>
    <n v="150"/>
    <n v="15000"/>
    <n v="5968"/>
    <n v="9032"/>
    <x v="0"/>
  </r>
  <r>
    <x v="275"/>
    <x v="1"/>
    <x v="6"/>
    <x v="2"/>
    <x v="3"/>
    <x v="6"/>
    <s v="Tarde"/>
    <n v="200"/>
    <n v="120"/>
    <n v="24000"/>
    <n v="10330"/>
    <n v="13670"/>
    <x v="0"/>
  </r>
  <r>
    <x v="309"/>
    <x v="0"/>
    <x v="6"/>
    <x v="3"/>
    <x v="2"/>
    <x v="7"/>
    <s v="Noite"/>
    <n v="50"/>
    <n v="100"/>
    <n v="5000"/>
    <n v="1946"/>
    <n v="3054"/>
    <x v="0"/>
  </r>
  <r>
    <x v="179"/>
    <x v="1"/>
    <x v="3"/>
    <x v="4"/>
    <x v="1"/>
    <x v="8"/>
    <s v="Tarde"/>
    <n v="100"/>
    <n v="90"/>
    <n v="9000"/>
    <n v="3333"/>
    <n v="5667"/>
    <x v="0"/>
  </r>
  <r>
    <x v="486"/>
    <x v="0"/>
    <x v="3"/>
    <x v="5"/>
    <x v="2"/>
    <x v="9"/>
    <s v="Noite"/>
    <n v="150"/>
    <n v="120"/>
    <n v="18000"/>
    <n v="6132"/>
    <n v="11868"/>
    <x v="0"/>
  </r>
  <r>
    <x v="204"/>
    <x v="0"/>
    <x v="4"/>
    <x v="0"/>
    <x v="0"/>
    <x v="0"/>
    <s v="Tarde"/>
    <n v="50"/>
    <n v="70"/>
    <n v="3500"/>
    <n v="1324"/>
    <n v="2176"/>
    <x v="0"/>
  </r>
  <r>
    <x v="449"/>
    <x v="0"/>
    <x v="11"/>
    <x v="0"/>
    <x v="1"/>
    <x v="1"/>
    <s v="Noite"/>
    <n v="100"/>
    <n v="90"/>
    <n v="9000"/>
    <n v="3001"/>
    <n v="5999"/>
    <x v="0"/>
  </r>
  <r>
    <x v="19"/>
    <x v="1"/>
    <x v="0"/>
    <x v="0"/>
    <x v="2"/>
    <x v="2"/>
    <s v="Tarde"/>
    <n v="150"/>
    <n v="120"/>
    <n v="18000"/>
    <n v="6941"/>
    <n v="11059"/>
    <x v="0"/>
  </r>
  <r>
    <x v="581"/>
    <x v="1"/>
    <x v="10"/>
    <x v="0"/>
    <x v="3"/>
    <x v="3"/>
    <s v="Noite"/>
    <n v="70"/>
    <n v="120"/>
    <n v="8400"/>
    <n v="2788"/>
    <n v="5612"/>
    <x v="0"/>
  </r>
  <r>
    <x v="529"/>
    <x v="1"/>
    <x v="2"/>
    <x v="1"/>
    <x v="2"/>
    <x v="4"/>
    <s v="Tarde"/>
    <n v="120"/>
    <n v="150"/>
    <n v="18000"/>
    <n v="6080"/>
    <n v="11920"/>
    <x v="0"/>
  </r>
  <r>
    <x v="338"/>
    <x v="1"/>
    <x v="8"/>
    <x v="2"/>
    <x v="2"/>
    <x v="5"/>
    <s v="Noite"/>
    <n v="100"/>
    <n v="150"/>
    <n v="15000"/>
    <n v="5961"/>
    <n v="9039"/>
    <x v="0"/>
  </r>
  <r>
    <x v="11"/>
    <x v="1"/>
    <x v="8"/>
    <x v="2"/>
    <x v="3"/>
    <x v="6"/>
    <s v="Tarde"/>
    <n v="200"/>
    <n v="120"/>
    <n v="24000"/>
    <n v="9631"/>
    <n v="14369"/>
    <x v="0"/>
  </r>
  <r>
    <x v="200"/>
    <x v="0"/>
    <x v="0"/>
    <x v="3"/>
    <x v="2"/>
    <x v="7"/>
    <s v="Noite"/>
    <n v="50"/>
    <n v="100"/>
    <n v="5000"/>
    <n v="1780"/>
    <n v="3220"/>
    <x v="0"/>
  </r>
  <r>
    <x v="322"/>
    <x v="0"/>
    <x v="5"/>
    <x v="4"/>
    <x v="1"/>
    <x v="8"/>
    <s v="Tarde"/>
    <n v="100"/>
    <n v="90"/>
    <n v="9000"/>
    <n v="3451"/>
    <n v="5549"/>
    <x v="0"/>
  </r>
  <r>
    <x v="266"/>
    <x v="0"/>
    <x v="11"/>
    <x v="5"/>
    <x v="2"/>
    <x v="9"/>
    <s v="Noite"/>
    <n v="150"/>
    <n v="120"/>
    <n v="18000"/>
    <n v="6478"/>
    <n v="11522"/>
    <x v="0"/>
  </r>
  <r>
    <x v="179"/>
    <x v="1"/>
    <x v="3"/>
    <x v="0"/>
    <x v="0"/>
    <x v="0"/>
    <s v="Tarde"/>
    <n v="50"/>
    <n v="70"/>
    <n v="3500"/>
    <n v="1301"/>
    <n v="2199"/>
    <x v="0"/>
  </r>
  <r>
    <x v="29"/>
    <x v="0"/>
    <x v="6"/>
    <x v="0"/>
    <x v="1"/>
    <x v="1"/>
    <s v="Noite"/>
    <n v="100"/>
    <n v="90"/>
    <n v="9000"/>
    <n v="3367"/>
    <n v="5633"/>
    <x v="0"/>
  </r>
  <r>
    <x v="558"/>
    <x v="1"/>
    <x v="2"/>
    <x v="0"/>
    <x v="2"/>
    <x v="2"/>
    <s v="Tarde"/>
    <n v="150"/>
    <n v="120"/>
    <n v="18000"/>
    <n v="7150"/>
    <n v="10850"/>
    <x v="0"/>
  </r>
  <r>
    <x v="149"/>
    <x v="1"/>
    <x v="9"/>
    <x v="0"/>
    <x v="3"/>
    <x v="3"/>
    <s v="Noite"/>
    <n v="70"/>
    <n v="120"/>
    <n v="8400"/>
    <n v="3655"/>
    <n v="4745"/>
    <x v="0"/>
  </r>
  <r>
    <x v="582"/>
    <x v="1"/>
    <x v="6"/>
    <x v="1"/>
    <x v="2"/>
    <x v="4"/>
    <s v="Tarde"/>
    <n v="120"/>
    <n v="150"/>
    <n v="18000"/>
    <n v="7847"/>
    <n v="10153"/>
    <x v="0"/>
  </r>
  <r>
    <x v="425"/>
    <x v="0"/>
    <x v="11"/>
    <x v="2"/>
    <x v="2"/>
    <x v="5"/>
    <s v="Noite"/>
    <n v="100"/>
    <n v="150"/>
    <n v="15000"/>
    <n v="5410"/>
    <n v="9590"/>
    <x v="0"/>
  </r>
  <r>
    <x v="256"/>
    <x v="0"/>
    <x v="7"/>
    <x v="2"/>
    <x v="3"/>
    <x v="6"/>
    <s v="Tarde"/>
    <n v="200"/>
    <n v="120"/>
    <n v="24000"/>
    <n v="9958"/>
    <n v="14042"/>
    <x v="0"/>
  </r>
  <r>
    <x v="583"/>
    <x v="1"/>
    <x v="2"/>
    <x v="3"/>
    <x v="2"/>
    <x v="7"/>
    <s v="Noite"/>
    <n v="50"/>
    <n v="100"/>
    <n v="5000"/>
    <n v="2204"/>
    <n v="2796"/>
    <x v="0"/>
  </r>
  <r>
    <x v="92"/>
    <x v="0"/>
    <x v="9"/>
    <x v="4"/>
    <x v="1"/>
    <x v="8"/>
    <s v="Tarde"/>
    <n v="100"/>
    <n v="90"/>
    <n v="9000"/>
    <n v="3631"/>
    <n v="5369"/>
    <x v="0"/>
  </r>
  <r>
    <x v="584"/>
    <x v="0"/>
    <x v="10"/>
    <x v="5"/>
    <x v="2"/>
    <x v="9"/>
    <s v="Noite"/>
    <n v="150"/>
    <n v="120"/>
    <n v="18000"/>
    <n v="6296"/>
    <n v="11704"/>
    <x v="0"/>
  </r>
  <r>
    <x v="132"/>
    <x v="1"/>
    <x v="7"/>
    <x v="0"/>
    <x v="0"/>
    <x v="0"/>
    <s v="Tarde"/>
    <n v="50"/>
    <n v="70"/>
    <n v="3500"/>
    <n v="1347"/>
    <n v="2153"/>
    <x v="0"/>
  </r>
  <r>
    <x v="316"/>
    <x v="0"/>
    <x v="1"/>
    <x v="0"/>
    <x v="1"/>
    <x v="1"/>
    <s v="Noite"/>
    <n v="100"/>
    <n v="90"/>
    <n v="9000"/>
    <n v="3895"/>
    <n v="5105"/>
    <x v="0"/>
  </r>
  <r>
    <x v="79"/>
    <x v="1"/>
    <x v="3"/>
    <x v="0"/>
    <x v="2"/>
    <x v="2"/>
    <s v="Tarde"/>
    <n v="150"/>
    <n v="120"/>
    <n v="18000"/>
    <n v="7247"/>
    <n v="10753"/>
    <x v="0"/>
  </r>
  <r>
    <x v="233"/>
    <x v="0"/>
    <x v="5"/>
    <x v="0"/>
    <x v="3"/>
    <x v="3"/>
    <s v="Noite"/>
    <n v="70"/>
    <n v="120"/>
    <n v="8400"/>
    <n v="3659"/>
    <n v="4741"/>
    <x v="0"/>
  </r>
  <r>
    <x v="394"/>
    <x v="1"/>
    <x v="6"/>
    <x v="1"/>
    <x v="2"/>
    <x v="4"/>
    <s v="Tarde"/>
    <n v="120"/>
    <n v="150"/>
    <n v="18000"/>
    <n v="7545"/>
    <n v="10455"/>
    <x v="0"/>
  </r>
  <r>
    <x v="585"/>
    <x v="0"/>
    <x v="11"/>
    <x v="2"/>
    <x v="2"/>
    <x v="5"/>
    <s v="Noite"/>
    <n v="100"/>
    <n v="150"/>
    <n v="15000"/>
    <n v="5583"/>
    <n v="9417"/>
    <x v="0"/>
  </r>
  <r>
    <x v="92"/>
    <x v="0"/>
    <x v="9"/>
    <x v="2"/>
    <x v="3"/>
    <x v="6"/>
    <s v="Tarde"/>
    <n v="200"/>
    <n v="120"/>
    <n v="24000"/>
    <n v="9703"/>
    <n v="14297"/>
    <x v="0"/>
  </r>
  <r>
    <x v="437"/>
    <x v="0"/>
    <x v="0"/>
    <x v="3"/>
    <x v="2"/>
    <x v="7"/>
    <s v="Noite"/>
    <n v="50"/>
    <n v="100"/>
    <n v="5000"/>
    <n v="2210"/>
    <n v="2790"/>
    <x v="0"/>
  </r>
  <r>
    <x v="444"/>
    <x v="0"/>
    <x v="9"/>
    <x v="4"/>
    <x v="1"/>
    <x v="8"/>
    <s v="Tarde"/>
    <n v="100"/>
    <n v="90"/>
    <n v="9000"/>
    <n v="3857"/>
    <n v="5143"/>
    <x v="0"/>
  </r>
  <r>
    <x v="29"/>
    <x v="0"/>
    <x v="6"/>
    <x v="5"/>
    <x v="2"/>
    <x v="9"/>
    <s v="Noite"/>
    <n v="150"/>
    <n v="120"/>
    <n v="18000"/>
    <n v="7223"/>
    <n v="10777"/>
    <x v="0"/>
  </r>
  <r>
    <x v="544"/>
    <x v="1"/>
    <x v="8"/>
    <x v="0"/>
    <x v="0"/>
    <x v="0"/>
    <s v="Tarde"/>
    <n v="50"/>
    <n v="70"/>
    <n v="3500"/>
    <n v="1195"/>
    <n v="2305"/>
    <x v="0"/>
  </r>
  <r>
    <x v="450"/>
    <x v="1"/>
    <x v="8"/>
    <x v="0"/>
    <x v="1"/>
    <x v="1"/>
    <s v="Noite"/>
    <n v="100"/>
    <n v="90"/>
    <n v="9000"/>
    <n v="3784"/>
    <n v="5216"/>
    <x v="0"/>
  </r>
  <r>
    <x v="370"/>
    <x v="0"/>
    <x v="9"/>
    <x v="0"/>
    <x v="2"/>
    <x v="2"/>
    <s v="Tarde"/>
    <n v="150"/>
    <n v="120"/>
    <n v="18000"/>
    <n v="7376"/>
    <n v="10624"/>
    <x v="0"/>
  </r>
  <r>
    <x v="472"/>
    <x v="1"/>
    <x v="0"/>
    <x v="0"/>
    <x v="3"/>
    <x v="3"/>
    <s v="Noite"/>
    <n v="70"/>
    <n v="120"/>
    <n v="8400"/>
    <n v="3591"/>
    <n v="4809"/>
    <x v="0"/>
  </r>
  <r>
    <x v="586"/>
    <x v="0"/>
    <x v="0"/>
    <x v="1"/>
    <x v="2"/>
    <x v="4"/>
    <s v="Tarde"/>
    <n v="120"/>
    <n v="150"/>
    <n v="18000"/>
    <n v="7456"/>
    <n v="10544"/>
    <x v="0"/>
  </r>
  <r>
    <x v="587"/>
    <x v="0"/>
    <x v="11"/>
    <x v="2"/>
    <x v="2"/>
    <x v="5"/>
    <s v="Noite"/>
    <n v="100"/>
    <n v="150"/>
    <n v="15000"/>
    <n v="5558"/>
    <n v="9442"/>
    <x v="0"/>
  </r>
  <r>
    <x v="75"/>
    <x v="0"/>
    <x v="6"/>
    <x v="2"/>
    <x v="3"/>
    <x v="6"/>
    <s v="Tarde"/>
    <n v="200"/>
    <n v="120"/>
    <n v="24000"/>
    <n v="8735"/>
    <n v="15265"/>
    <x v="0"/>
  </r>
  <r>
    <x v="573"/>
    <x v="1"/>
    <x v="11"/>
    <x v="3"/>
    <x v="2"/>
    <x v="7"/>
    <s v="Noite"/>
    <n v="50"/>
    <n v="100"/>
    <n v="5000"/>
    <n v="2156"/>
    <n v="2844"/>
    <x v="0"/>
  </r>
  <r>
    <x v="588"/>
    <x v="0"/>
    <x v="6"/>
    <x v="4"/>
    <x v="1"/>
    <x v="8"/>
    <s v="Tarde"/>
    <n v="100"/>
    <n v="90"/>
    <n v="9000"/>
    <n v="3595"/>
    <n v="5405"/>
    <x v="0"/>
  </r>
  <r>
    <x v="339"/>
    <x v="1"/>
    <x v="7"/>
    <x v="5"/>
    <x v="2"/>
    <x v="9"/>
    <s v="Noite"/>
    <n v="150"/>
    <n v="120"/>
    <n v="18000"/>
    <n v="6250"/>
    <n v="11750"/>
    <x v="0"/>
  </r>
  <r>
    <x v="486"/>
    <x v="0"/>
    <x v="3"/>
    <x v="0"/>
    <x v="0"/>
    <x v="0"/>
    <s v="Tarde"/>
    <n v="50"/>
    <n v="70"/>
    <n v="3500"/>
    <n v="1565"/>
    <n v="1935"/>
    <x v="0"/>
  </r>
  <r>
    <x v="481"/>
    <x v="1"/>
    <x v="3"/>
    <x v="0"/>
    <x v="1"/>
    <x v="1"/>
    <s v="Noite"/>
    <n v="100"/>
    <n v="90"/>
    <n v="9000"/>
    <n v="3830"/>
    <n v="5170"/>
    <x v="0"/>
  </r>
  <r>
    <x v="328"/>
    <x v="1"/>
    <x v="1"/>
    <x v="0"/>
    <x v="2"/>
    <x v="2"/>
    <s v="Tarde"/>
    <n v="150"/>
    <n v="120"/>
    <n v="18000"/>
    <n v="6546"/>
    <n v="11454"/>
    <x v="0"/>
  </r>
  <r>
    <x v="512"/>
    <x v="1"/>
    <x v="10"/>
    <x v="0"/>
    <x v="3"/>
    <x v="3"/>
    <s v="Noite"/>
    <n v="70"/>
    <n v="120"/>
    <n v="8400"/>
    <n v="3043"/>
    <n v="5357"/>
    <x v="0"/>
  </r>
  <r>
    <x v="256"/>
    <x v="0"/>
    <x v="7"/>
    <x v="1"/>
    <x v="2"/>
    <x v="4"/>
    <s v="Tarde"/>
    <n v="120"/>
    <n v="150"/>
    <n v="18000"/>
    <n v="6878"/>
    <n v="11122"/>
    <x v="0"/>
  </r>
  <r>
    <x v="383"/>
    <x v="1"/>
    <x v="2"/>
    <x v="2"/>
    <x v="2"/>
    <x v="5"/>
    <s v="Noite"/>
    <n v="100"/>
    <n v="150"/>
    <n v="15000"/>
    <n v="5879"/>
    <n v="9121"/>
    <x v="0"/>
  </r>
  <r>
    <x v="138"/>
    <x v="0"/>
    <x v="0"/>
    <x v="2"/>
    <x v="3"/>
    <x v="6"/>
    <s v="Tarde"/>
    <n v="200"/>
    <n v="120"/>
    <n v="24000"/>
    <n v="9124"/>
    <n v="14876"/>
    <x v="0"/>
  </r>
  <r>
    <x v="589"/>
    <x v="1"/>
    <x v="2"/>
    <x v="3"/>
    <x v="2"/>
    <x v="7"/>
    <s v="Noite"/>
    <n v="50"/>
    <n v="100"/>
    <n v="5000"/>
    <n v="2024"/>
    <n v="2976"/>
    <x v="0"/>
  </r>
  <r>
    <x v="132"/>
    <x v="1"/>
    <x v="7"/>
    <x v="4"/>
    <x v="1"/>
    <x v="8"/>
    <s v="Tarde"/>
    <n v="100"/>
    <n v="90"/>
    <n v="9000"/>
    <n v="3035"/>
    <n v="5965"/>
    <x v="0"/>
  </r>
  <r>
    <x v="115"/>
    <x v="0"/>
    <x v="4"/>
    <x v="5"/>
    <x v="2"/>
    <x v="9"/>
    <s v="Noite"/>
    <n v="150"/>
    <n v="120"/>
    <n v="18000"/>
    <n v="6386"/>
    <n v="11614"/>
    <x v="0"/>
  </r>
  <r>
    <x v="385"/>
    <x v="0"/>
    <x v="0"/>
    <x v="0"/>
    <x v="0"/>
    <x v="0"/>
    <s v="Tarde"/>
    <n v="50"/>
    <n v="70"/>
    <n v="3500"/>
    <n v="1460"/>
    <n v="2040"/>
    <x v="0"/>
  </r>
  <r>
    <x v="363"/>
    <x v="1"/>
    <x v="10"/>
    <x v="0"/>
    <x v="1"/>
    <x v="1"/>
    <s v="Noite"/>
    <n v="100"/>
    <n v="90"/>
    <n v="9000"/>
    <n v="3993"/>
    <n v="5007"/>
    <x v="0"/>
  </r>
  <r>
    <x v="325"/>
    <x v="0"/>
    <x v="7"/>
    <x v="0"/>
    <x v="2"/>
    <x v="2"/>
    <s v="Tarde"/>
    <n v="150"/>
    <n v="120"/>
    <n v="18000"/>
    <n v="6874"/>
    <n v="11126"/>
    <x v="0"/>
  </r>
  <r>
    <x v="590"/>
    <x v="0"/>
    <x v="4"/>
    <x v="0"/>
    <x v="3"/>
    <x v="3"/>
    <s v="Noite"/>
    <n v="70"/>
    <n v="120"/>
    <n v="8400"/>
    <n v="3174"/>
    <n v="5226"/>
    <x v="0"/>
  </r>
  <r>
    <x v="591"/>
    <x v="1"/>
    <x v="3"/>
    <x v="1"/>
    <x v="2"/>
    <x v="4"/>
    <s v="Tarde"/>
    <n v="120"/>
    <n v="150"/>
    <n v="18000"/>
    <n v="6454"/>
    <n v="11546"/>
    <x v="0"/>
  </r>
  <r>
    <x v="561"/>
    <x v="1"/>
    <x v="3"/>
    <x v="2"/>
    <x v="2"/>
    <x v="5"/>
    <s v="Noite"/>
    <n v="100"/>
    <n v="150"/>
    <n v="15000"/>
    <n v="5194"/>
    <n v="9806"/>
    <x v="0"/>
  </r>
  <r>
    <x v="263"/>
    <x v="0"/>
    <x v="0"/>
    <x v="2"/>
    <x v="3"/>
    <x v="6"/>
    <s v="Tarde"/>
    <n v="200"/>
    <n v="120"/>
    <n v="24000"/>
    <n v="10154"/>
    <n v="13846"/>
    <x v="0"/>
  </r>
  <r>
    <x v="486"/>
    <x v="0"/>
    <x v="3"/>
    <x v="3"/>
    <x v="2"/>
    <x v="7"/>
    <s v="Noite"/>
    <n v="50"/>
    <n v="100"/>
    <n v="5000"/>
    <n v="1819"/>
    <n v="3181"/>
    <x v="0"/>
  </r>
  <r>
    <x v="259"/>
    <x v="0"/>
    <x v="11"/>
    <x v="4"/>
    <x v="1"/>
    <x v="8"/>
    <s v="Tarde"/>
    <n v="100"/>
    <n v="90"/>
    <n v="9000"/>
    <n v="3037"/>
    <n v="5963"/>
    <x v="0"/>
  </r>
  <r>
    <x v="229"/>
    <x v="0"/>
    <x v="8"/>
    <x v="5"/>
    <x v="2"/>
    <x v="9"/>
    <s v="Noite"/>
    <n v="150"/>
    <n v="120"/>
    <n v="18000"/>
    <n v="7656"/>
    <n v="10344"/>
    <x v="0"/>
  </r>
  <r>
    <x v="492"/>
    <x v="1"/>
    <x v="5"/>
    <x v="0"/>
    <x v="0"/>
    <x v="0"/>
    <s v="Tarde"/>
    <n v="50"/>
    <n v="70"/>
    <n v="3500"/>
    <n v="1231"/>
    <n v="2269"/>
    <x v="0"/>
  </r>
  <r>
    <x v="45"/>
    <x v="0"/>
    <x v="5"/>
    <x v="0"/>
    <x v="1"/>
    <x v="1"/>
    <s v="Noite"/>
    <n v="100"/>
    <n v="90"/>
    <n v="9000"/>
    <n v="3913"/>
    <n v="5087"/>
    <x v="0"/>
  </r>
  <r>
    <x v="351"/>
    <x v="0"/>
    <x v="9"/>
    <x v="0"/>
    <x v="2"/>
    <x v="2"/>
    <s v="Tarde"/>
    <n v="150"/>
    <n v="120"/>
    <n v="18000"/>
    <n v="7678"/>
    <n v="10322"/>
    <x v="0"/>
  </r>
  <r>
    <x v="334"/>
    <x v="0"/>
    <x v="4"/>
    <x v="0"/>
    <x v="3"/>
    <x v="3"/>
    <s v="Noite"/>
    <n v="70"/>
    <n v="120"/>
    <n v="8400"/>
    <n v="3305"/>
    <n v="5095"/>
    <x v="0"/>
  </r>
  <r>
    <x v="442"/>
    <x v="0"/>
    <x v="11"/>
    <x v="1"/>
    <x v="2"/>
    <x v="4"/>
    <s v="Tarde"/>
    <n v="120"/>
    <n v="150"/>
    <n v="18000"/>
    <n v="7250"/>
    <n v="10750"/>
    <x v="0"/>
  </r>
  <r>
    <x v="413"/>
    <x v="1"/>
    <x v="8"/>
    <x v="2"/>
    <x v="2"/>
    <x v="5"/>
    <s v="Noite"/>
    <n v="100"/>
    <n v="150"/>
    <n v="15000"/>
    <n v="5496"/>
    <n v="9504"/>
    <x v="0"/>
  </r>
  <r>
    <x v="248"/>
    <x v="1"/>
    <x v="2"/>
    <x v="2"/>
    <x v="3"/>
    <x v="6"/>
    <s v="Tarde"/>
    <n v="200"/>
    <n v="120"/>
    <n v="24000"/>
    <n v="9026"/>
    <n v="14974"/>
    <x v="0"/>
  </r>
  <r>
    <x v="106"/>
    <x v="0"/>
    <x v="8"/>
    <x v="3"/>
    <x v="2"/>
    <x v="7"/>
    <s v="Noite"/>
    <n v="50"/>
    <n v="100"/>
    <n v="5000"/>
    <n v="1875"/>
    <n v="3125"/>
    <x v="0"/>
  </r>
  <r>
    <x v="308"/>
    <x v="1"/>
    <x v="11"/>
    <x v="4"/>
    <x v="1"/>
    <x v="8"/>
    <s v="Tarde"/>
    <n v="100"/>
    <n v="90"/>
    <n v="9000"/>
    <n v="3909"/>
    <n v="5091"/>
    <x v="0"/>
  </r>
  <r>
    <x v="445"/>
    <x v="1"/>
    <x v="7"/>
    <x v="5"/>
    <x v="2"/>
    <x v="9"/>
    <s v="Noite"/>
    <n v="150"/>
    <n v="120"/>
    <n v="18000"/>
    <n v="7885"/>
    <n v="10115"/>
    <x v="0"/>
  </r>
  <r>
    <x v="327"/>
    <x v="1"/>
    <x v="8"/>
    <x v="0"/>
    <x v="0"/>
    <x v="0"/>
    <s v="Tarde"/>
    <n v="50"/>
    <n v="70"/>
    <n v="3500"/>
    <n v="1559"/>
    <n v="1941"/>
    <x v="0"/>
  </r>
  <r>
    <x v="592"/>
    <x v="1"/>
    <x v="11"/>
    <x v="0"/>
    <x v="1"/>
    <x v="1"/>
    <s v="Noite"/>
    <n v="100"/>
    <n v="90"/>
    <n v="9000"/>
    <n v="3403"/>
    <n v="5597"/>
    <x v="0"/>
  </r>
  <r>
    <x v="57"/>
    <x v="1"/>
    <x v="4"/>
    <x v="0"/>
    <x v="2"/>
    <x v="2"/>
    <s v="Tarde"/>
    <n v="150"/>
    <n v="120"/>
    <n v="18000"/>
    <n v="7447"/>
    <n v="10553"/>
    <x v="0"/>
  </r>
  <r>
    <x v="593"/>
    <x v="1"/>
    <x v="1"/>
    <x v="0"/>
    <x v="3"/>
    <x v="3"/>
    <s v="Noite"/>
    <n v="70"/>
    <n v="120"/>
    <n v="8400"/>
    <n v="3723"/>
    <n v="4677"/>
    <x v="0"/>
  </r>
  <r>
    <x v="200"/>
    <x v="0"/>
    <x v="0"/>
    <x v="1"/>
    <x v="2"/>
    <x v="4"/>
    <s v="Tarde"/>
    <n v="120"/>
    <n v="150"/>
    <n v="18000"/>
    <n v="6753"/>
    <n v="11247"/>
    <x v="0"/>
  </r>
  <r>
    <x v="245"/>
    <x v="1"/>
    <x v="7"/>
    <x v="2"/>
    <x v="2"/>
    <x v="5"/>
    <s v="Noite"/>
    <n v="100"/>
    <n v="150"/>
    <n v="15000"/>
    <n v="6311"/>
    <n v="8689"/>
    <x v="0"/>
  </r>
  <r>
    <x v="594"/>
    <x v="1"/>
    <x v="8"/>
    <x v="2"/>
    <x v="3"/>
    <x v="6"/>
    <s v="Tarde"/>
    <n v="200"/>
    <n v="120"/>
    <n v="24000"/>
    <n v="10512"/>
    <n v="13488"/>
    <x v="0"/>
  </r>
  <r>
    <x v="16"/>
    <x v="1"/>
    <x v="4"/>
    <x v="3"/>
    <x v="2"/>
    <x v="7"/>
    <s v="Noite"/>
    <n v="50"/>
    <n v="100"/>
    <n v="5000"/>
    <n v="1773"/>
    <n v="3227"/>
    <x v="0"/>
  </r>
  <r>
    <x v="286"/>
    <x v="1"/>
    <x v="11"/>
    <x v="4"/>
    <x v="1"/>
    <x v="8"/>
    <s v="Tarde"/>
    <n v="100"/>
    <n v="90"/>
    <n v="9000"/>
    <n v="3155"/>
    <n v="5845"/>
    <x v="0"/>
  </r>
  <r>
    <x v="188"/>
    <x v="1"/>
    <x v="9"/>
    <x v="5"/>
    <x v="2"/>
    <x v="9"/>
    <s v="Noite"/>
    <n v="150"/>
    <n v="120"/>
    <n v="18000"/>
    <n v="7345"/>
    <n v="10655"/>
    <x v="0"/>
  </r>
  <r>
    <x v="349"/>
    <x v="1"/>
    <x v="4"/>
    <x v="0"/>
    <x v="0"/>
    <x v="0"/>
    <s v="Tarde"/>
    <n v="50"/>
    <n v="70"/>
    <n v="3500"/>
    <n v="1486"/>
    <n v="2014"/>
    <x v="0"/>
  </r>
  <r>
    <x v="421"/>
    <x v="1"/>
    <x v="3"/>
    <x v="0"/>
    <x v="1"/>
    <x v="1"/>
    <s v="Noite"/>
    <n v="100"/>
    <n v="90"/>
    <n v="9000"/>
    <n v="2977"/>
    <n v="6023"/>
    <x v="0"/>
  </r>
  <r>
    <x v="595"/>
    <x v="0"/>
    <x v="9"/>
    <x v="0"/>
    <x v="2"/>
    <x v="2"/>
    <s v="Tarde"/>
    <n v="150"/>
    <n v="120"/>
    <n v="18000"/>
    <n v="7192"/>
    <n v="10808"/>
    <x v="0"/>
  </r>
  <r>
    <x v="596"/>
    <x v="1"/>
    <x v="5"/>
    <x v="0"/>
    <x v="3"/>
    <x v="3"/>
    <s v="Noite"/>
    <n v="70"/>
    <n v="120"/>
    <n v="8400"/>
    <n v="3487"/>
    <n v="4913"/>
    <x v="0"/>
  </r>
  <r>
    <x v="489"/>
    <x v="0"/>
    <x v="7"/>
    <x v="1"/>
    <x v="2"/>
    <x v="4"/>
    <s v="Tarde"/>
    <n v="120"/>
    <n v="150"/>
    <n v="18000"/>
    <n v="6898"/>
    <n v="11102"/>
    <x v="0"/>
  </r>
  <r>
    <x v="542"/>
    <x v="1"/>
    <x v="10"/>
    <x v="2"/>
    <x v="2"/>
    <x v="5"/>
    <s v="Noite"/>
    <n v="100"/>
    <n v="150"/>
    <n v="15000"/>
    <n v="6356"/>
    <n v="8644"/>
    <x v="0"/>
  </r>
  <r>
    <x v="526"/>
    <x v="0"/>
    <x v="3"/>
    <x v="2"/>
    <x v="3"/>
    <x v="6"/>
    <s v="Tarde"/>
    <n v="200"/>
    <n v="120"/>
    <n v="24000"/>
    <n v="8476"/>
    <n v="15524"/>
    <x v="0"/>
  </r>
  <r>
    <x v="291"/>
    <x v="0"/>
    <x v="4"/>
    <x v="3"/>
    <x v="2"/>
    <x v="7"/>
    <s v="Noite"/>
    <n v="50"/>
    <n v="100"/>
    <n v="5000"/>
    <n v="1828"/>
    <n v="3172"/>
    <x v="0"/>
  </r>
  <r>
    <x v="99"/>
    <x v="1"/>
    <x v="4"/>
    <x v="4"/>
    <x v="1"/>
    <x v="8"/>
    <s v="Tarde"/>
    <n v="100"/>
    <n v="90"/>
    <n v="9000"/>
    <n v="3984"/>
    <n v="5016"/>
    <x v="0"/>
  </r>
  <r>
    <x v="597"/>
    <x v="0"/>
    <x v="10"/>
    <x v="5"/>
    <x v="2"/>
    <x v="9"/>
    <s v="Noite"/>
    <n v="150"/>
    <n v="120"/>
    <n v="18000"/>
    <n v="7808"/>
    <n v="10192"/>
    <x v="0"/>
  </r>
  <r>
    <x v="107"/>
    <x v="1"/>
    <x v="1"/>
    <x v="0"/>
    <x v="0"/>
    <x v="0"/>
    <s v="Tarde"/>
    <n v="50"/>
    <n v="70"/>
    <n v="3500"/>
    <n v="1319"/>
    <n v="2181"/>
    <x v="0"/>
  </r>
  <r>
    <x v="196"/>
    <x v="0"/>
    <x v="0"/>
    <x v="0"/>
    <x v="1"/>
    <x v="1"/>
    <s v="Noite"/>
    <n v="100"/>
    <n v="90"/>
    <n v="9000"/>
    <n v="3416"/>
    <n v="5584"/>
    <x v="0"/>
  </r>
  <r>
    <x v="598"/>
    <x v="0"/>
    <x v="0"/>
    <x v="0"/>
    <x v="2"/>
    <x v="2"/>
    <s v="Tarde"/>
    <n v="150"/>
    <n v="120"/>
    <n v="18000"/>
    <n v="6115"/>
    <n v="11885"/>
    <x v="0"/>
  </r>
  <r>
    <x v="347"/>
    <x v="1"/>
    <x v="6"/>
    <x v="0"/>
    <x v="3"/>
    <x v="3"/>
    <s v="Noite"/>
    <n v="70"/>
    <n v="120"/>
    <n v="8400"/>
    <n v="3701"/>
    <n v="4699"/>
    <x v="0"/>
  </r>
  <r>
    <x v="315"/>
    <x v="0"/>
    <x v="7"/>
    <x v="1"/>
    <x v="2"/>
    <x v="4"/>
    <s v="Tarde"/>
    <n v="120"/>
    <n v="150"/>
    <n v="18000"/>
    <n v="7829"/>
    <n v="10171"/>
    <x v="0"/>
  </r>
  <r>
    <x v="226"/>
    <x v="0"/>
    <x v="3"/>
    <x v="2"/>
    <x v="2"/>
    <x v="5"/>
    <s v="Noite"/>
    <n v="100"/>
    <n v="150"/>
    <n v="15000"/>
    <n v="5400"/>
    <n v="9600"/>
    <x v="0"/>
  </r>
  <r>
    <x v="599"/>
    <x v="1"/>
    <x v="9"/>
    <x v="2"/>
    <x v="3"/>
    <x v="6"/>
    <s v="Tarde"/>
    <n v="200"/>
    <n v="120"/>
    <n v="24000"/>
    <n v="9134"/>
    <n v="14866"/>
    <x v="0"/>
  </r>
  <r>
    <x v="155"/>
    <x v="0"/>
    <x v="6"/>
    <x v="3"/>
    <x v="2"/>
    <x v="7"/>
    <s v="Noite"/>
    <n v="50"/>
    <n v="100"/>
    <n v="5000"/>
    <n v="1843"/>
    <n v="3157"/>
    <x v="0"/>
  </r>
  <r>
    <x v="361"/>
    <x v="0"/>
    <x v="6"/>
    <x v="4"/>
    <x v="1"/>
    <x v="8"/>
    <s v="Tarde"/>
    <n v="100"/>
    <n v="90"/>
    <n v="9000"/>
    <n v="3916"/>
    <n v="5084"/>
    <x v="0"/>
  </r>
  <r>
    <x v="199"/>
    <x v="1"/>
    <x v="10"/>
    <x v="5"/>
    <x v="2"/>
    <x v="9"/>
    <s v="Noite"/>
    <n v="150"/>
    <n v="120"/>
    <n v="18000"/>
    <n v="6536"/>
    <n v="11464"/>
    <x v="0"/>
  </r>
  <r>
    <x v="74"/>
    <x v="1"/>
    <x v="11"/>
    <x v="0"/>
    <x v="0"/>
    <x v="0"/>
    <s v="Tarde"/>
    <n v="50"/>
    <n v="70"/>
    <n v="3500"/>
    <n v="1336"/>
    <n v="2164"/>
    <x v="0"/>
  </r>
  <r>
    <x v="212"/>
    <x v="0"/>
    <x v="2"/>
    <x v="0"/>
    <x v="1"/>
    <x v="1"/>
    <s v="Noite"/>
    <n v="100"/>
    <n v="90"/>
    <n v="9000"/>
    <n v="3782"/>
    <n v="5218"/>
    <x v="0"/>
  </r>
  <r>
    <x v="324"/>
    <x v="1"/>
    <x v="9"/>
    <x v="0"/>
    <x v="2"/>
    <x v="2"/>
    <s v="Tarde"/>
    <n v="150"/>
    <n v="120"/>
    <n v="18000"/>
    <n v="6905"/>
    <n v="11095"/>
    <x v="0"/>
  </r>
  <r>
    <x v="402"/>
    <x v="1"/>
    <x v="9"/>
    <x v="0"/>
    <x v="3"/>
    <x v="3"/>
    <s v="Noite"/>
    <n v="70"/>
    <n v="120"/>
    <n v="8400"/>
    <n v="3182"/>
    <n v="5218"/>
    <x v="0"/>
  </r>
  <r>
    <x v="495"/>
    <x v="1"/>
    <x v="1"/>
    <x v="1"/>
    <x v="2"/>
    <x v="4"/>
    <s v="Tarde"/>
    <n v="120"/>
    <n v="150"/>
    <n v="18000"/>
    <n v="7053"/>
    <n v="10947"/>
    <x v="0"/>
  </r>
  <r>
    <x v="78"/>
    <x v="1"/>
    <x v="4"/>
    <x v="2"/>
    <x v="2"/>
    <x v="5"/>
    <s v="Noite"/>
    <n v="100"/>
    <n v="150"/>
    <n v="15000"/>
    <n v="5212"/>
    <n v="9788"/>
    <x v="0"/>
  </r>
  <r>
    <x v="56"/>
    <x v="0"/>
    <x v="11"/>
    <x v="2"/>
    <x v="3"/>
    <x v="6"/>
    <s v="Tarde"/>
    <n v="200"/>
    <n v="120"/>
    <n v="24000"/>
    <n v="9454"/>
    <n v="14546"/>
    <x v="0"/>
  </r>
  <r>
    <x v="600"/>
    <x v="1"/>
    <x v="9"/>
    <x v="3"/>
    <x v="2"/>
    <x v="7"/>
    <s v="Noite"/>
    <n v="50"/>
    <n v="100"/>
    <n v="5000"/>
    <n v="1708"/>
    <n v="3292"/>
    <x v="0"/>
  </r>
  <r>
    <x v="152"/>
    <x v="0"/>
    <x v="6"/>
    <x v="4"/>
    <x v="1"/>
    <x v="8"/>
    <s v="Tarde"/>
    <n v="100"/>
    <n v="90"/>
    <n v="9000"/>
    <n v="3586"/>
    <n v="5414"/>
    <x v="0"/>
  </r>
  <r>
    <x v="42"/>
    <x v="0"/>
    <x v="7"/>
    <x v="5"/>
    <x v="2"/>
    <x v="9"/>
    <s v="Noite"/>
    <n v="150"/>
    <n v="120"/>
    <n v="18000"/>
    <n v="7946"/>
    <n v="10054"/>
    <x v="0"/>
  </r>
  <r>
    <x v="139"/>
    <x v="1"/>
    <x v="9"/>
    <x v="0"/>
    <x v="0"/>
    <x v="0"/>
    <s v="Tarde"/>
    <n v="50"/>
    <n v="70"/>
    <n v="3500"/>
    <n v="1434"/>
    <n v="2066"/>
    <x v="0"/>
  </r>
  <r>
    <x v="274"/>
    <x v="1"/>
    <x v="7"/>
    <x v="0"/>
    <x v="1"/>
    <x v="1"/>
    <s v="Noite"/>
    <n v="100"/>
    <n v="90"/>
    <n v="9000"/>
    <n v="3975"/>
    <n v="5025"/>
    <x v="0"/>
  </r>
  <r>
    <x v="498"/>
    <x v="0"/>
    <x v="5"/>
    <x v="0"/>
    <x v="2"/>
    <x v="2"/>
    <s v="Tarde"/>
    <n v="150"/>
    <n v="120"/>
    <n v="18000"/>
    <n v="6386"/>
    <n v="11614"/>
    <x v="0"/>
  </r>
  <r>
    <x v="601"/>
    <x v="1"/>
    <x v="1"/>
    <x v="0"/>
    <x v="3"/>
    <x v="3"/>
    <s v="Noite"/>
    <n v="70"/>
    <n v="120"/>
    <n v="8400"/>
    <n v="3360"/>
    <n v="5040"/>
    <x v="0"/>
  </r>
  <r>
    <x v="203"/>
    <x v="0"/>
    <x v="1"/>
    <x v="1"/>
    <x v="2"/>
    <x v="4"/>
    <s v="Tarde"/>
    <n v="120"/>
    <n v="150"/>
    <n v="18000"/>
    <n v="6431"/>
    <n v="11569"/>
    <x v="0"/>
  </r>
  <r>
    <x v="602"/>
    <x v="0"/>
    <x v="8"/>
    <x v="2"/>
    <x v="2"/>
    <x v="5"/>
    <s v="Noite"/>
    <n v="100"/>
    <n v="150"/>
    <n v="15000"/>
    <n v="6165"/>
    <n v="8835"/>
    <x v="0"/>
  </r>
  <r>
    <x v="433"/>
    <x v="1"/>
    <x v="0"/>
    <x v="2"/>
    <x v="3"/>
    <x v="6"/>
    <s v="Tarde"/>
    <n v="200"/>
    <n v="120"/>
    <n v="24000"/>
    <n v="8470"/>
    <n v="15530"/>
    <x v="0"/>
  </r>
  <r>
    <x v="271"/>
    <x v="0"/>
    <x v="8"/>
    <x v="3"/>
    <x v="2"/>
    <x v="7"/>
    <s v="Noite"/>
    <n v="50"/>
    <n v="100"/>
    <n v="5000"/>
    <n v="2212"/>
    <n v="2788"/>
    <x v="0"/>
  </r>
  <r>
    <x v="405"/>
    <x v="0"/>
    <x v="1"/>
    <x v="4"/>
    <x v="1"/>
    <x v="8"/>
    <s v="Tarde"/>
    <n v="100"/>
    <n v="90"/>
    <n v="9000"/>
    <n v="3390"/>
    <n v="5610"/>
    <x v="0"/>
  </r>
  <r>
    <x v="275"/>
    <x v="1"/>
    <x v="6"/>
    <x v="5"/>
    <x v="2"/>
    <x v="9"/>
    <s v="Noite"/>
    <n v="150"/>
    <n v="120"/>
    <n v="18000"/>
    <n v="6125"/>
    <n v="11875"/>
    <x v="0"/>
  </r>
  <r>
    <x v="192"/>
    <x v="1"/>
    <x v="6"/>
    <x v="0"/>
    <x v="0"/>
    <x v="0"/>
    <s v="Tarde"/>
    <n v="50"/>
    <n v="70"/>
    <n v="3500"/>
    <n v="1440"/>
    <n v="2060"/>
    <x v="0"/>
  </r>
  <r>
    <x v="77"/>
    <x v="1"/>
    <x v="6"/>
    <x v="0"/>
    <x v="1"/>
    <x v="1"/>
    <s v="Noite"/>
    <n v="100"/>
    <n v="90"/>
    <n v="9000"/>
    <n v="3494"/>
    <n v="5506"/>
    <x v="0"/>
  </r>
  <r>
    <x v="0"/>
    <x v="0"/>
    <x v="0"/>
    <x v="0"/>
    <x v="2"/>
    <x v="2"/>
    <s v="Tarde"/>
    <n v="150"/>
    <n v="120"/>
    <n v="18000"/>
    <n v="7183"/>
    <n v="10817"/>
    <x v="0"/>
  </r>
  <r>
    <x v="80"/>
    <x v="0"/>
    <x v="9"/>
    <x v="0"/>
    <x v="3"/>
    <x v="3"/>
    <s v="Noite"/>
    <n v="70"/>
    <n v="120"/>
    <n v="8400"/>
    <n v="3412"/>
    <n v="4988"/>
    <x v="0"/>
  </r>
  <r>
    <x v="523"/>
    <x v="1"/>
    <x v="9"/>
    <x v="1"/>
    <x v="2"/>
    <x v="4"/>
    <s v="Tarde"/>
    <n v="120"/>
    <n v="150"/>
    <n v="18000"/>
    <n v="8089"/>
    <n v="9911"/>
    <x v="0"/>
  </r>
  <r>
    <x v="603"/>
    <x v="0"/>
    <x v="9"/>
    <x v="2"/>
    <x v="2"/>
    <x v="5"/>
    <s v="Noite"/>
    <n v="100"/>
    <n v="150"/>
    <n v="15000"/>
    <n v="6497"/>
    <n v="8503"/>
    <x v="0"/>
  </r>
  <r>
    <x v="449"/>
    <x v="0"/>
    <x v="11"/>
    <x v="2"/>
    <x v="3"/>
    <x v="6"/>
    <s v="Tarde"/>
    <n v="200"/>
    <n v="120"/>
    <n v="24000"/>
    <n v="8564"/>
    <n v="15436"/>
    <x v="0"/>
  </r>
  <r>
    <x v="574"/>
    <x v="0"/>
    <x v="3"/>
    <x v="3"/>
    <x v="2"/>
    <x v="7"/>
    <s v="Noite"/>
    <n v="50"/>
    <n v="100"/>
    <n v="5000"/>
    <n v="1880"/>
    <n v="3120"/>
    <x v="0"/>
  </r>
  <r>
    <x v="58"/>
    <x v="1"/>
    <x v="0"/>
    <x v="4"/>
    <x v="1"/>
    <x v="8"/>
    <s v="Tarde"/>
    <n v="100"/>
    <n v="90"/>
    <n v="9000"/>
    <n v="3988"/>
    <n v="5012"/>
    <x v="0"/>
  </r>
  <r>
    <x v="461"/>
    <x v="1"/>
    <x v="10"/>
    <x v="5"/>
    <x v="2"/>
    <x v="9"/>
    <s v="Noite"/>
    <n v="150"/>
    <n v="120"/>
    <n v="18000"/>
    <n v="6899"/>
    <n v="11101"/>
    <x v="0"/>
  </r>
  <r>
    <x v="508"/>
    <x v="0"/>
    <x v="10"/>
    <x v="0"/>
    <x v="0"/>
    <x v="0"/>
    <s v="Tarde"/>
    <n v="50"/>
    <n v="70"/>
    <n v="3500"/>
    <n v="1383"/>
    <n v="2117"/>
    <x v="0"/>
  </r>
  <r>
    <x v="52"/>
    <x v="0"/>
    <x v="4"/>
    <x v="0"/>
    <x v="1"/>
    <x v="1"/>
    <s v="Noite"/>
    <n v="100"/>
    <n v="90"/>
    <n v="9000"/>
    <n v="4032"/>
    <n v="4968"/>
    <x v="0"/>
  </r>
  <r>
    <x v="494"/>
    <x v="1"/>
    <x v="8"/>
    <x v="0"/>
    <x v="2"/>
    <x v="2"/>
    <s v="Tarde"/>
    <n v="150"/>
    <n v="120"/>
    <n v="18000"/>
    <n v="6685"/>
    <n v="11315"/>
    <x v="0"/>
  </r>
  <r>
    <x v="604"/>
    <x v="1"/>
    <x v="8"/>
    <x v="0"/>
    <x v="3"/>
    <x v="3"/>
    <s v="Noite"/>
    <n v="70"/>
    <n v="120"/>
    <n v="8400"/>
    <n v="3481"/>
    <n v="4919"/>
    <x v="0"/>
  </r>
  <r>
    <x v="389"/>
    <x v="0"/>
    <x v="9"/>
    <x v="1"/>
    <x v="2"/>
    <x v="4"/>
    <s v="Tarde"/>
    <n v="120"/>
    <n v="150"/>
    <n v="18000"/>
    <n v="7897"/>
    <n v="10103"/>
    <x v="0"/>
  </r>
  <r>
    <x v="242"/>
    <x v="0"/>
    <x v="8"/>
    <x v="2"/>
    <x v="2"/>
    <x v="5"/>
    <s v="Noite"/>
    <n v="100"/>
    <n v="150"/>
    <n v="15000"/>
    <n v="5061"/>
    <n v="9939"/>
    <x v="0"/>
  </r>
  <r>
    <x v="304"/>
    <x v="0"/>
    <x v="5"/>
    <x v="2"/>
    <x v="3"/>
    <x v="6"/>
    <s v="Tarde"/>
    <n v="200"/>
    <n v="120"/>
    <n v="24000"/>
    <n v="8300"/>
    <n v="15700"/>
    <x v="0"/>
  </r>
  <r>
    <x v="253"/>
    <x v="0"/>
    <x v="1"/>
    <x v="3"/>
    <x v="2"/>
    <x v="7"/>
    <s v="Noite"/>
    <n v="50"/>
    <n v="100"/>
    <n v="5000"/>
    <n v="2164"/>
    <n v="2836"/>
    <x v="0"/>
  </r>
  <r>
    <x v="605"/>
    <x v="1"/>
    <x v="1"/>
    <x v="0"/>
    <x v="0"/>
    <x v="0"/>
    <s v="Tarde"/>
    <n v="50"/>
    <n v="70"/>
    <n v="3500"/>
    <n v="1545"/>
    <n v="1955"/>
    <x v="1"/>
  </r>
  <r>
    <x v="443"/>
    <x v="0"/>
    <x v="2"/>
    <x v="0"/>
    <x v="1"/>
    <x v="1"/>
    <s v="Noite"/>
    <n v="100"/>
    <n v="90"/>
    <n v="9000"/>
    <n v="3756"/>
    <n v="5244"/>
    <x v="1"/>
  </r>
  <r>
    <x v="444"/>
    <x v="0"/>
    <x v="9"/>
    <x v="0"/>
    <x v="2"/>
    <x v="2"/>
    <s v="Tarde"/>
    <n v="150"/>
    <n v="120"/>
    <n v="18000"/>
    <n v="7789"/>
    <n v="10211"/>
    <x v="1"/>
  </r>
  <r>
    <x v="523"/>
    <x v="1"/>
    <x v="9"/>
    <x v="0"/>
    <x v="3"/>
    <x v="3"/>
    <s v="Noite"/>
    <n v="70"/>
    <n v="120"/>
    <n v="8400"/>
    <n v="3377"/>
    <n v="5023"/>
    <x v="1"/>
  </r>
  <r>
    <x v="237"/>
    <x v="0"/>
    <x v="0"/>
    <x v="1"/>
    <x v="2"/>
    <x v="4"/>
    <s v="Tarde"/>
    <n v="120"/>
    <n v="150"/>
    <n v="18000"/>
    <n v="5962"/>
    <n v="12038"/>
    <x v="1"/>
  </r>
  <r>
    <x v="606"/>
    <x v="0"/>
    <x v="6"/>
    <x v="2"/>
    <x v="2"/>
    <x v="5"/>
    <s v="Noite"/>
    <n v="100"/>
    <n v="150"/>
    <n v="15000"/>
    <n v="6387"/>
    <n v="8613"/>
    <x v="1"/>
  </r>
  <r>
    <x v="607"/>
    <x v="0"/>
    <x v="6"/>
    <x v="2"/>
    <x v="3"/>
    <x v="6"/>
    <s v="Tarde"/>
    <n v="200"/>
    <n v="120"/>
    <n v="24000"/>
    <n v="10743"/>
    <n v="13257"/>
    <x v="1"/>
  </r>
  <r>
    <x v="608"/>
    <x v="1"/>
    <x v="9"/>
    <x v="3"/>
    <x v="2"/>
    <x v="7"/>
    <s v="Noite"/>
    <n v="50"/>
    <n v="100"/>
    <n v="5000"/>
    <n v="2181"/>
    <n v="2819"/>
    <x v="1"/>
  </r>
  <r>
    <x v="204"/>
    <x v="0"/>
    <x v="4"/>
    <x v="4"/>
    <x v="1"/>
    <x v="8"/>
    <s v="Tarde"/>
    <n v="100"/>
    <n v="90"/>
    <n v="9000"/>
    <n v="3416"/>
    <n v="5584"/>
    <x v="1"/>
  </r>
  <r>
    <x v="137"/>
    <x v="0"/>
    <x v="3"/>
    <x v="5"/>
    <x v="2"/>
    <x v="9"/>
    <s v="Noite"/>
    <n v="150"/>
    <n v="120"/>
    <n v="18000"/>
    <n v="7818"/>
    <n v="10182"/>
    <x v="1"/>
  </r>
  <r>
    <x v="609"/>
    <x v="0"/>
    <x v="9"/>
    <x v="0"/>
    <x v="0"/>
    <x v="0"/>
    <s v="Tarde"/>
    <n v="50"/>
    <n v="70"/>
    <n v="3500"/>
    <n v="1561"/>
    <n v="1939"/>
    <x v="1"/>
  </r>
  <r>
    <x v="610"/>
    <x v="1"/>
    <x v="6"/>
    <x v="0"/>
    <x v="1"/>
    <x v="1"/>
    <s v="Noite"/>
    <n v="100"/>
    <n v="90"/>
    <n v="9000"/>
    <n v="3528"/>
    <n v="5472"/>
    <x v="1"/>
  </r>
  <r>
    <x v="611"/>
    <x v="1"/>
    <x v="3"/>
    <x v="0"/>
    <x v="2"/>
    <x v="2"/>
    <s v="Tarde"/>
    <n v="150"/>
    <n v="120"/>
    <n v="18000"/>
    <n v="7255"/>
    <n v="10745"/>
    <x v="1"/>
  </r>
  <r>
    <x v="422"/>
    <x v="1"/>
    <x v="11"/>
    <x v="0"/>
    <x v="3"/>
    <x v="3"/>
    <s v="Noite"/>
    <n v="70"/>
    <n v="120"/>
    <n v="8400"/>
    <n v="3146"/>
    <n v="5254"/>
    <x v="1"/>
  </r>
  <r>
    <x v="205"/>
    <x v="0"/>
    <x v="1"/>
    <x v="1"/>
    <x v="2"/>
    <x v="4"/>
    <s v="Tarde"/>
    <n v="120"/>
    <n v="150"/>
    <n v="18000"/>
    <n v="6281"/>
    <n v="11719"/>
    <x v="1"/>
  </r>
  <r>
    <x v="412"/>
    <x v="1"/>
    <x v="8"/>
    <x v="2"/>
    <x v="2"/>
    <x v="5"/>
    <s v="Noite"/>
    <n v="100"/>
    <n v="150"/>
    <n v="15000"/>
    <n v="6086"/>
    <n v="8914"/>
    <x v="1"/>
  </r>
  <r>
    <x v="74"/>
    <x v="1"/>
    <x v="11"/>
    <x v="2"/>
    <x v="3"/>
    <x v="6"/>
    <s v="Tarde"/>
    <n v="200"/>
    <n v="120"/>
    <n v="24000"/>
    <n v="8148"/>
    <n v="15852"/>
    <x v="1"/>
  </r>
  <r>
    <x v="223"/>
    <x v="1"/>
    <x v="1"/>
    <x v="3"/>
    <x v="2"/>
    <x v="7"/>
    <s v="Noite"/>
    <n v="50"/>
    <n v="100"/>
    <n v="5000"/>
    <n v="1665"/>
    <n v="3335"/>
    <x v="1"/>
  </r>
  <r>
    <x v="115"/>
    <x v="0"/>
    <x v="4"/>
    <x v="4"/>
    <x v="1"/>
    <x v="8"/>
    <s v="Tarde"/>
    <n v="100"/>
    <n v="90"/>
    <n v="9000"/>
    <n v="3161"/>
    <n v="5839"/>
    <x v="1"/>
  </r>
  <r>
    <x v="458"/>
    <x v="0"/>
    <x v="11"/>
    <x v="5"/>
    <x v="2"/>
    <x v="9"/>
    <s v="Noite"/>
    <n v="150"/>
    <n v="120"/>
    <n v="18000"/>
    <n v="8084"/>
    <n v="9916"/>
    <x v="1"/>
  </r>
  <r>
    <x v="612"/>
    <x v="0"/>
    <x v="2"/>
    <x v="0"/>
    <x v="0"/>
    <x v="0"/>
    <s v="Tarde"/>
    <n v="50"/>
    <n v="70"/>
    <n v="3500"/>
    <n v="1554"/>
    <n v="1946"/>
    <x v="1"/>
  </r>
  <r>
    <x v="613"/>
    <x v="1"/>
    <x v="11"/>
    <x v="0"/>
    <x v="1"/>
    <x v="1"/>
    <s v="Noite"/>
    <n v="100"/>
    <n v="90"/>
    <n v="9000"/>
    <n v="3874"/>
    <n v="5126"/>
    <x v="1"/>
  </r>
  <r>
    <x v="55"/>
    <x v="1"/>
    <x v="5"/>
    <x v="0"/>
    <x v="2"/>
    <x v="2"/>
    <s v="Tarde"/>
    <n v="150"/>
    <n v="120"/>
    <n v="18000"/>
    <n v="6882"/>
    <n v="11118"/>
    <x v="1"/>
  </r>
  <r>
    <x v="77"/>
    <x v="1"/>
    <x v="6"/>
    <x v="0"/>
    <x v="3"/>
    <x v="3"/>
    <s v="Noite"/>
    <n v="70"/>
    <n v="120"/>
    <n v="8400"/>
    <n v="3159"/>
    <n v="5241"/>
    <x v="1"/>
  </r>
  <r>
    <x v="488"/>
    <x v="1"/>
    <x v="0"/>
    <x v="1"/>
    <x v="2"/>
    <x v="4"/>
    <s v="Tarde"/>
    <n v="120"/>
    <n v="150"/>
    <n v="18000"/>
    <n v="6215"/>
    <n v="11785"/>
    <x v="1"/>
  </r>
  <r>
    <x v="142"/>
    <x v="0"/>
    <x v="9"/>
    <x v="2"/>
    <x v="2"/>
    <x v="5"/>
    <s v="Noite"/>
    <n v="100"/>
    <n v="150"/>
    <n v="15000"/>
    <n v="6030"/>
    <n v="8970"/>
    <x v="1"/>
  </r>
  <r>
    <x v="457"/>
    <x v="0"/>
    <x v="4"/>
    <x v="2"/>
    <x v="3"/>
    <x v="6"/>
    <s v="Tarde"/>
    <n v="200"/>
    <n v="120"/>
    <n v="24000"/>
    <n v="8647"/>
    <n v="15353"/>
    <x v="1"/>
  </r>
  <r>
    <x v="542"/>
    <x v="1"/>
    <x v="10"/>
    <x v="3"/>
    <x v="2"/>
    <x v="7"/>
    <s v="Noite"/>
    <n v="50"/>
    <n v="100"/>
    <n v="5000"/>
    <n v="1972"/>
    <n v="3028"/>
    <x v="1"/>
  </r>
  <r>
    <x v="59"/>
    <x v="0"/>
    <x v="6"/>
    <x v="4"/>
    <x v="1"/>
    <x v="8"/>
    <s v="Tarde"/>
    <n v="100"/>
    <n v="90"/>
    <n v="9000"/>
    <n v="3580"/>
    <n v="5420"/>
    <x v="1"/>
  </r>
  <r>
    <x v="208"/>
    <x v="1"/>
    <x v="5"/>
    <x v="5"/>
    <x v="2"/>
    <x v="9"/>
    <s v="Noite"/>
    <n v="150"/>
    <n v="120"/>
    <n v="18000"/>
    <n v="7101"/>
    <n v="10899"/>
    <x v="1"/>
  </r>
  <r>
    <x v="336"/>
    <x v="1"/>
    <x v="5"/>
    <x v="0"/>
    <x v="0"/>
    <x v="0"/>
    <s v="Tarde"/>
    <n v="50"/>
    <n v="70"/>
    <n v="3500"/>
    <n v="1536"/>
    <n v="1964"/>
    <x v="1"/>
  </r>
  <r>
    <x v="614"/>
    <x v="0"/>
    <x v="3"/>
    <x v="0"/>
    <x v="1"/>
    <x v="1"/>
    <s v="Noite"/>
    <n v="100"/>
    <n v="90"/>
    <n v="9000"/>
    <n v="3611"/>
    <n v="5389"/>
    <x v="1"/>
  </r>
  <r>
    <x v="236"/>
    <x v="1"/>
    <x v="9"/>
    <x v="0"/>
    <x v="2"/>
    <x v="2"/>
    <s v="Tarde"/>
    <n v="150"/>
    <n v="120"/>
    <n v="18000"/>
    <n v="6883"/>
    <n v="11117"/>
    <x v="1"/>
  </r>
  <r>
    <x v="528"/>
    <x v="0"/>
    <x v="1"/>
    <x v="0"/>
    <x v="3"/>
    <x v="3"/>
    <s v="Noite"/>
    <n v="70"/>
    <n v="120"/>
    <n v="8400"/>
    <n v="3195"/>
    <n v="5205"/>
    <x v="1"/>
  </r>
  <r>
    <x v="206"/>
    <x v="0"/>
    <x v="10"/>
    <x v="1"/>
    <x v="2"/>
    <x v="4"/>
    <s v="Tarde"/>
    <n v="120"/>
    <n v="150"/>
    <n v="18000"/>
    <n v="6164"/>
    <n v="11836"/>
    <x v="1"/>
  </r>
  <r>
    <x v="159"/>
    <x v="0"/>
    <x v="11"/>
    <x v="2"/>
    <x v="2"/>
    <x v="5"/>
    <s v="Noite"/>
    <n v="100"/>
    <n v="150"/>
    <n v="15000"/>
    <n v="5784"/>
    <n v="9216"/>
    <x v="1"/>
  </r>
  <r>
    <x v="356"/>
    <x v="1"/>
    <x v="2"/>
    <x v="2"/>
    <x v="3"/>
    <x v="6"/>
    <s v="Tarde"/>
    <n v="200"/>
    <n v="120"/>
    <n v="24000"/>
    <n v="8209"/>
    <n v="15791"/>
    <x v="1"/>
  </r>
  <r>
    <x v="270"/>
    <x v="0"/>
    <x v="4"/>
    <x v="3"/>
    <x v="2"/>
    <x v="7"/>
    <s v="Noite"/>
    <n v="50"/>
    <n v="100"/>
    <n v="5000"/>
    <n v="1786"/>
    <n v="3214"/>
    <x v="1"/>
  </r>
  <r>
    <x v="577"/>
    <x v="0"/>
    <x v="0"/>
    <x v="4"/>
    <x v="1"/>
    <x v="8"/>
    <s v="Tarde"/>
    <n v="100"/>
    <n v="90"/>
    <n v="9000"/>
    <n v="3708"/>
    <n v="5292"/>
    <x v="1"/>
  </r>
  <r>
    <x v="191"/>
    <x v="0"/>
    <x v="8"/>
    <x v="5"/>
    <x v="2"/>
    <x v="9"/>
    <s v="Noite"/>
    <n v="150"/>
    <n v="120"/>
    <n v="18000"/>
    <n v="7212"/>
    <n v="10788"/>
    <x v="1"/>
  </r>
  <r>
    <x v="532"/>
    <x v="0"/>
    <x v="5"/>
    <x v="0"/>
    <x v="0"/>
    <x v="0"/>
    <s v="Tarde"/>
    <n v="50"/>
    <n v="70"/>
    <n v="3500"/>
    <n v="1315"/>
    <n v="2185"/>
    <x v="1"/>
  </r>
  <r>
    <x v="558"/>
    <x v="1"/>
    <x v="2"/>
    <x v="0"/>
    <x v="1"/>
    <x v="1"/>
    <s v="Noite"/>
    <n v="100"/>
    <n v="90"/>
    <n v="9000"/>
    <n v="3074"/>
    <n v="5926"/>
    <x v="1"/>
  </r>
  <r>
    <x v="245"/>
    <x v="1"/>
    <x v="7"/>
    <x v="0"/>
    <x v="2"/>
    <x v="2"/>
    <s v="Tarde"/>
    <n v="150"/>
    <n v="120"/>
    <n v="18000"/>
    <n v="6093"/>
    <n v="11907"/>
    <x v="1"/>
  </r>
  <r>
    <x v="427"/>
    <x v="1"/>
    <x v="7"/>
    <x v="0"/>
    <x v="3"/>
    <x v="3"/>
    <s v="Noite"/>
    <n v="70"/>
    <n v="120"/>
    <n v="8400"/>
    <n v="2850"/>
    <n v="5550"/>
    <x v="1"/>
  </r>
  <r>
    <x v="365"/>
    <x v="1"/>
    <x v="5"/>
    <x v="1"/>
    <x v="2"/>
    <x v="4"/>
    <s v="Tarde"/>
    <n v="120"/>
    <n v="150"/>
    <n v="18000"/>
    <n v="6587"/>
    <n v="11413"/>
    <x v="1"/>
  </r>
  <r>
    <x v="343"/>
    <x v="0"/>
    <x v="0"/>
    <x v="2"/>
    <x v="2"/>
    <x v="5"/>
    <s v="Noite"/>
    <n v="100"/>
    <n v="150"/>
    <n v="15000"/>
    <n v="6510"/>
    <n v="8490"/>
    <x v="1"/>
  </r>
  <r>
    <x v="480"/>
    <x v="1"/>
    <x v="3"/>
    <x v="2"/>
    <x v="3"/>
    <x v="6"/>
    <s v="Tarde"/>
    <n v="200"/>
    <n v="120"/>
    <n v="24000"/>
    <n v="10735"/>
    <n v="13265"/>
    <x v="1"/>
  </r>
  <r>
    <x v="531"/>
    <x v="0"/>
    <x v="6"/>
    <x v="3"/>
    <x v="2"/>
    <x v="7"/>
    <s v="Noite"/>
    <n v="50"/>
    <n v="100"/>
    <n v="5000"/>
    <n v="1975"/>
    <n v="3025"/>
    <x v="1"/>
  </r>
  <r>
    <x v="615"/>
    <x v="0"/>
    <x v="9"/>
    <x v="4"/>
    <x v="1"/>
    <x v="8"/>
    <s v="Tarde"/>
    <n v="100"/>
    <n v="90"/>
    <n v="9000"/>
    <n v="3497"/>
    <n v="5503"/>
    <x v="1"/>
  </r>
  <r>
    <x v="616"/>
    <x v="1"/>
    <x v="7"/>
    <x v="5"/>
    <x v="2"/>
    <x v="9"/>
    <s v="Noite"/>
    <n v="150"/>
    <n v="120"/>
    <n v="18000"/>
    <n v="7288"/>
    <n v="10712"/>
    <x v="1"/>
  </r>
  <r>
    <x v="530"/>
    <x v="0"/>
    <x v="8"/>
    <x v="0"/>
    <x v="0"/>
    <x v="0"/>
    <s v="Tarde"/>
    <n v="50"/>
    <n v="70"/>
    <n v="3500"/>
    <n v="1332"/>
    <n v="2168"/>
    <x v="1"/>
  </r>
  <r>
    <x v="432"/>
    <x v="0"/>
    <x v="10"/>
    <x v="0"/>
    <x v="1"/>
    <x v="1"/>
    <s v="Noite"/>
    <n v="100"/>
    <n v="90"/>
    <n v="9000"/>
    <n v="3729"/>
    <n v="5271"/>
    <x v="1"/>
  </r>
  <r>
    <x v="192"/>
    <x v="1"/>
    <x v="6"/>
    <x v="0"/>
    <x v="2"/>
    <x v="2"/>
    <s v="Tarde"/>
    <n v="150"/>
    <n v="120"/>
    <n v="18000"/>
    <n v="6676"/>
    <n v="11324"/>
    <x v="1"/>
  </r>
  <r>
    <x v="140"/>
    <x v="0"/>
    <x v="10"/>
    <x v="0"/>
    <x v="3"/>
    <x v="3"/>
    <s v="Noite"/>
    <n v="70"/>
    <n v="120"/>
    <n v="8400"/>
    <n v="3571"/>
    <n v="4829"/>
    <x v="1"/>
  </r>
  <r>
    <x v="343"/>
    <x v="0"/>
    <x v="0"/>
    <x v="1"/>
    <x v="2"/>
    <x v="4"/>
    <s v="Tarde"/>
    <n v="120"/>
    <n v="150"/>
    <n v="18000"/>
    <n v="7429"/>
    <n v="10571"/>
    <x v="1"/>
  </r>
  <r>
    <x v="476"/>
    <x v="1"/>
    <x v="1"/>
    <x v="2"/>
    <x v="2"/>
    <x v="5"/>
    <s v="Noite"/>
    <n v="100"/>
    <n v="150"/>
    <n v="15000"/>
    <n v="6463"/>
    <n v="8537"/>
    <x v="1"/>
  </r>
  <r>
    <x v="95"/>
    <x v="0"/>
    <x v="5"/>
    <x v="2"/>
    <x v="3"/>
    <x v="6"/>
    <s v="Tarde"/>
    <n v="200"/>
    <n v="120"/>
    <n v="24000"/>
    <n v="8542"/>
    <n v="15458"/>
    <x v="1"/>
  </r>
  <r>
    <x v="292"/>
    <x v="0"/>
    <x v="1"/>
    <x v="3"/>
    <x v="2"/>
    <x v="7"/>
    <s v="Noite"/>
    <n v="50"/>
    <n v="100"/>
    <n v="5000"/>
    <n v="2217"/>
    <n v="2783"/>
    <x v="1"/>
  </r>
  <r>
    <x v="69"/>
    <x v="1"/>
    <x v="5"/>
    <x v="4"/>
    <x v="1"/>
    <x v="8"/>
    <s v="Tarde"/>
    <n v="100"/>
    <n v="90"/>
    <n v="9000"/>
    <n v="2987"/>
    <n v="6013"/>
    <x v="1"/>
  </r>
  <r>
    <x v="324"/>
    <x v="1"/>
    <x v="9"/>
    <x v="5"/>
    <x v="2"/>
    <x v="9"/>
    <s v="Noite"/>
    <n v="150"/>
    <n v="120"/>
    <n v="18000"/>
    <n v="7066"/>
    <n v="10934"/>
    <x v="1"/>
  </r>
  <r>
    <x v="57"/>
    <x v="1"/>
    <x v="4"/>
    <x v="0"/>
    <x v="0"/>
    <x v="0"/>
    <s v="Tarde"/>
    <n v="50"/>
    <n v="70"/>
    <n v="3500"/>
    <n v="1366"/>
    <n v="2134"/>
    <x v="1"/>
  </r>
  <r>
    <x v="7"/>
    <x v="1"/>
    <x v="6"/>
    <x v="0"/>
    <x v="1"/>
    <x v="1"/>
    <s v="Noite"/>
    <n v="100"/>
    <n v="90"/>
    <n v="9000"/>
    <n v="3941"/>
    <n v="5059"/>
    <x v="1"/>
  </r>
  <r>
    <x v="617"/>
    <x v="0"/>
    <x v="5"/>
    <x v="0"/>
    <x v="2"/>
    <x v="2"/>
    <s v="Tarde"/>
    <n v="150"/>
    <n v="120"/>
    <n v="18000"/>
    <n v="6419"/>
    <n v="11581"/>
    <x v="1"/>
  </r>
  <r>
    <x v="543"/>
    <x v="1"/>
    <x v="2"/>
    <x v="0"/>
    <x v="3"/>
    <x v="3"/>
    <s v="Noite"/>
    <n v="70"/>
    <n v="120"/>
    <n v="8400"/>
    <n v="3264"/>
    <n v="5136"/>
    <x v="1"/>
  </r>
  <r>
    <x v="560"/>
    <x v="1"/>
    <x v="7"/>
    <x v="1"/>
    <x v="2"/>
    <x v="4"/>
    <s v="Tarde"/>
    <n v="120"/>
    <n v="150"/>
    <n v="18000"/>
    <n v="6747"/>
    <n v="11253"/>
    <x v="1"/>
  </r>
  <r>
    <x v="618"/>
    <x v="0"/>
    <x v="1"/>
    <x v="2"/>
    <x v="2"/>
    <x v="5"/>
    <s v="Noite"/>
    <n v="100"/>
    <n v="150"/>
    <n v="15000"/>
    <n v="5594"/>
    <n v="9406"/>
    <x v="1"/>
  </r>
  <r>
    <x v="603"/>
    <x v="0"/>
    <x v="9"/>
    <x v="2"/>
    <x v="3"/>
    <x v="6"/>
    <s v="Tarde"/>
    <n v="200"/>
    <n v="120"/>
    <n v="24000"/>
    <n v="8249"/>
    <n v="15751"/>
    <x v="1"/>
  </r>
  <r>
    <x v="308"/>
    <x v="1"/>
    <x v="11"/>
    <x v="3"/>
    <x v="2"/>
    <x v="7"/>
    <s v="Noite"/>
    <n v="50"/>
    <n v="100"/>
    <n v="5000"/>
    <n v="1966"/>
    <n v="3034"/>
    <x v="1"/>
  </r>
  <r>
    <x v="17"/>
    <x v="1"/>
    <x v="6"/>
    <x v="4"/>
    <x v="1"/>
    <x v="8"/>
    <s v="Tarde"/>
    <n v="100"/>
    <n v="90"/>
    <n v="9000"/>
    <n v="3091"/>
    <n v="5909"/>
    <x v="1"/>
  </r>
  <r>
    <x v="54"/>
    <x v="1"/>
    <x v="10"/>
    <x v="5"/>
    <x v="2"/>
    <x v="9"/>
    <s v="Noite"/>
    <n v="150"/>
    <n v="120"/>
    <n v="18000"/>
    <n v="6242"/>
    <n v="11758"/>
    <x v="1"/>
  </r>
  <r>
    <x v="245"/>
    <x v="1"/>
    <x v="7"/>
    <x v="0"/>
    <x v="0"/>
    <x v="0"/>
    <s v="Tarde"/>
    <n v="50"/>
    <n v="70"/>
    <n v="3500"/>
    <n v="1542"/>
    <n v="1958"/>
    <x v="1"/>
  </r>
  <r>
    <x v="413"/>
    <x v="1"/>
    <x v="8"/>
    <x v="0"/>
    <x v="1"/>
    <x v="1"/>
    <s v="Noite"/>
    <n v="100"/>
    <n v="90"/>
    <n v="9000"/>
    <n v="3685"/>
    <n v="5315"/>
    <x v="1"/>
  </r>
  <r>
    <x v="619"/>
    <x v="1"/>
    <x v="5"/>
    <x v="0"/>
    <x v="2"/>
    <x v="2"/>
    <s v="Tarde"/>
    <n v="150"/>
    <n v="120"/>
    <n v="18000"/>
    <n v="6465"/>
    <n v="11535"/>
    <x v="1"/>
  </r>
  <r>
    <x v="412"/>
    <x v="1"/>
    <x v="8"/>
    <x v="0"/>
    <x v="3"/>
    <x v="3"/>
    <s v="Noite"/>
    <n v="70"/>
    <n v="120"/>
    <n v="8400"/>
    <n v="3194"/>
    <n v="5206"/>
    <x v="1"/>
  </r>
  <r>
    <x v="620"/>
    <x v="1"/>
    <x v="1"/>
    <x v="1"/>
    <x v="2"/>
    <x v="4"/>
    <s v="Tarde"/>
    <n v="120"/>
    <n v="150"/>
    <n v="18000"/>
    <n v="7254"/>
    <n v="10746"/>
    <x v="1"/>
  </r>
  <r>
    <x v="583"/>
    <x v="1"/>
    <x v="2"/>
    <x v="2"/>
    <x v="2"/>
    <x v="5"/>
    <s v="Noite"/>
    <n v="100"/>
    <n v="150"/>
    <n v="15000"/>
    <n v="6283"/>
    <n v="8717"/>
    <x v="1"/>
  </r>
  <r>
    <x v="621"/>
    <x v="0"/>
    <x v="5"/>
    <x v="2"/>
    <x v="3"/>
    <x v="6"/>
    <s v="Tarde"/>
    <n v="200"/>
    <n v="120"/>
    <n v="24000"/>
    <n v="10021"/>
    <n v="13979"/>
    <x v="1"/>
  </r>
  <r>
    <x v="109"/>
    <x v="1"/>
    <x v="0"/>
    <x v="3"/>
    <x v="2"/>
    <x v="7"/>
    <s v="Noite"/>
    <n v="50"/>
    <n v="100"/>
    <n v="5000"/>
    <n v="1921"/>
    <n v="3079"/>
    <x v="1"/>
  </r>
  <r>
    <x v="415"/>
    <x v="1"/>
    <x v="0"/>
    <x v="4"/>
    <x v="1"/>
    <x v="8"/>
    <s v="Tarde"/>
    <n v="100"/>
    <n v="90"/>
    <n v="9000"/>
    <n v="3697"/>
    <n v="5303"/>
    <x v="1"/>
  </r>
  <r>
    <x v="479"/>
    <x v="0"/>
    <x v="6"/>
    <x v="5"/>
    <x v="2"/>
    <x v="9"/>
    <s v="Noite"/>
    <n v="150"/>
    <n v="120"/>
    <n v="18000"/>
    <n v="6148"/>
    <n v="11852"/>
    <x v="1"/>
  </r>
  <r>
    <x v="622"/>
    <x v="1"/>
    <x v="9"/>
    <x v="0"/>
    <x v="0"/>
    <x v="0"/>
    <s v="Tarde"/>
    <n v="50"/>
    <n v="70"/>
    <n v="3500"/>
    <n v="1370"/>
    <n v="2130"/>
    <x v="1"/>
  </r>
  <r>
    <x v="323"/>
    <x v="1"/>
    <x v="9"/>
    <x v="0"/>
    <x v="1"/>
    <x v="1"/>
    <s v="Noite"/>
    <n v="100"/>
    <n v="90"/>
    <n v="9000"/>
    <n v="3313"/>
    <n v="5687"/>
    <x v="1"/>
  </r>
  <r>
    <x v="466"/>
    <x v="0"/>
    <x v="2"/>
    <x v="0"/>
    <x v="2"/>
    <x v="2"/>
    <s v="Tarde"/>
    <n v="150"/>
    <n v="120"/>
    <n v="18000"/>
    <n v="7957"/>
    <n v="10043"/>
    <x v="1"/>
  </r>
  <r>
    <x v="542"/>
    <x v="1"/>
    <x v="10"/>
    <x v="0"/>
    <x v="3"/>
    <x v="3"/>
    <s v="Noite"/>
    <n v="70"/>
    <n v="120"/>
    <n v="8400"/>
    <n v="2804"/>
    <n v="5596"/>
    <x v="1"/>
  </r>
  <r>
    <x v="357"/>
    <x v="1"/>
    <x v="2"/>
    <x v="1"/>
    <x v="2"/>
    <x v="4"/>
    <s v="Tarde"/>
    <n v="120"/>
    <n v="150"/>
    <n v="18000"/>
    <n v="7380"/>
    <n v="10620"/>
    <x v="1"/>
  </r>
  <r>
    <x v="623"/>
    <x v="1"/>
    <x v="2"/>
    <x v="2"/>
    <x v="2"/>
    <x v="5"/>
    <s v="Noite"/>
    <n v="100"/>
    <n v="150"/>
    <n v="15000"/>
    <n v="5593"/>
    <n v="9407"/>
    <x v="1"/>
  </r>
  <r>
    <x v="624"/>
    <x v="1"/>
    <x v="1"/>
    <x v="2"/>
    <x v="3"/>
    <x v="6"/>
    <s v="Tarde"/>
    <n v="200"/>
    <n v="120"/>
    <n v="24000"/>
    <n v="9452"/>
    <n v="14548"/>
    <x v="1"/>
  </r>
  <r>
    <x v="402"/>
    <x v="1"/>
    <x v="9"/>
    <x v="3"/>
    <x v="2"/>
    <x v="7"/>
    <s v="Noite"/>
    <n v="50"/>
    <n v="100"/>
    <n v="5000"/>
    <n v="1719"/>
    <n v="3281"/>
    <x v="1"/>
  </r>
  <r>
    <x v="218"/>
    <x v="1"/>
    <x v="5"/>
    <x v="4"/>
    <x v="1"/>
    <x v="8"/>
    <s v="Tarde"/>
    <n v="100"/>
    <n v="90"/>
    <n v="9000"/>
    <n v="4000"/>
    <n v="5000"/>
    <x v="1"/>
  </r>
  <r>
    <x v="480"/>
    <x v="1"/>
    <x v="3"/>
    <x v="5"/>
    <x v="2"/>
    <x v="9"/>
    <s v="Noite"/>
    <n v="150"/>
    <n v="120"/>
    <n v="18000"/>
    <n v="7530"/>
    <n v="10470"/>
    <x v="1"/>
  </r>
  <r>
    <x v="489"/>
    <x v="0"/>
    <x v="7"/>
    <x v="0"/>
    <x v="0"/>
    <x v="0"/>
    <s v="Tarde"/>
    <n v="50"/>
    <n v="70"/>
    <n v="3500"/>
    <n v="1348"/>
    <n v="2152"/>
    <x v="1"/>
  </r>
  <r>
    <x v="424"/>
    <x v="1"/>
    <x v="11"/>
    <x v="0"/>
    <x v="1"/>
    <x v="1"/>
    <s v="Noite"/>
    <n v="100"/>
    <n v="90"/>
    <n v="9000"/>
    <n v="3101"/>
    <n v="5899"/>
    <x v="1"/>
  </r>
  <r>
    <x v="179"/>
    <x v="1"/>
    <x v="3"/>
    <x v="0"/>
    <x v="2"/>
    <x v="2"/>
    <s v="Tarde"/>
    <n v="150"/>
    <n v="120"/>
    <n v="18000"/>
    <n v="6552"/>
    <n v="11448"/>
    <x v="1"/>
  </r>
  <r>
    <x v="370"/>
    <x v="0"/>
    <x v="9"/>
    <x v="0"/>
    <x v="3"/>
    <x v="3"/>
    <s v="Noite"/>
    <n v="70"/>
    <n v="120"/>
    <n v="8400"/>
    <n v="3632"/>
    <n v="4768"/>
    <x v="1"/>
  </r>
  <r>
    <x v="614"/>
    <x v="0"/>
    <x v="3"/>
    <x v="1"/>
    <x v="2"/>
    <x v="4"/>
    <s v="Tarde"/>
    <n v="120"/>
    <n v="150"/>
    <n v="18000"/>
    <n v="7733"/>
    <n v="10267"/>
    <x v="1"/>
  </r>
  <r>
    <x v="260"/>
    <x v="0"/>
    <x v="8"/>
    <x v="2"/>
    <x v="2"/>
    <x v="5"/>
    <s v="Noite"/>
    <n v="100"/>
    <n v="150"/>
    <n v="15000"/>
    <n v="5057"/>
    <n v="9943"/>
    <x v="1"/>
  </r>
  <r>
    <x v="472"/>
    <x v="1"/>
    <x v="0"/>
    <x v="2"/>
    <x v="3"/>
    <x v="6"/>
    <s v="Tarde"/>
    <n v="200"/>
    <n v="120"/>
    <n v="24000"/>
    <n v="10201"/>
    <n v="13799"/>
    <x v="1"/>
  </r>
  <r>
    <x v="625"/>
    <x v="0"/>
    <x v="3"/>
    <x v="3"/>
    <x v="2"/>
    <x v="7"/>
    <s v="Noite"/>
    <n v="50"/>
    <n v="100"/>
    <n v="5000"/>
    <n v="1671"/>
    <n v="3329"/>
    <x v="1"/>
  </r>
  <r>
    <x v="259"/>
    <x v="0"/>
    <x v="11"/>
    <x v="4"/>
    <x v="1"/>
    <x v="8"/>
    <s v="Tarde"/>
    <n v="100"/>
    <n v="90"/>
    <n v="9000"/>
    <n v="3247"/>
    <n v="5753"/>
    <x v="1"/>
  </r>
  <r>
    <x v="538"/>
    <x v="0"/>
    <x v="1"/>
    <x v="5"/>
    <x v="2"/>
    <x v="9"/>
    <s v="Noite"/>
    <n v="150"/>
    <n v="120"/>
    <n v="18000"/>
    <n v="5978"/>
    <n v="12022"/>
    <x v="1"/>
  </r>
  <r>
    <x v="417"/>
    <x v="0"/>
    <x v="1"/>
    <x v="0"/>
    <x v="0"/>
    <x v="0"/>
    <s v="Tarde"/>
    <n v="50"/>
    <n v="70"/>
    <n v="3500"/>
    <n v="1247"/>
    <n v="2253"/>
    <x v="1"/>
  </r>
  <r>
    <x v="539"/>
    <x v="0"/>
    <x v="1"/>
    <x v="0"/>
    <x v="1"/>
    <x v="1"/>
    <s v="Noite"/>
    <n v="100"/>
    <n v="90"/>
    <n v="9000"/>
    <n v="3553"/>
    <n v="5447"/>
    <x v="1"/>
  </r>
  <r>
    <x v="167"/>
    <x v="0"/>
    <x v="10"/>
    <x v="0"/>
    <x v="2"/>
    <x v="2"/>
    <s v="Tarde"/>
    <n v="150"/>
    <n v="120"/>
    <n v="18000"/>
    <n v="6741"/>
    <n v="11259"/>
    <x v="1"/>
  </r>
  <r>
    <x v="626"/>
    <x v="0"/>
    <x v="6"/>
    <x v="0"/>
    <x v="3"/>
    <x v="3"/>
    <s v="Noite"/>
    <n v="70"/>
    <n v="120"/>
    <n v="8400"/>
    <n v="2865"/>
    <n v="5535"/>
    <x v="1"/>
  </r>
  <r>
    <x v="585"/>
    <x v="0"/>
    <x v="11"/>
    <x v="1"/>
    <x v="2"/>
    <x v="4"/>
    <s v="Tarde"/>
    <n v="120"/>
    <n v="150"/>
    <n v="18000"/>
    <n v="6435"/>
    <n v="11565"/>
    <x v="1"/>
  </r>
  <r>
    <x v="191"/>
    <x v="0"/>
    <x v="8"/>
    <x v="2"/>
    <x v="2"/>
    <x v="5"/>
    <s v="Noite"/>
    <n v="100"/>
    <n v="150"/>
    <n v="15000"/>
    <n v="5432"/>
    <n v="9568"/>
    <x v="1"/>
  </r>
  <r>
    <x v="464"/>
    <x v="0"/>
    <x v="5"/>
    <x v="2"/>
    <x v="3"/>
    <x v="6"/>
    <s v="Tarde"/>
    <n v="200"/>
    <n v="120"/>
    <n v="24000"/>
    <n v="9472"/>
    <n v="14528"/>
    <x v="1"/>
  </r>
  <r>
    <x v="558"/>
    <x v="1"/>
    <x v="2"/>
    <x v="3"/>
    <x v="2"/>
    <x v="7"/>
    <s v="Noite"/>
    <n v="50"/>
    <n v="100"/>
    <n v="5000"/>
    <n v="1725"/>
    <n v="3275"/>
    <x v="1"/>
  </r>
  <r>
    <x v="627"/>
    <x v="1"/>
    <x v="6"/>
    <x v="4"/>
    <x v="1"/>
    <x v="8"/>
    <s v="Tarde"/>
    <n v="100"/>
    <n v="90"/>
    <n v="9000"/>
    <n v="2979"/>
    <n v="6021"/>
    <x v="1"/>
  </r>
  <r>
    <x v="311"/>
    <x v="1"/>
    <x v="4"/>
    <x v="5"/>
    <x v="2"/>
    <x v="9"/>
    <s v="Noite"/>
    <n v="150"/>
    <n v="120"/>
    <n v="18000"/>
    <n v="7618"/>
    <n v="10382"/>
    <x v="1"/>
  </r>
  <r>
    <x v="105"/>
    <x v="1"/>
    <x v="4"/>
    <x v="0"/>
    <x v="0"/>
    <x v="0"/>
    <s v="Tarde"/>
    <n v="50"/>
    <n v="70"/>
    <n v="3500"/>
    <n v="1512"/>
    <n v="1988"/>
    <x v="1"/>
  </r>
  <r>
    <x v="133"/>
    <x v="1"/>
    <x v="7"/>
    <x v="0"/>
    <x v="1"/>
    <x v="1"/>
    <s v="Noite"/>
    <n v="100"/>
    <n v="90"/>
    <n v="9000"/>
    <n v="3006"/>
    <n v="5994"/>
    <x v="1"/>
  </r>
  <r>
    <x v="183"/>
    <x v="1"/>
    <x v="9"/>
    <x v="0"/>
    <x v="2"/>
    <x v="2"/>
    <s v="Tarde"/>
    <n v="150"/>
    <n v="120"/>
    <n v="18000"/>
    <n v="7861"/>
    <n v="10139"/>
    <x v="1"/>
  </r>
  <r>
    <x v="628"/>
    <x v="1"/>
    <x v="11"/>
    <x v="0"/>
    <x v="3"/>
    <x v="3"/>
    <s v="Noite"/>
    <n v="70"/>
    <n v="120"/>
    <n v="8400"/>
    <n v="3026"/>
    <n v="5374"/>
    <x v="1"/>
  </r>
  <r>
    <x v="629"/>
    <x v="0"/>
    <x v="5"/>
    <x v="1"/>
    <x v="2"/>
    <x v="4"/>
    <s v="Tarde"/>
    <n v="120"/>
    <n v="150"/>
    <n v="18000"/>
    <n v="7282"/>
    <n v="10718"/>
    <x v="1"/>
  </r>
  <r>
    <x v="461"/>
    <x v="1"/>
    <x v="10"/>
    <x v="2"/>
    <x v="2"/>
    <x v="5"/>
    <s v="Noite"/>
    <n v="100"/>
    <n v="150"/>
    <n v="15000"/>
    <n v="5149"/>
    <n v="9851"/>
    <x v="1"/>
  </r>
  <r>
    <x v="35"/>
    <x v="1"/>
    <x v="9"/>
    <x v="2"/>
    <x v="3"/>
    <x v="6"/>
    <s v="Tarde"/>
    <n v="200"/>
    <n v="120"/>
    <n v="24000"/>
    <n v="9943"/>
    <n v="14057"/>
    <x v="1"/>
  </r>
  <r>
    <x v="500"/>
    <x v="1"/>
    <x v="10"/>
    <x v="3"/>
    <x v="2"/>
    <x v="7"/>
    <s v="Noite"/>
    <n v="50"/>
    <n v="100"/>
    <n v="5000"/>
    <n v="2107"/>
    <n v="2893"/>
    <x v="1"/>
  </r>
  <r>
    <x v="35"/>
    <x v="1"/>
    <x v="9"/>
    <x v="4"/>
    <x v="1"/>
    <x v="8"/>
    <s v="Tarde"/>
    <n v="100"/>
    <n v="90"/>
    <n v="9000"/>
    <n v="3821"/>
    <n v="5179"/>
    <x v="1"/>
  </r>
  <r>
    <x v="566"/>
    <x v="0"/>
    <x v="11"/>
    <x v="5"/>
    <x v="2"/>
    <x v="9"/>
    <s v="Noite"/>
    <n v="150"/>
    <n v="120"/>
    <n v="18000"/>
    <n v="7124"/>
    <n v="10876"/>
    <x v="1"/>
  </r>
  <r>
    <x v="170"/>
    <x v="1"/>
    <x v="3"/>
    <x v="0"/>
    <x v="0"/>
    <x v="0"/>
    <s v="Tarde"/>
    <n v="50"/>
    <n v="70"/>
    <n v="3500"/>
    <n v="1267"/>
    <n v="2233"/>
    <x v="1"/>
  </r>
  <r>
    <x v="86"/>
    <x v="1"/>
    <x v="8"/>
    <x v="0"/>
    <x v="1"/>
    <x v="1"/>
    <s v="Noite"/>
    <n v="100"/>
    <n v="90"/>
    <n v="9000"/>
    <n v="4020"/>
    <n v="4980"/>
    <x v="1"/>
  </r>
  <r>
    <x v="535"/>
    <x v="0"/>
    <x v="6"/>
    <x v="0"/>
    <x v="2"/>
    <x v="2"/>
    <s v="Tarde"/>
    <n v="150"/>
    <n v="120"/>
    <n v="18000"/>
    <n v="6894"/>
    <n v="11106"/>
    <x v="1"/>
  </r>
  <r>
    <x v="232"/>
    <x v="0"/>
    <x v="1"/>
    <x v="0"/>
    <x v="3"/>
    <x v="3"/>
    <s v="Noite"/>
    <n v="70"/>
    <n v="120"/>
    <n v="8400"/>
    <n v="3673"/>
    <n v="4727"/>
    <x v="1"/>
  </r>
  <r>
    <x v="405"/>
    <x v="0"/>
    <x v="1"/>
    <x v="1"/>
    <x v="2"/>
    <x v="4"/>
    <s v="Tarde"/>
    <n v="120"/>
    <n v="150"/>
    <n v="18000"/>
    <n v="6435"/>
    <n v="11565"/>
    <x v="1"/>
  </r>
  <r>
    <x v="569"/>
    <x v="1"/>
    <x v="6"/>
    <x v="2"/>
    <x v="2"/>
    <x v="5"/>
    <s v="Noite"/>
    <n v="100"/>
    <n v="150"/>
    <n v="15000"/>
    <n v="6077"/>
    <n v="8923"/>
    <x v="1"/>
  </r>
  <r>
    <x v="520"/>
    <x v="1"/>
    <x v="6"/>
    <x v="2"/>
    <x v="3"/>
    <x v="6"/>
    <s v="Tarde"/>
    <n v="200"/>
    <n v="120"/>
    <n v="24000"/>
    <n v="9886"/>
    <n v="14114"/>
    <x v="1"/>
  </r>
  <r>
    <x v="311"/>
    <x v="1"/>
    <x v="4"/>
    <x v="3"/>
    <x v="2"/>
    <x v="7"/>
    <s v="Noite"/>
    <n v="50"/>
    <n v="100"/>
    <n v="5000"/>
    <n v="1681"/>
    <n v="3319"/>
    <x v="1"/>
  </r>
  <r>
    <x v="54"/>
    <x v="1"/>
    <x v="10"/>
    <x v="4"/>
    <x v="1"/>
    <x v="8"/>
    <s v="Tarde"/>
    <n v="100"/>
    <n v="90"/>
    <n v="9000"/>
    <n v="3747"/>
    <n v="5253"/>
    <x v="1"/>
  </r>
  <r>
    <x v="157"/>
    <x v="1"/>
    <x v="2"/>
    <x v="5"/>
    <x v="2"/>
    <x v="9"/>
    <s v="Noite"/>
    <n v="150"/>
    <n v="120"/>
    <n v="18000"/>
    <n v="6074"/>
    <n v="11926"/>
    <x v="1"/>
  </r>
  <r>
    <x v="178"/>
    <x v="0"/>
    <x v="10"/>
    <x v="0"/>
    <x v="0"/>
    <x v="0"/>
    <s v="Tarde"/>
    <n v="50"/>
    <n v="70"/>
    <n v="3500"/>
    <n v="1420"/>
    <n v="2080"/>
    <x v="1"/>
  </r>
  <r>
    <x v="513"/>
    <x v="1"/>
    <x v="5"/>
    <x v="0"/>
    <x v="1"/>
    <x v="1"/>
    <s v="Noite"/>
    <n v="100"/>
    <n v="90"/>
    <n v="9000"/>
    <n v="2990"/>
    <n v="6010"/>
    <x v="1"/>
  </r>
  <r>
    <x v="10"/>
    <x v="0"/>
    <x v="4"/>
    <x v="0"/>
    <x v="2"/>
    <x v="2"/>
    <s v="Tarde"/>
    <n v="150"/>
    <n v="120"/>
    <n v="18000"/>
    <n v="6578"/>
    <n v="11422"/>
    <x v="1"/>
  </r>
  <r>
    <x v="550"/>
    <x v="0"/>
    <x v="4"/>
    <x v="0"/>
    <x v="3"/>
    <x v="3"/>
    <s v="Noite"/>
    <n v="70"/>
    <n v="120"/>
    <n v="8400"/>
    <n v="3009"/>
    <n v="5391"/>
    <x v="1"/>
  </r>
  <r>
    <x v="217"/>
    <x v="1"/>
    <x v="2"/>
    <x v="1"/>
    <x v="2"/>
    <x v="4"/>
    <s v="Tarde"/>
    <n v="120"/>
    <n v="150"/>
    <n v="18000"/>
    <n v="6248"/>
    <n v="11752"/>
    <x v="1"/>
  </r>
  <r>
    <x v="278"/>
    <x v="1"/>
    <x v="9"/>
    <x v="2"/>
    <x v="2"/>
    <x v="5"/>
    <s v="Noite"/>
    <n v="100"/>
    <n v="150"/>
    <n v="15000"/>
    <n v="6118"/>
    <n v="8882"/>
    <x v="1"/>
  </r>
  <r>
    <x v="630"/>
    <x v="1"/>
    <x v="9"/>
    <x v="2"/>
    <x v="3"/>
    <x v="6"/>
    <s v="Tarde"/>
    <n v="200"/>
    <n v="120"/>
    <n v="24000"/>
    <n v="7983"/>
    <n v="16017"/>
    <x v="1"/>
  </r>
  <r>
    <x v="52"/>
    <x v="0"/>
    <x v="4"/>
    <x v="3"/>
    <x v="2"/>
    <x v="7"/>
    <s v="Noite"/>
    <n v="50"/>
    <n v="100"/>
    <n v="5000"/>
    <n v="2002"/>
    <n v="2998"/>
    <x v="1"/>
  </r>
  <r>
    <x v="365"/>
    <x v="1"/>
    <x v="5"/>
    <x v="4"/>
    <x v="1"/>
    <x v="8"/>
    <s v="Tarde"/>
    <n v="100"/>
    <n v="90"/>
    <n v="9000"/>
    <n v="3836"/>
    <n v="5164"/>
    <x v="1"/>
  </r>
  <r>
    <x v="534"/>
    <x v="1"/>
    <x v="10"/>
    <x v="5"/>
    <x v="2"/>
    <x v="9"/>
    <s v="Noite"/>
    <n v="150"/>
    <n v="120"/>
    <n v="18000"/>
    <n v="7755"/>
    <n v="10245"/>
    <x v="1"/>
  </r>
  <r>
    <x v="140"/>
    <x v="0"/>
    <x v="10"/>
    <x v="0"/>
    <x v="0"/>
    <x v="0"/>
    <s v="Tarde"/>
    <n v="50"/>
    <n v="70"/>
    <n v="3500"/>
    <n v="1506"/>
    <n v="1994"/>
    <x v="1"/>
  </r>
  <r>
    <x v="422"/>
    <x v="1"/>
    <x v="11"/>
    <x v="0"/>
    <x v="1"/>
    <x v="1"/>
    <s v="Noite"/>
    <n v="100"/>
    <n v="90"/>
    <n v="9000"/>
    <n v="3349"/>
    <n v="5651"/>
    <x v="1"/>
  </r>
  <r>
    <x v="631"/>
    <x v="0"/>
    <x v="4"/>
    <x v="0"/>
    <x v="2"/>
    <x v="2"/>
    <s v="Tarde"/>
    <n v="150"/>
    <n v="120"/>
    <n v="18000"/>
    <n v="6517"/>
    <n v="11483"/>
    <x v="1"/>
  </r>
  <r>
    <x v="341"/>
    <x v="0"/>
    <x v="11"/>
    <x v="0"/>
    <x v="3"/>
    <x v="3"/>
    <s v="Noite"/>
    <n v="70"/>
    <n v="120"/>
    <n v="8400"/>
    <n v="3136"/>
    <n v="5264"/>
    <x v="1"/>
  </r>
  <r>
    <x v="333"/>
    <x v="0"/>
    <x v="10"/>
    <x v="1"/>
    <x v="2"/>
    <x v="4"/>
    <s v="Tarde"/>
    <n v="120"/>
    <n v="150"/>
    <n v="18000"/>
    <n v="7669"/>
    <n v="10331"/>
    <x v="1"/>
  </r>
  <r>
    <x v="313"/>
    <x v="0"/>
    <x v="6"/>
    <x v="2"/>
    <x v="2"/>
    <x v="5"/>
    <s v="Noite"/>
    <n v="100"/>
    <n v="150"/>
    <n v="15000"/>
    <n v="6656"/>
    <n v="8344"/>
    <x v="1"/>
  </r>
  <r>
    <x v="190"/>
    <x v="1"/>
    <x v="7"/>
    <x v="2"/>
    <x v="3"/>
    <x v="6"/>
    <s v="Tarde"/>
    <n v="200"/>
    <n v="120"/>
    <n v="24000"/>
    <n v="10335"/>
    <n v="13665"/>
    <x v="1"/>
  </r>
  <r>
    <x v="5"/>
    <x v="1"/>
    <x v="4"/>
    <x v="3"/>
    <x v="2"/>
    <x v="7"/>
    <s v="Noite"/>
    <n v="50"/>
    <n v="100"/>
    <n v="5000"/>
    <n v="1997"/>
    <n v="3003"/>
    <x v="1"/>
  </r>
  <r>
    <x v="587"/>
    <x v="0"/>
    <x v="11"/>
    <x v="4"/>
    <x v="1"/>
    <x v="8"/>
    <s v="Tarde"/>
    <n v="100"/>
    <n v="90"/>
    <n v="9000"/>
    <n v="3804"/>
    <n v="5196"/>
    <x v="1"/>
  </r>
  <r>
    <x v="416"/>
    <x v="0"/>
    <x v="8"/>
    <x v="5"/>
    <x v="2"/>
    <x v="9"/>
    <s v="Noite"/>
    <n v="150"/>
    <n v="120"/>
    <n v="18000"/>
    <n v="7664"/>
    <n v="10336"/>
    <x v="1"/>
  </r>
  <r>
    <x v="51"/>
    <x v="1"/>
    <x v="4"/>
    <x v="0"/>
    <x v="0"/>
    <x v="0"/>
    <s v="Tarde"/>
    <n v="50"/>
    <n v="70"/>
    <n v="3500"/>
    <n v="1341"/>
    <n v="2159"/>
    <x v="1"/>
  </r>
  <r>
    <x v="518"/>
    <x v="0"/>
    <x v="1"/>
    <x v="0"/>
    <x v="1"/>
    <x v="1"/>
    <s v="Noite"/>
    <n v="100"/>
    <n v="90"/>
    <n v="9000"/>
    <n v="3148"/>
    <n v="5852"/>
    <x v="1"/>
  </r>
  <r>
    <x v="121"/>
    <x v="0"/>
    <x v="6"/>
    <x v="0"/>
    <x v="2"/>
    <x v="2"/>
    <s v="Tarde"/>
    <n v="150"/>
    <n v="120"/>
    <n v="18000"/>
    <n v="6103"/>
    <n v="11897"/>
    <x v="1"/>
  </r>
  <r>
    <x v="19"/>
    <x v="1"/>
    <x v="0"/>
    <x v="0"/>
    <x v="3"/>
    <x v="3"/>
    <s v="Noite"/>
    <n v="70"/>
    <n v="120"/>
    <n v="8400"/>
    <n v="3246"/>
    <n v="5154"/>
    <x v="1"/>
  </r>
  <r>
    <x v="473"/>
    <x v="1"/>
    <x v="7"/>
    <x v="1"/>
    <x v="2"/>
    <x v="4"/>
    <s v="Tarde"/>
    <n v="120"/>
    <n v="150"/>
    <n v="18000"/>
    <n v="6932"/>
    <n v="11068"/>
    <x v="1"/>
  </r>
  <r>
    <x v="409"/>
    <x v="1"/>
    <x v="7"/>
    <x v="2"/>
    <x v="2"/>
    <x v="5"/>
    <s v="Noite"/>
    <n v="100"/>
    <n v="150"/>
    <n v="15000"/>
    <n v="6595"/>
    <n v="8405"/>
    <x v="1"/>
  </r>
  <r>
    <x v="578"/>
    <x v="0"/>
    <x v="4"/>
    <x v="2"/>
    <x v="3"/>
    <x v="6"/>
    <s v="Tarde"/>
    <n v="200"/>
    <n v="120"/>
    <n v="24000"/>
    <n v="8076"/>
    <n v="15924"/>
    <x v="1"/>
  </r>
  <r>
    <x v="53"/>
    <x v="1"/>
    <x v="1"/>
    <x v="3"/>
    <x v="2"/>
    <x v="7"/>
    <s v="Noite"/>
    <n v="50"/>
    <n v="100"/>
    <n v="5000"/>
    <n v="1658"/>
    <n v="3342"/>
    <x v="1"/>
  </r>
  <r>
    <x v="632"/>
    <x v="1"/>
    <x v="4"/>
    <x v="4"/>
    <x v="1"/>
    <x v="8"/>
    <s v="Tarde"/>
    <n v="100"/>
    <n v="90"/>
    <n v="9000"/>
    <n v="3551"/>
    <n v="5449"/>
    <x v="1"/>
  </r>
  <r>
    <x v="441"/>
    <x v="0"/>
    <x v="3"/>
    <x v="5"/>
    <x v="2"/>
    <x v="9"/>
    <s v="Noite"/>
    <n v="150"/>
    <n v="120"/>
    <n v="18000"/>
    <n v="6249"/>
    <n v="11751"/>
    <x v="1"/>
  </r>
  <r>
    <x v="151"/>
    <x v="0"/>
    <x v="9"/>
    <x v="0"/>
    <x v="0"/>
    <x v="0"/>
    <s v="Tarde"/>
    <n v="50"/>
    <n v="70"/>
    <n v="3500"/>
    <n v="1224"/>
    <n v="2276"/>
    <x v="1"/>
  </r>
  <r>
    <x v="633"/>
    <x v="0"/>
    <x v="0"/>
    <x v="0"/>
    <x v="1"/>
    <x v="1"/>
    <s v="Noite"/>
    <n v="100"/>
    <n v="90"/>
    <n v="9000"/>
    <n v="3735"/>
    <n v="5265"/>
    <x v="1"/>
  </r>
  <r>
    <x v="532"/>
    <x v="0"/>
    <x v="5"/>
    <x v="0"/>
    <x v="2"/>
    <x v="2"/>
    <s v="Tarde"/>
    <n v="150"/>
    <n v="120"/>
    <n v="18000"/>
    <n v="8016"/>
    <n v="9984"/>
    <x v="1"/>
  </r>
  <r>
    <x v="505"/>
    <x v="0"/>
    <x v="9"/>
    <x v="0"/>
    <x v="3"/>
    <x v="3"/>
    <s v="Noite"/>
    <n v="70"/>
    <n v="120"/>
    <n v="8400"/>
    <n v="3507"/>
    <n v="4893"/>
    <x v="1"/>
  </r>
  <r>
    <x v="530"/>
    <x v="0"/>
    <x v="8"/>
    <x v="1"/>
    <x v="2"/>
    <x v="4"/>
    <s v="Tarde"/>
    <n v="120"/>
    <n v="150"/>
    <n v="18000"/>
    <n v="7146"/>
    <n v="10854"/>
    <x v="1"/>
  </r>
  <r>
    <x v="430"/>
    <x v="0"/>
    <x v="0"/>
    <x v="2"/>
    <x v="2"/>
    <x v="5"/>
    <s v="Noite"/>
    <n v="100"/>
    <n v="150"/>
    <n v="15000"/>
    <n v="6508"/>
    <n v="8492"/>
    <x v="1"/>
  </r>
  <r>
    <x v="237"/>
    <x v="0"/>
    <x v="0"/>
    <x v="2"/>
    <x v="3"/>
    <x v="6"/>
    <s v="Tarde"/>
    <n v="200"/>
    <n v="120"/>
    <n v="24000"/>
    <n v="9189"/>
    <n v="14811"/>
    <x v="1"/>
  </r>
  <r>
    <x v="130"/>
    <x v="1"/>
    <x v="1"/>
    <x v="3"/>
    <x v="2"/>
    <x v="7"/>
    <s v="Noite"/>
    <n v="50"/>
    <n v="100"/>
    <n v="5000"/>
    <n v="1707"/>
    <n v="3293"/>
    <x v="1"/>
  </r>
  <r>
    <x v="524"/>
    <x v="0"/>
    <x v="10"/>
    <x v="4"/>
    <x v="1"/>
    <x v="8"/>
    <s v="Tarde"/>
    <n v="100"/>
    <n v="90"/>
    <n v="9000"/>
    <n v="3127"/>
    <n v="5873"/>
    <x v="1"/>
  </r>
  <r>
    <x v="147"/>
    <x v="1"/>
    <x v="6"/>
    <x v="5"/>
    <x v="2"/>
    <x v="9"/>
    <s v="Noite"/>
    <n v="150"/>
    <n v="120"/>
    <n v="18000"/>
    <n v="7556"/>
    <n v="10444"/>
    <x v="1"/>
  </r>
  <r>
    <x v="198"/>
    <x v="1"/>
    <x v="0"/>
    <x v="0"/>
    <x v="0"/>
    <x v="0"/>
    <s v="Tarde"/>
    <n v="50"/>
    <n v="70"/>
    <n v="3500"/>
    <n v="1309"/>
    <n v="2191"/>
    <x v="1"/>
  </r>
  <r>
    <x v="54"/>
    <x v="1"/>
    <x v="10"/>
    <x v="0"/>
    <x v="1"/>
    <x v="1"/>
    <s v="Noite"/>
    <n v="100"/>
    <n v="90"/>
    <n v="9000"/>
    <n v="3695"/>
    <n v="5305"/>
    <x v="1"/>
  </r>
  <r>
    <x v="43"/>
    <x v="0"/>
    <x v="6"/>
    <x v="0"/>
    <x v="2"/>
    <x v="2"/>
    <s v="Tarde"/>
    <n v="150"/>
    <n v="120"/>
    <n v="18000"/>
    <n v="6579"/>
    <n v="11421"/>
    <x v="1"/>
  </r>
  <r>
    <x v="82"/>
    <x v="1"/>
    <x v="11"/>
    <x v="0"/>
    <x v="3"/>
    <x v="3"/>
    <s v="Noite"/>
    <n v="70"/>
    <n v="120"/>
    <n v="8400"/>
    <n v="3382"/>
    <n v="5018"/>
    <x v="1"/>
  </r>
  <r>
    <x v="634"/>
    <x v="0"/>
    <x v="2"/>
    <x v="1"/>
    <x v="2"/>
    <x v="4"/>
    <s v="Tarde"/>
    <n v="120"/>
    <n v="150"/>
    <n v="18000"/>
    <n v="6810"/>
    <n v="11190"/>
    <x v="1"/>
  </r>
  <r>
    <x v="152"/>
    <x v="0"/>
    <x v="6"/>
    <x v="2"/>
    <x v="2"/>
    <x v="5"/>
    <s v="Noite"/>
    <n v="100"/>
    <n v="150"/>
    <n v="15000"/>
    <n v="6169"/>
    <n v="8831"/>
    <x v="1"/>
  </r>
  <r>
    <x v="523"/>
    <x v="1"/>
    <x v="9"/>
    <x v="2"/>
    <x v="3"/>
    <x v="6"/>
    <s v="Tarde"/>
    <n v="200"/>
    <n v="120"/>
    <n v="24000"/>
    <n v="9149"/>
    <n v="14851"/>
    <x v="1"/>
  </r>
  <r>
    <x v="100"/>
    <x v="1"/>
    <x v="11"/>
    <x v="3"/>
    <x v="2"/>
    <x v="7"/>
    <s v="Noite"/>
    <n v="50"/>
    <n v="100"/>
    <n v="5000"/>
    <n v="2005"/>
    <n v="2995"/>
    <x v="1"/>
  </r>
  <r>
    <x v="54"/>
    <x v="1"/>
    <x v="10"/>
    <x v="4"/>
    <x v="1"/>
    <x v="8"/>
    <s v="Tarde"/>
    <n v="100"/>
    <n v="90"/>
    <n v="9000"/>
    <n v="3073"/>
    <n v="5927"/>
    <x v="1"/>
  </r>
  <r>
    <x v="147"/>
    <x v="1"/>
    <x v="6"/>
    <x v="5"/>
    <x v="2"/>
    <x v="9"/>
    <s v="Noite"/>
    <n v="150"/>
    <n v="120"/>
    <n v="18000"/>
    <n v="6296"/>
    <n v="11704"/>
    <x v="1"/>
  </r>
  <r>
    <x v="235"/>
    <x v="0"/>
    <x v="4"/>
    <x v="0"/>
    <x v="0"/>
    <x v="0"/>
    <s v="Tarde"/>
    <n v="50"/>
    <n v="70"/>
    <n v="3500"/>
    <n v="1373"/>
    <n v="2127"/>
    <x v="1"/>
  </r>
  <r>
    <x v="273"/>
    <x v="1"/>
    <x v="0"/>
    <x v="0"/>
    <x v="1"/>
    <x v="1"/>
    <s v="Noite"/>
    <n v="100"/>
    <n v="90"/>
    <n v="9000"/>
    <n v="4021"/>
    <n v="4979"/>
    <x v="1"/>
  </r>
  <r>
    <x v="128"/>
    <x v="1"/>
    <x v="11"/>
    <x v="0"/>
    <x v="2"/>
    <x v="2"/>
    <s v="Tarde"/>
    <n v="150"/>
    <n v="120"/>
    <n v="18000"/>
    <n v="7527"/>
    <n v="10473"/>
    <x v="1"/>
  </r>
  <r>
    <x v="616"/>
    <x v="1"/>
    <x v="7"/>
    <x v="0"/>
    <x v="3"/>
    <x v="3"/>
    <s v="Noite"/>
    <n v="70"/>
    <n v="120"/>
    <n v="8400"/>
    <n v="3228"/>
    <n v="5172"/>
    <x v="1"/>
  </r>
  <r>
    <x v="335"/>
    <x v="1"/>
    <x v="4"/>
    <x v="1"/>
    <x v="2"/>
    <x v="4"/>
    <s v="Tarde"/>
    <n v="120"/>
    <n v="150"/>
    <n v="18000"/>
    <n v="6622"/>
    <n v="11378"/>
    <x v="1"/>
  </r>
  <r>
    <x v="555"/>
    <x v="1"/>
    <x v="8"/>
    <x v="2"/>
    <x v="2"/>
    <x v="5"/>
    <s v="Noite"/>
    <n v="100"/>
    <n v="150"/>
    <n v="15000"/>
    <n v="6721"/>
    <n v="8279"/>
    <x v="1"/>
  </r>
  <r>
    <x v="635"/>
    <x v="1"/>
    <x v="0"/>
    <x v="2"/>
    <x v="3"/>
    <x v="6"/>
    <s v="Tarde"/>
    <n v="200"/>
    <n v="120"/>
    <n v="24000"/>
    <n v="9344"/>
    <n v="14656"/>
    <x v="1"/>
  </r>
  <r>
    <x v="342"/>
    <x v="0"/>
    <x v="7"/>
    <x v="3"/>
    <x v="2"/>
    <x v="7"/>
    <s v="Noite"/>
    <n v="50"/>
    <n v="100"/>
    <n v="5000"/>
    <n v="1807"/>
    <n v="3193"/>
    <x v="1"/>
  </r>
  <r>
    <x v="480"/>
    <x v="1"/>
    <x v="3"/>
    <x v="4"/>
    <x v="1"/>
    <x v="8"/>
    <s v="Tarde"/>
    <n v="100"/>
    <n v="90"/>
    <n v="9000"/>
    <n v="3031"/>
    <n v="5969"/>
    <x v="1"/>
  </r>
  <r>
    <x v="636"/>
    <x v="1"/>
    <x v="0"/>
    <x v="5"/>
    <x v="2"/>
    <x v="9"/>
    <s v="Noite"/>
    <n v="150"/>
    <n v="120"/>
    <n v="18000"/>
    <n v="6564"/>
    <n v="11436"/>
    <x v="1"/>
  </r>
  <r>
    <x v="232"/>
    <x v="0"/>
    <x v="1"/>
    <x v="0"/>
    <x v="0"/>
    <x v="0"/>
    <s v="Tarde"/>
    <n v="50"/>
    <n v="70"/>
    <n v="3500"/>
    <n v="1346"/>
    <n v="2154"/>
    <x v="1"/>
  </r>
  <r>
    <x v="41"/>
    <x v="0"/>
    <x v="2"/>
    <x v="0"/>
    <x v="1"/>
    <x v="1"/>
    <s v="Noite"/>
    <n v="100"/>
    <n v="90"/>
    <n v="9000"/>
    <n v="3210"/>
    <n v="5790"/>
    <x v="1"/>
  </r>
  <r>
    <x v="205"/>
    <x v="0"/>
    <x v="1"/>
    <x v="0"/>
    <x v="2"/>
    <x v="2"/>
    <s v="Tarde"/>
    <n v="150"/>
    <n v="120"/>
    <n v="18000"/>
    <n v="6287"/>
    <n v="11713"/>
    <x v="1"/>
  </r>
  <r>
    <x v="430"/>
    <x v="0"/>
    <x v="0"/>
    <x v="0"/>
    <x v="3"/>
    <x v="3"/>
    <s v="Noite"/>
    <n v="70"/>
    <n v="120"/>
    <n v="8400"/>
    <n v="3702"/>
    <n v="4698"/>
    <x v="1"/>
  </r>
  <r>
    <x v="307"/>
    <x v="1"/>
    <x v="11"/>
    <x v="1"/>
    <x v="2"/>
    <x v="4"/>
    <s v="Tarde"/>
    <n v="120"/>
    <n v="150"/>
    <n v="18000"/>
    <n v="8070"/>
    <n v="9930"/>
    <x v="1"/>
  </r>
  <r>
    <x v="471"/>
    <x v="0"/>
    <x v="10"/>
    <x v="2"/>
    <x v="2"/>
    <x v="5"/>
    <s v="Noite"/>
    <n v="100"/>
    <n v="150"/>
    <n v="15000"/>
    <n v="5276"/>
    <n v="9724"/>
    <x v="1"/>
  </r>
  <r>
    <x v="581"/>
    <x v="1"/>
    <x v="10"/>
    <x v="2"/>
    <x v="3"/>
    <x v="6"/>
    <s v="Tarde"/>
    <n v="200"/>
    <n v="120"/>
    <n v="24000"/>
    <n v="10511"/>
    <n v="13489"/>
    <x v="1"/>
  </r>
  <r>
    <x v="113"/>
    <x v="1"/>
    <x v="1"/>
    <x v="3"/>
    <x v="2"/>
    <x v="7"/>
    <s v="Noite"/>
    <n v="50"/>
    <n v="100"/>
    <n v="5000"/>
    <n v="2111"/>
    <n v="2889"/>
    <x v="1"/>
  </r>
  <r>
    <x v="138"/>
    <x v="0"/>
    <x v="0"/>
    <x v="4"/>
    <x v="1"/>
    <x v="8"/>
    <s v="Tarde"/>
    <n v="100"/>
    <n v="90"/>
    <n v="9000"/>
    <n v="4035"/>
    <n v="4965"/>
    <x v="1"/>
  </r>
  <r>
    <x v="300"/>
    <x v="1"/>
    <x v="3"/>
    <x v="5"/>
    <x v="2"/>
    <x v="9"/>
    <s v="Noite"/>
    <n v="150"/>
    <n v="120"/>
    <n v="18000"/>
    <n v="7503"/>
    <n v="10497"/>
    <x v="1"/>
  </r>
  <r>
    <x v="428"/>
    <x v="1"/>
    <x v="5"/>
    <x v="0"/>
    <x v="0"/>
    <x v="0"/>
    <s v="Tarde"/>
    <n v="50"/>
    <n v="70"/>
    <n v="3500"/>
    <n v="1469"/>
    <n v="2031"/>
    <x v="1"/>
  </r>
  <r>
    <x v="587"/>
    <x v="0"/>
    <x v="11"/>
    <x v="0"/>
    <x v="1"/>
    <x v="1"/>
    <s v="Noite"/>
    <n v="100"/>
    <n v="90"/>
    <n v="9000"/>
    <n v="3374"/>
    <n v="5626"/>
    <x v="1"/>
  </r>
  <r>
    <x v="378"/>
    <x v="0"/>
    <x v="9"/>
    <x v="0"/>
    <x v="2"/>
    <x v="2"/>
    <s v="Tarde"/>
    <n v="150"/>
    <n v="120"/>
    <n v="18000"/>
    <n v="6127"/>
    <n v="11873"/>
    <x v="1"/>
  </r>
  <r>
    <x v="550"/>
    <x v="0"/>
    <x v="4"/>
    <x v="0"/>
    <x v="3"/>
    <x v="3"/>
    <s v="Noite"/>
    <n v="70"/>
    <n v="120"/>
    <n v="8400"/>
    <n v="2785"/>
    <n v="5615"/>
    <x v="1"/>
  </r>
  <r>
    <x v="96"/>
    <x v="1"/>
    <x v="3"/>
    <x v="1"/>
    <x v="2"/>
    <x v="4"/>
    <s v="Tarde"/>
    <n v="120"/>
    <n v="150"/>
    <n v="18000"/>
    <n v="6546"/>
    <n v="11454"/>
    <x v="1"/>
  </r>
  <r>
    <x v="433"/>
    <x v="1"/>
    <x v="0"/>
    <x v="2"/>
    <x v="2"/>
    <x v="5"/>
    <s v="Noite"/>
    <n v="100"/>
    <n v="150"/>
    <n v="15000"/>
    <n v="5369"/>
    <n v="9631"/>
    <x v="1"/>
  </r>
  <r>
    <x v="498"/>
    <x v="0"/>
    <x v="5"/>
    <x v="2"/>
    <x v="3"/>
    <x v="6"/>
    <s v="Tarde"/>
    <n v="200"/>
    <n v="120"/>
    <n v="24000"/>
    <n v="10038"/>
    <n v="13962"/>
    <x v="1"/>
  </r>
  <r>
    <x v="274"/>
    <x v="1"/>
    <x v="7"/>
    <x v="3"/>
    <x v="2"/>
    <x v="7"/>
    <s v="Noite"/>
    <n v="50"/>
    <n v="100"/>
    <n v="5000"/>
    <n v="1910"/>
    <n v="3090"/>
    <x v="1"/>
  </r>
  <r>
    <x v="419"/>
    <x v="0"/>
    <x v="8"/>
    <x v="4"/>
    <x v="1"/>
    <x v="8"/>
    <s v="Tarde"/>
    <n v="100"/>
    <n v="90"/>
    <n v="9000"/>
    <n v="3331"/>
    <n v="5669"/>
    <x v="1"/>
  </r>
  <r>
    <x v="442"/>
    <x v="0"/>
    <x v="11"/>
    <x v="5"/>
    <x v="2"/>
    <x v="9"/>
    <s v="Noite"/>
    <n v="150"/>
    <n v="120"/>
    <n v="18000"/>
    <n v="7431"/>
    <n v="10569"/>
    <x v="1"/>
  </r>
  <r>
    <x v="576"/>
    <x v="0"/>
    <x v="0"/>
    <x v="0"/>
    <x v="0"/>
    <x v="0"/>
    <s v="Tarde"/>
    <n v="50"/>
    <n v="70"/>
    <n v="3500"/>
    <n v="1179"/>
    <n v="2321"/>
    <x v="1"/>
  </r>
  <r>
    <x v="637"/>
    <x v="1"/>
    <x v="5"/>
    <x v="0"/>
    <x v="1"/>
    <x v="1"/>
    <s v="Noite"/>
    <n v="100"/>
    <n v="90"/>
    <n v="9000"/>
    <n v="3838"/>
    <n v="5162"/>
    <x v="1"/>
  </r>
  <r>
    <x v="22"/>
    <x v="0"/>
    <x v="7"/>
    <x v="0"/>
    <x v="2"/>
    <x v="2"/>
    <s v="Tarde"/>
    <n v="150"/>
    <n v="120"/>
    <n v="18000"/>
    <n v="6225"/>
    <n v="11775"/>
    <x v="1"/>
  </r>
  <r>
    <x v="638"/>
    <x v="1"/>
    <x v="7"/>
    <x v="0"/>
    <x v="3"/>
    <x v="3"/>
    <s v="Noite"/>
    <n v="70"/>
    <n v="120"/>
    <n v="8400"/>
    <n v="2783"/>
    <n v="5617"/>
    <x v="1"/>
  </r>
  <r>
    <x v="238"/>
    <x v="1"/>
    <x v="2"/>
    <x v="1"/>
    <x v="2"/>
    <x v="4"/>
    <s v="Tarde"/>
    <n v="120"/>
    <n v="150"/>
    <n v="18000"/>
    <n v="7150"/>
    <n v="10850"/>
    <x v="1"/>
  </r>
  <r>
    <x v="22"/>
    <x v="0"/>
    <x v="7"/>
    <x v="2"/>
    <x v="2"/>
    <x v="5"/>
    <s v="Noite"/>
    <n v="100"/>
    <n v="150"/>
    <n v="15000"/>
    <n v="6612"/>
    <n v="8388"/>
    <x v="1"/>
  </r>
  <r>
    <x v="11"/>
    <x v="1"/>
    <x v="8"/>
    <x v="2"/>
    <x v="3"/>
    <x v="6"/>
    <s v="Tarde"/>
    <n v="200"/>
    <n v="120"/>
    <n v="24000"/>
    <n v="10175"/>
    <n v="13825"/>
    <x v="1"/>
  </r>
  <r>
    <x v="36"/>
    <x v="0"/>
    <x v="2"/>
    <x v="3"/>
    <x v="2"/>
    <x v="7"/>
    <s v="Noite"/>
    <n v="50"/>
    <n v="100"/>
    <n v="5000"/>
    <n v="1929"/>
    <n v="3071"/>
    <x v="1"/>
  </r>
  <r>
    <x v="95"/>
    <x v="0"/>
    <x v="5"/>
    <x v="4"/>
    <x v="1"/>
    <x v="8"/>
    <s v="Tarde"/>
    <n v="100"/>
    <n v="90"/>
    <n v="9000"/>
    <n v="3687"/>
    <n v="5313"/>
    <x v="1"/>
  </r>
  <r>
    <x v="639"/>
    <x v="0"/>
    <x v="4"/>
    <x v="5"/>
    <x v="2"/>
    <x v="9"/>
    <s v="Noite"/>
    <n v="150"/>
    <n v="120"/>
    <n v="18000"/>
    <n v="7358"/>
    <n v="10642"/>
    <x v="1"/>
  </r>
  <r>
    <x v="288"/>
    <x v="1"/>
    <x v="7"/>
    <x v="0"/>
    <x v="0"/>
    <x v="0"/>
    <s v="Tarde"/>
    <n v="50"/>
    <n v="70"/>
    <n v="3500"/>
    <n v="1270"/>
    <n v="2230"/>
    <x v="1"/>
  </r>
  <r>
    <x v="197"/>
    <x v="1"/>
    <x v="0"/>
    <x v="0"/>
    <x v="1"/>
    <x v="1"/>
    <s v="Noite"/>
    <n v="100"/>
    <n v="90"/>
    <n v="9000"/>
    <n v="2985"/>
    <n v="6015"/>
    <x v="1"/>
  </r>
  <r>
    <x v="442"/>
    <x v="0"/>
    <x v="11"/>
    <x v="0"/>
    <x v="2"/>
    <x v="2"/>
    <s v="Tarde"/>
    <n v="150"/>
    <n v="120"/>
    <n v="18000"/>
    <n v="7656"/>
    <n v="10344"/>
    <x v="1"/>
  </r>
  <r>
    <x v="161"/>
    <x v="0"/>
    <x v="5"/>
    <x v="0"/>
    <x v="3"/>
    <x v="3"/>
    <s v="Noite"/>
    <n v="70"/>
    <n v="120"/>
    <n v="8400"/>
    <n v="3644"/>
    <n v="4756"/>
    <x v="1"/>
  </r>
  <r>
    <x v="630"/>
    <x v="1"/>
    <x v="9"/>
    <x v="1"/>
    <x v="2"/>
    <x v="4"/>
    <s v="Tarde"/>
    <n v="120"/>
    <n v="150"/>
    <n v="18000"/>
    <n v="7343"/>
    <n v="10657"/>
    <x v="1"/>
  </r>
  <r>
    <x v="451"/>
    <x v="0"/>
    <x v="0"/>
    <x v="2"/>
    <x v="2"/>
    <x v="5"/>
    <s v="Noite"/>
    <n v="100"/>
    <n v="150"/>
    <n v="15000"/>
    <n v="5535"/>
    <n v="9465"/>
    <x v="1"/>
  </r>
  <r>
    <x v="192"/>
    <x v="1"/>
    <x v="6"/>
    <x v="2"/>
    <x v="3"/>
    <x v="6"/>
    <s v="Tarde"/>
    <n v="200"/>
    <n v="120"/>
    <n v="24000"/>
    <n v="10204"/>
    <n v="13796"/>
    <x v="1"/>
  </r>
  <r>
    <x v="415"/>
    <x v="1"/>
    <x v="0"/>
    <x v="3"/>
    <x v="2"/>
    <x v="7"/>
    <s v="Noite"/>
    <n v="50"/>
    <n v="100"/>
    <n v="5000"/>
    <n v="1994"/>
    <n v="3006"/>
    <x v="1"/>
  </r>
  <r>
    <x v="543"/>
    <x v="1"/>
    <x v="2"/>
    <x v="4"/>
    <x v="1"/>
    <x v="8"/>
    <s v="Tarde"/>
    <n v="100"/>
    <n v="90"/>
    <n v="9000"/>
    <n v="4004"/>
    <n v="4996"/>
    <x v="1"/>
  </r>
  <r>
    <x v="235"/>
    <x v="0"/>
    <x v="4"/>
    <x v="5"/>
    <x v="2"/>
    <x v="9"/>
    <s v="Noite"/>
    <n v="150"/>
    <n v="120"/>
    <n v="18000"/>
    <n v="6232"/>
    <n v="11768"/>
    <x v="1"/>
  </r>
  <r>
    <x v="261"/>
    <x v="0"/>
    <x v="10"/>
    <x v="0"/>
    <x v="0"/>
    <x v="0"/>
    <s v="Tarde"/>
    <n v="50"/>
    <n v="70"/>
    <n v="3500"/>
    <n v="1285"/>
    <n v="2215"/>
    <x v="1"/>
  </r>
  <r>
    <x v="43"/>
    <x v="0"/>
    <x v="6"/>
    <x v="0"/>
    <x v="1"/>
    <x v="1"/>
    <s v="Noite"/>
    <n v="100"/>
    <n v="90"/>
    <n v="9000"/>
    <n v="3877"/>
    <n v="5123"/>
    <x v="1"/>
  </r>
  <r>
    <x v="95"/>
    <x v="0"/>
    <x v="5"/>
    <x v="0"/>
    <x v="2"/>
    <x v="2"/>
    <s v="Tarde"/>
    <n v="150"/>
    <n v="120"/>
    <n v="18000"/>
    <n v="6064"/>
    <n v="11936"/>
    <x v="1"/>
  </r>
  <r>
    <x v="450"/>
    <x v="1"/>
    <x v="8"/>
    <x v="0"/>
    <x v="3"/>
    <x v="3"/>
    <s v="Noite"/>
    <n v="70"/>
    <n v="120"/>
    <n v="8400"/>
    <n v="3557"/>
    <n v="4843"/>
    <x v="1"/>
  </r>
  <r>
    <x v="639"/>
    <x v="0"/>
    <x v="4"/>
    <x v="1"/>
    <x v="2"/>
    <x v="4"/>
    <s v="Tarde"/>
    <n v="120"/>
    <n v="150"/>
    <n v="18000"/>
    <n v="8028"/>
    <n v="9972"/>
    <x v="1"/>
  </r>
  <r>
    <x v="252"/>
    <x v="1"/>
    <x v="4"/>
    <x v="2"/>
    <x v="2"/>
    <x v="5"/>
    <s v="Noite"/>
    <n v="100"/>
    <n v="150"/>
    <n v="15000"/>
    <n v="6124"/>
    <n v="8876"/>
    <x v="1"/>
  </r>
  <r>
    <x v="128"/>
    <x v="1"/>
    <x v="11"/>
    <x v="2"/>
    <x v="3"/>
    <x v="6"/>
    <s v="Tarde"/>
    <n v="200"/>
    <n v="120"/>
    <n v="24000"/>
    <n v="9927"/>
    <n v="14073"/>
    <x v="1"/>
  </r>
  <r>
    <x v="584"/>
    <x v="0"/>
    <x v="10"/>
    <x v="3"/>
    <x v="2"/>
    <x v="7"/>
    <s v="Noite"/>
    <n v="50"/>
    <n v="100"/>
    <n v="5000"/>
    <n v="1901"/>
    <n v="3099"/>
    <x v="1"/>
  </r>
  <r>
    <x v="640"/>
    <x v="1"/>
    <x v="7"/>
    <x v="4"/>
    <x v="1"/>
    <x v="8"/>
    <s v="Tarde"/>
    <n v="100"/>
    <n v="90"/>
    <n v="9000"/>
    <n v="3598"/>
    <n v="5402"/>
    <x v="1"/>
  </r>
  <r>
    <x v="449"/>
    <x v="0"/>
    <x v="11"/>
    <x v="5"/>
    <x v="2"/>
    <x v="9"/>
    <s v="Noite"/>
    <n v="150"/>
    <n v="120"/>
    <n v="18000"/>
    <n v="6553"/>
    <n v="11447"/>
    <x v="1"/>
  </r>
  <r>
    <x v="17"/>
    <x v="1"/>
    <x v="6"/>
    <x v="0"/>
    <x v="0"/>
    <x v="0"/>
    <s v="Tarde"/>
    <n v="50"/>
    <n v="70"/>
    <n v="3500"/>
    <n v="1501"/>
    <n v="1999"/>
    <x v="1"/>
  </r>
  <r>
    <x v="252"/>
    <x v="1"/>
    <x v="4"/>
    <x v="0"/>
    <x v="1"/>
    <x v="1"/>
    <s v="Noite"/>
    <n v="100"/>
    <n v="90"/>
    <n v="9000"/>
    <n v="3838"/>
    <n v="5162"/>
    <x v="1"/>
  </r>
  <r>
    <x v="330"/>
    <x v="0"/>
    <x v="0"/>
    <x v="0"/>
    <x v="2"/>
    <x v="2"/>
    <s v="Tarde"/>
    <n v="150"/>
    <n v="120"/>
    <n v="18000"/>
    <n v="7858"/>
    <n v="10142"/>
    <x v="1"/>
  </r>
  <r>
    <x v="126"/>
    <x v="1"/>
    <x v="9"/>
    <x v="0"/>
    <x v="3"/>
    <x v="3"/>
    <s v="Noite"/>
    <n v="70"/>
    <n v="120"/>
    <n v="8400"/>
    <n v="3107"/>
    <n v="5293"/>
    <x v="1"/>
  </r>
  <r>
    <x v="131"/>
    <x v="1"/>
    <x v="7"/>
    <x v="1"/>
    <x v="2"/>
    <x v="4"/>
    <s v="Tarde"/>
    <n v="120"/>
    <n v="150"/>
    <n v="18000"/>
    <n v="6629"/>
    <n v="11371"/>
    <x v="1"/>
  </r>
  <r>
    <x v="308"/>
    <x v="1"/>
    <x v="11"/>
    <x v="2"/>
    <x v="2"/>
    <x v="5"/>
    <s v="Noite"/>
    <n v="100"/>
    <n v="150"/>
    <n v="15000"/>
    <n v="5903"/>
    <n v="9097"/>
    <x v="1"/>
  </r>
  <r>
    <x v="20"/>
    <x v="1"/>
    <x v="7"/>
    <x v="2"/>
    <x v="3"/>
    <x v="6"/>
    <s v="Tarde"/>
    <n v="200"/>
    <n v="120"/>
    <n v="24000"/>
    <n v="8043"/>
    <n v="15957"/>
    <x v="1"/>
  </r>
  <r>
    <x v="641"/>
    <x v="0"/>
    <x v="9"/>
    <x v="3"/>
    <x v="2"/>
    <x v="7"/>
    <s v="Noite"/>
    <n v="50"/>
    <n v="100"/>
    <n v="5000"/>
    <n v="1918"/>
    <n v="3082"/>
    <x v="1"/>
  </r>
  <r>
    <x v="416"/>
    <x v="0"/>
    <x v="8"/>
    <x v="4"/>
    <x v="1"/>
    <x v="8"/>
    <s v="Tarde"/>
    <n v="100"/>
    <n v="90"/>
    <n v="9000"/>
    <n v="3054"/>
    <n v="5946"/>
    <x v="1"/>
  </r>
  <r>
    <x v="301"/>
    <x v="0"/>
    <x v="4"/>
    <x v="5"/>
    <x v="2"/>
    <x v="9"/>
    <s v="Noite"/>
    <n v="150"/>
    <n v="120"/>
    <n v="18000"/>
    <n v="7235"/>
    <n v="10765"/>
    <x v="1"/>
  </r>
  <r>
    <x v="280"/>
    <x v="1"/>
    <x v="3"/>
    <x v="0"/>
    <x v="0"/>
    <x v="0"/>
    <s v="Tarde"/>
    <n v="50"/>
    <n v="70"/>
    <n v="3500"/>
    <n v="1293"/>
    <n v="2207"/>
    <x v="1"/>
  </r>
  <r>
    <x v="8"/>
    <x v="1"/>
    <x v="3"/>
    <x v="0"/>
    <x v="1"/>
    <x v="1"/>
    <s v="Noite"/>
    <n v="100"/>
    <n v="90"/>
    <n v="9000"/>
    <n v="3370"/>
    <n v="5630"/>
    <x v="1"/>
  </r>
  <r>
    <x v="577"/>
    <x v="0"/>
    <x v="0"/>
    <x v="0"/>
    <x v="2"/>
    <x v="2"/>
    <s v="Tarde"/>
    <n v="150"/>
    <n v="120"/>
    <n v="18000"/>
    <n v="7945"/>
    <n v="10055"/>
    <x v="1"/>
  </r>
  <r>
    <x v="450"/>
    <x v="1"/>
    <x v="8"/>
    <x v="0"/>
    <x v="3"/>
    <x v="3"/>
    <s v="Noite"/>
    <n v="70"/>
    <n v="120"/>
    <n v="8400"/>
    <n v="3715"/>
    <n v="4685"/>
    <x v="1"/>
  </r>
  <r>
    <x v="1"/>
    <x v="1"/>
    <x v="1"/>
    <x v="1"/>
    <x v="2"/>
    <x v="4"/>
    <s v="Tarde"/>
    <n v="120"/>
    <n v="150"/>
    <n v="18000"/>
    <n v="7379"/>
    <n v="10621"/>
    <x v="1"/>
  </r>
  <r>
    <x v="163"/>
    <x v="1"/>
    <x v="1"/>
    <x v="2"/>
    <x v="2"/>
    <x v="5"/>
    <s v="Noite"/>
    <n v="100"/>
    <n v="150"/>
    <n v="15000"/>
    <n v="6026"/>
    <n v="8974"/>
    <x v="1"/>
  </r>
  <r>
    <x v="454"/>
    <x v="1"/>
    <x v="10"/>
    <x v="2"/>
    <x v="3"/>
    <x v="6"/>
    <s v="Tarde"/>
    <n v="200"/>
    <n v="120"/>
    <n v="24000"/>
    <n v="10222"/>
    <n v="13778"/>
    <x v="1"/>
  </r>
  <r>
    <x v="76"/>
    <x v="0"/>
    <x v="11"/>
    <x v="3"/>
    <x v="2"/>
    <x v="7"/>
    <s v="Noite"/>
    <n v="50"/>
    <n v="100"/>
    <n v="5000"/>
    <n v="2069"/>
    <n v="2931"/>
    <x v="1"/>
  </r>
  <r>
    <x v="642"/>
    <x v="0"/>
    <x v="1"/>
    <x v="4"/>
    <x v="1"/>
    <x v="8"/>
    <s v="Tarde"/>
    <n v="100"/>
    <n v="90"/>
    <n v="9000"/>
    <n v="4016"/>
    <n v="4984"/>
    <x v="1"/>
  </r>
  <r>
    <x v="643"/>
    <x v="0"/>
    <x v="4"/>
    <x v="5"/>
    <x v="2"/>
    <x v="9"/>
    <s v="Noite"/>
    <n v="150"/>
    <n v="120"/>
    <n v="18000"/>
    <n v="6642"/>
    <n v="11358"/>
    <x v="1"/>
  </r>
  <r>
    <x v="644"/>
    <x v="0"/>
    <x v="10"/>
    <x v="0"/>
    <x v="0"/>
    <x v="0"/>
    <s v="Tarde"/>
    <n v="50"/>
    <n v="70"/>
    <n v="3500"/>
    <n v="1534"/>
    <n v="1966"/>
    <x v="1"/>
  </r>
  <r>
    <x v="485"/>
    <x v="0"/>
    <x v="8"/>
    <x v="0"/>
    <x v="1"/>
    <x v="1"/>
    <s v="Noite"/>
    <n v="100"/>
    <n v="90"/>
    <n v="9000"/>
    <n v="3638"/>
    <n v="5362"/>
    <x v="1"/>
  </r>
  <r>
    <x v="640"/>
    <x v="1"/>
    <x v="7"/>
    <x v="0"/>
    <x v="2"/>
    <x v="2"/>
    <s v="Tarde"/>
    <n v="150"/>
    <n v="120"/>
    <n v="18000"/>
    <n v="7040"/>
    <n v="10960"/>
    <x v="1"/>
  </r>
  <r>
    <x v="179"/>
    <x v="1"/>
    <x v="3"/>
    <x v="0"/>
    <x v="3"/>
    <x v="3"/>
    <s v="Noite"/>
    <n v="70"/>
    <n v="120"/>
    <n v="8400"/>
    <n v="3206"/>
    <n v="5194"/>
    <x v="1"/>
  </r>
  <r>
    <x v="117"/>
    <x v="1"/>
    <x v="0"/>
    <x v="1"/>
    <x v="2"/>
    <x v="4"/>
    <s v="Tarde"/>
    <n v="120"/>
    <n v="150"/>
    <n v="18000"/>
    <n v="5959"/>
    <n v="12041"/>
    <x v="1"/>
  </r>
  <r>
    <x v="564"/>
    <x v="1"/>
    <x v="6"/>
    <x v="2"/>
    <x v="2"/>
    <x v="5"/>
    <s v="Noite"/>
    <n v="100"/>
    <n v="150"/>
    <n v="15000"/>
    <n v="6514"/>
    <n v="8486"/>
    <x v="1"/>
  </r>
  <r>
    <x v="2"/>
    <x v="1"/>
    <x v="2"/>
    <x v="2"/>
    <x v="3"/>
    <x v="6"/>
    <s v="Tarde"/>
    <n v="200"/>
    <n v="120"/>
    <n v="24000"/>
    <n v="8097"/>
    <n v="15903"/>
    <x v="1"/>
  </r>
  <r>
    <x v="58"/>
    <x v="1"/>
    <x v="0"/>
    <x v="3"/>
    <x v="2"/>
    <x v="7"/>
    <s v="Noite"/>
    <n v="50"/>
    <n v="100"/>
    <n v="5000"/>
    <n v="2023"/>
    <n v="2977"/>
    <x v="1"/>
  </r>
  <r>
    <x v="266"/>
    <x v="0"/>
    <x v="11"/>
    <x v="4"/>
    <x v="1"/>
    <x v="8"/>
    <s v="Tarde"/>
    <n v="100"/>
    <n v="90"/>
    <n v="9000"/>
    <n v="3229"/>
    <n v="5771"/>
    <x v="1"/>
  </r>
  <r>
    <x v="42"/>
    <x v="0"/>
    <x v="7"/>
    <x v="5"/>
    <x v="2"/>
    <x v="9"/>
    <s v="Noite"/>
    <n v="150"/>
    <n v="120"/>
    <n v="18000"/>
    <n v="7858"/>
    <n v="10142"/>
    <x v="1"/>
  </r>
  <r>
    <x v="49"/>
    <x v="1"/>
    <x v="6"/>
    <x v="0"/>
    <x v="0"/>
    <x v="0"/>
    <s v="Tarde"/>
    <n v="50"/>
    <n v="70"/>
    <n v="3500"/>
    <n v="1531"/>
    <n v="1969"/>
    <x v="1"/>
  </r>
  <r>
    <x v="577"/>
    <x v="0"/>
    <x v="0"/>
    <x v="0"/>
    <x v="1"/>
    <x v="1"/>
    <s v="Noite"/>
    <n v="100"/>
    <n v="90"/>
    <n v="9000"/>
    <n v="2987"/>
    <n v="6013"/>
    <x v="1"/>
  </r>
  <r>
    <x v="228"/>
    <x v="1"/>
    <x v="10"/>
    <x v="0"/>
    <x v="2"/>
    <x v="2"/>
    <s v="Tarde"/>
    <n v="150"/>
    <n v="120"/>
    <n v="18000"/>
    <n v="6462"/>
    <n v="11538"/>
    <x v="1"/>
  </r>
  <r>
    <x v="610"/>
    <x v="1"/>
    <x v="6"/>
    <x v="0"/>
    <x v="3"/>
    <x v="3"/>
    <s v="Noite"/>
    <n v="70"/>
    <n v="120"/>
    <n v="8400"/>
    <n v="2854"/>
    <n v="5546"/>
    <x v="1"/>
  </r>
  <r>
    <x v="645"/>
    <x v="0"/>
    <x v="3"/>
    <x v="1"/>
    <x v="2"/>
    <x v="4"/>
    <s v="Tarde"/>
    <n v="120"/>
    <n v="150"/>
    <n v="18000"/>
    <n v="6640"/>
    <n v="11360"/>
    <x v="1"/>
  </r>
  <r>
    <x v="327"/>
    <x v="1"/>
    <x v="8"/>
    <x v="2"/>
    <x v="2"/>
    <x v="5"/>
    <s v="Noite"/>
    <n v="100"/>
    <n v="150"/>
    <n v="15000"/>
    <n v="6496"/>
    <n v="8504"/>
    <x v="1"/>
  </r>
  <r>
    <x v="502"/>
    <x v="0"/>
    <x v="10"/>
    <x v="2"/>
    <x v="3"/>
    <x v="6"/>
    <s v="Tarde"/>
    <n v="200"/>
    <n v="120"/>
    <n v="24000"/>
    <n v="9644"/>
    <n v="14356"/>
    <x v="1"/>
  </r>
  <r>
    <x v="61"/>
    <x v="1"/>
    <x v="1"/>
    <x v="3"/>
    <x v="2"/>
    <x v="7"/>
    <s v="Noite"/>
    <n v="50"/>
    <n v="100"/>
    <n v="5000"/>
    <n v="1786"/>
    <n v="3214"/>
    <x v="1"/>
  </r>
  <r>
    <x v="415"/>
    <x v="1"/>
    <x v="0"/>
    <x v="4"/>
    <x v="1"/>
    <x v="8"/>
    <s v="Tarde"/>
    <n v="100"/>
    <n v="90"/>
    <n v="9000"/>
    <n v="3792"/>
    <n v="5208"/>
    <x v="1"/>
  </r>
  <r>
    <x v="25"/>
    <x v="1"/>
    <x v="3"/>
    <x v="5"/>
    <x v="2"/>
    <x v="9"/>
    <s v="Noite"/>
    <n v="150"/>
    <n v="120"/>
    <n v="18000"/>
    <n v="6478"/>
    <n v="11522"/>
    <x v="1"/>
  </r>
  <r>
    <x v="533"/>
    <x v="1"/>
    <x v="4"/>
    <x v="0"/>
    <x v="0"/>
    <x v="0"/>
    <s v="Tarde"/>
    <n v="50"/>
    <n v="70"/>
    <n v="3500"/>
    <n v="1382"/>
    <n v="2118"/>
    <x v="1"/>
  </r>
  <r>
    <x v="569"/>
    <x v="1"/>
    <x v="6"/>
    <x v="0"/>
    <x v="1"/>
    <x v="1"/>
    <s v="Noite"/>
    <n v="100"/>
    <n v="90"/>
    <n v="9000"/>
    <n v="4045"/>
    <n v="4955"/>
    <x v="1"/>
  </r>
  <r>
    <x v="285"/>
    <x v="1"/>
    <x v="11"/>
    <x v="0"/>
    <x v="2"/>
    <x v="2"/>
    <s v="Tarde"/>
    <n v="150"/>
    <n v="120"/>
    <n v="18000"/>
    <n v="6864"/>
    <n v="11136"/>
    <x v="1"/>
  </r>
  <r>
    <x v="367"/>
    <x v="1"/>
    <x v="8"/>
    <x v="0"/>
    <x v="3"/>
    <x v="3"/>
    <s v="Noite"/>
    <n v="70"/>
    <n v="120"/>
    <n v="8400"/>
    <n v="3191"/>
    <n v="5209"/>
    <x v="1"/>
  </r>
  <r>
    <x v="402"/>
    <x v="1"/>
    <x v="9"/>
    <x v="1"/>
    <x v="2"/>
    <x v="4"/>
    <s v="Tarde"/>
    <n v="120"/>
    <n v="150"/>
    <n v="18000"/>
    <n v="7418"/>
    <n v="10582"/>
    <x v="1"/>
  </r>
  <r>
    <x v="62"/>
    <x v="1"/>
    <x v="8"/>
    <x v="2"/>
    <x v="2"/>
    <x v="5"/>
    <s v="Noite"/>
    <n v="100"/>
    <n v="150"/>
    <n v="15000"/>
    <n v="5844"/>
    <n v="9156"/>
    <x v="1"/>
  </r>
  <r>
    <x v="646"/>
    <x v="1"/>
    <x v="7"/>
    <x v="2"/>
    <x v="3"/>
    <x v="6"/>
    <s v="Tarde"/>
    <n v="200"/>
    <n v="120"/>
    <n v="24000"/>
    <n v="8042"/>
    <n v="15958"/>
    <x v="1"/>
  </r>
  <r>
    <x v="184"/>
    <x v="0"/>
    <x v="11"/>
    <x v="3"/>
    <x v="2"/>
    <x v="7"/>
    <s v="Noite"/>
    <n v="50"/>
    <n v="100"/>
    <n v="5000"/>
    <n v="1746"/>
    <n v="3254"/>
    <x v="1"/>
  </r>
  <r>
    <x v="200"/>
    <x v="0"/>
    <x v="0"/>
    <x v="4"/>
    <x v="1"/>
    <x v="8"/>
    <s v="Tarde"/>
    <n v="100"/>
    <n v="90"/>
    <n v="9000"/>
    <n v="3539"/>
    <n v="5461"/>
    <x v="1"/>
  </r>
  <r>
    <x v="303"/>
    <x v="1"/>
    <x v="0"/>
    <x v="5"/>
    <x v="2"/>
    <x v="9"/>
    <s v="Noite"/>
    <n v="150"/>
    <n v="120"/>
    <n v="18000"/>
    <n v="7311"/>
    <n v="10689"/>
    <x v="1"/>
  </r>
  <r>
    <x v="500"/>
    <x v="1"/>
    <x v="10"/>
    <x v="0"/>
    <x v="0"/>
    <x v="0"/>
    <s v="Tarde"/>
    <n v="50"/>
    <n v="70"/>
    <n v="3500"/>
    <n v="1434"/>
    <n v="2066"/>
    <x v="1"/>
  </r>
  <r>
    <x v="422"/>
    <x v="1"/>
    <x v="11"/>
    <x v="0"/>
    <x v="1"/>
    <x v="1"/>
    <s v="Noite"/>
    <n v="100"/>
    <n v="90"/>
    <n v="9000"/>
    <n v="4000"/>
    <n v="5000"/>
    <x v="1"/>
  </r>
  <r>
    <x v="221"/>
    <x v="0"/>
    <x v="6"/>
    <x v="0"/>
    <x v="2"/>
    <x v="2"/>
    <s v="Tarde"/>
    <n v="150"/>
    <n v="120"/>
    <n v="18000"/>
    <n v="7996"/>
    <n v="10004"/>
    <x v="1"/>
  </r>
  <r>
    <x v="430"/>
    <x v="0"/>
    <x v="0"/>
    <x v="0"/>
    <x v="3"/>
    <x v="3"/>
    <s v="Noite"/>
    <n v="70"/>
    <n v="120"/>
    <n v="8400"/>
    <n v="3591"/>
    <n v="4809"/>
    <x v="1"/>
  </r>
  <r>
    <x v="617"/>
    <x v="0"/>
    <x v="5"/>
    <x v="1"/>
    <x v="2"/>
    <x v="4"/>
    <s v="Tarde"/>
    <n v="120"/>
    <n v="150"/>
    <n v="18000"/>
    <n v="6870"/>
    <n v="11130"/>
    <x v="1"/>
  </r>
  <r>
    <x v="119"/>
    <x v="0"/>
    <x v="0"/>
    <x v="2"/>
    <x v="2"/>
    <x v="5"/>
    <s v="Noite"/>
    <n v="100"/>
    <n v="150"/>
    <n v="15000"/>
    <n v="6217"/>
    <n v="8783"/>
    <x v="1"/>
  </r>
  <r>
    <x v="73"/>
    <x v="0"/>
    <x v="3"/>
    <x v="2"/>
    <x v="3"/>
    <x v="6"/>
    <s v="Tarde"/>
    <n v="200"/>
    <n v="120"/>
    <n v="24000"/>
    <n v="8643"/>
    <n v="15357"/>
    <x v="1"/>
  </r>
  <r>
    <x v="306"/>
    <x v="1"/>
    <x v="1"/>
    <x v="3"/>
    <x v="2"/>
    <x v="7"/>
    <s v="Noite"/>
    <n v="50"/>
    <n v="100"/>
    <n v="5000"/>
    <n v="1888"/>
    <n v="3112"/>
    <x v="1"/>
  </r>
  <r>
    <x v="32"/>
    <x v="0"/>
    <x v="8"/>
    <x v="4"/>
    <x v="1"/>
    <x v="8"/>
    <s v="Tarde"/>
    <n v="100"/>
    <n v="90"/>
    <n v="9000"/>
    <n v="3542"/>
    <n v="5458"/>
    <x v="1"/>
  </r>
  <r>
    <x v="25"/>
    <x v="1"/>
    <x v="3"/>
    <x v="5"/>
    <x v="2"/>
    <x v="9"/>
    <s v="Noite"/>
    <n v="150"/>
    <n v="120"/>
    <n v="18000"/>
    <n v="7814"/>
    <n v="10186"/>
    <x v="1"/>
  </r>
  <r>
    <x v="204"/>
    <x v="0"/>
    <x v="4"/>
    <x v="0"/>
    <x v="0"/>
    <x v="0"/>
    <s v="Tarde"/>
    <n v="50"/>
    <n v="70"/>
    <n v="3500"/>
    <n v="1221"/>
    <n v="2279"/>
    <x v="1"/>
  </r>
  <r>
    <x v="95"/>
    <x v="0"/>
    <x v="5"/>
    <x v="0"/>
    <x v="1"/>
    <x v="1"/>
    <s v="Noite"/>
    <n v="100"/>
    <n v="90"/>
    <n v="9000"/>
    <n v="3716"/>
    <n v="5284"/>
    <x v="1"/>
  </r>
  <r>
    <x v="108"/>
    <x v="1"/>
    <x v="2"/>
    <x v="0"/>
    <x v="2"/>
    <x v="2"/>
    <s v="Tarde"/>
    <n v="150"/>
    <n v="120"/>
    <n v="18000"/>
    <n v="6876"/>
    <n v="11124"/>
    <x v="1"/>
  </r>
  <r>
    <x v="234"/>
    <x v="1"/>
    <x v="3"/>
    <x v="0"/>
    <x v="3"/>
    <x v="3"/>
    <s v="Noite"/>
    <n v="70"/>
    <n v="120"/>
    <n v="8400"/>
    <n v="3243"/>
    <n v="5157"/>
    <x v="1"/>
  </r>
  <r>
    <x v="156"/>
    <x v="1"/>
    <x v="11"/>
    <x v="1"/>
    <x v="2"/>
    <x v="4"/>
    <s v="Tarde"/>
    <n v="120"/>
    <n v="150"/>
    <n v="18000"/>
    <n v="6955"/>
    <n v="11045"/>
    <x v="1"/>
  </r>
  <r>
    <x v="129"/>
    <x v="0"/>
    <x v="11"/>
    <x v="2"/>
    <x v="2"/>
    <x v="5"/>
    <s v="Noite"/>
    <n v="100"/>
    <n v="150"/>
    <n v="15000"/>
    <n v="6463"/>
    <n v="8537"/>
    <x v="1"/>
  </r>
  <r>
    <x v="612"/>
    <x v="0"/>
    <x v="2"/>
    <x v="2"/>
    <x v="3"/>
    <x v="6"/>
    <s v="Tarde"/>
    <n v="200"/>
    <n v="120"/>
    <n v="24000"/>
    <n v="10062"/>
    <n v="13938"/>
    <x v="1"/>
  </r>
  <r>
    <x v="525"/>
    <x v="1"/>
    <x v="5"/>
    <x v="3"/>
    <x v="2"/>
    <x v="7"/>
    <s v="Noite"/>
    <n v="50"/>
    <n v="100"/>
    <n v="5000"/>
    <n v="2066"/>
    <n v="2934"/>
    <x v="1"/>
  </r>
  <r>
    <x v="271"/>
    <x v="0"/>
    <x v="8"/>
    <x v="4"/>
    <x v="1"/>
    <x v="8"/>
    <s v="Tarde"/>
    <n v="100"/>
    <n v="90"/>
    <n v="9000"/>
    <n v="3109"/>
    <n v="5891"/>
    <x v="1"/>
  </r>
  <r>
    <x v="19"/>
    <x v="1"/>
    <x v="0"/>
    <x v="5"/>
    <x v="2"/>
    <x v="9"/>
    <s v="Noite"/>
    <n v="150"/>
    <n v="120"/>
    <n v="18000"/>
    <n v="7615"/>
    <n v="10385"/>
    <x v="1"/>
  </r>
  <r>
    <x v="599"/>
    <x v="1"/>
    <x v="9"/>
    <x v="0"/>
    <x v="0"/>
    <x v="0"/>
    <s v="Tarde"/>
    <n v="50"/>
    <n v="70"/>
    <n v="3500"/>
    <n v="1185"/>
    <n v="2315"/>
    <x v="1"/>
  </r>
  <r>
    <x v="322"/>
    <x v="0"/>
    <x v="5"/>
    <x v="0"/>
    <x v="1"/>
    <x v="1"/>
    <s v="Noite"/>
    <n v="100"/>
    <n v="90"/>
    <n v="9000"/>
    <n v="3687"/>
    <n v="5313"/>
    <x v="1"/>
  </r>
  <r>
    <x v="611"/>
    <x v="1"/>
    <x v="3"/>
    <x v="0"/>
    <x v="2"/>
    <x v="2"/>
    <s v="Tarde"/>
    <n v="150"/>
    <n v="120"/>
    <n v="18000"/>
    <n v="6739"/>
    <n v="11261"/>
    <x v="1"/>
  </r>
  <r>
    <x v="546"/>
    <x v="0"/>
    <x v="11"/>
    <x v="0"/>
    <x v="3"/>
    <x v="3"/>
    <s v="Noite"/>
    <n v="70"/>
    <n v="120"/>
    <n v="8400"/>
    <n v="2923"/>
    <n v="5477"/>
    <x v="1"/>
  </r>
  <r>
    <x v="592"/>
    <x v="1"/>
    <x v="11"/>
    <x v="1"/>
    <x v="2"/>
    <x v="4"/>
    <s v="Tarde"/>
    <n v="120"/>
    <n v="150"/>
    <n v="18000"/>
    <n v="6771"/>
    <n v="11229"/>
    <x v="1"/>
  </r>
  <r>
    <x v="315"/>
    <x v="0"/>
    <x v="7"/>
    <x v="2"/>
    <x v="2"/>
    <x v="5"/>
    <s v="Noite"/>
    <n v="100"/>
    <n v="150"/>
    <n v="15000"/>
    <n v="5933"/>
    <n v="9067"/>
    <x v="1"/>
  </r>
  <r>
    <x v="339"/>
    <x v="1"/>
    <x v="7"/>
    <x v="2"/>
    <x v="3"/>
    <x v="6"/>
    <s v="Tarde"/>
    <n v="200"/>
    <n v="120"/>
    <n v="24000"/>
    <n v="10580"/>
    <n v="13420"/>
    <x v="1"/>
  </r>
  <r>
    <x v="647"/>
    <x v="0"/>
    <x v="6"/>
    <x v="3"/>
    <x v="2"/>
    <x v="7"/>
    <s v="Noite"/>
    <n v="50"/>
    <n v="100"/>
    <n v="5000"/>
    <n v="1977"/>
    <n v="3023"/>
    <x v="1"/>
  </r>
  <r>
    <x v="315"/>
    <x v="0"/>
    <x v="7"/>
    <x v="4"/>
    <x v="1"/>
    <x v="8"/>
    <s v="Tarde"/>
    <n v="100"/>
    <n v="90"/>
    <n v="9000"/>
    <n v="3754"/>
    <n v="5246"/>
    <x v="1"/>
  </r>
  <r>
    <x v="315"/>
    <x v="0"/>
    <x v="7"/>
    <x v="5"/>
    <x v="2"/>
    <x v="9"/>
    <s v="Noite"/>
    <n v="150"/>
    <n v="120"/>
    <n v="18000"/>
    <n v="6160"/>
    <n v="11840"/>
    <x v="1"/>
  </r>
  <r>
    <x v="216"/>
    <x v="0"/>
    <x v="7"/>
    <x v="0"/>
    <x v="0"/>
    <x v="0"/>
    <s v="Tarde"/>
    <n v="50"/>
    <n v="70"/>
    <n v="3500"/>
    <n v="1430"/>
    <n v="2070"/>
    <x v="1"/>
  </r>
  <r>
    <x v="148"/>
    <x v="0"/>
    <x v="6"/>
    <x v="0"/>
    <x v="1"/>
    <x v="1"/>
    <s v="Noite"/>
    <n v="100"/>
    <n v="90"/>
    <n v="9000"/>
    <n v="3961"/>
    <n v="5039"/>
    <x v="1"/>
  </r>
  <r>
    <x v="628"/>
    <x v="1"/>
    <x v="11"/>
    <x v="0"/>
    <x v="2"/>
    <x v="2"/>
    <s v="Tarde"/>
    <n v="150"/>
    <n v="120"/>
    <n v="18000"/>
    <n v="7617"/>
    <n v="10383"/>
    <x v="1"/>
  </r>
  <r>
    <x v="262"/>
    <x v="1"/>
    <x v="11"/>
    <x v="0"/>
    <x v="3"/>
    <x v="3"/>
    <s v="Noite"/>
    <n v="70"/>
    <n v="120"/>
    <n v="8400"/>
    <n v="2775"/>
    <n v="5625"/>
    <x v="1"/>
  </r>
  <r>
    <x v="509"/>
    <x v="0"/>
    <x v="9"/>
    <x v="1"/>
    <x v="2"/>
    <x v="4"/>
    <s v="Tarde"/>
    <n v="120"/>
    <n v="150"/>
    <n v="18000"/>
    <n v="7475"/>
    <n v="10525"/>
    <x v="1"/>
  </r>
  <r>
    <x v="0"/>
    <x v="0"/>
    <x v="0"/>
    <x v="2"/>
    <x v="2"/>
    <x v="5"/>
    <s v="Noite"/>
    <n v="100"/>
    <n v="150"/>
    <n v="15000"/>
    <n v="6288"/>
    <n v="8712"/>
    <x v="1"/>
  </r>
  <r>
    <x v="648"/>
    <x v="1"/>
    <x v="0"/>
    <x v="2"/>
    <x v="3"/>
    <x v="6"/>
    <s v="Tarde"/>
    <n v="200"/>
    <n v="120"/>
    <n v="24000"/>
    <n v="9152"/>
    <n v="14848"/>
    <x v="1"/>
  </r>
  <r>
    <x v="649"/>
    <x v="0"/>
    <x v="3"/>
    <x v="3"/>
    <x v="2"/>
    <x v="7"/>
    <s v="Noite"/>
    <n v="50"/>
    <n v="100"/>
    <n v="5000"/>
    <n v="1936"/>
    <n v="3064"/>
    <x v="1"/>
  </r>
  <r>
    <x v="141"/>
    <x v="0"/>
    <x v="2"/>
    <x v="4"/>
    <x v="1"/>
    <x v="8"/>
    <s v="Tarde"/>
    <n v="100"/>
    <n v="90"/>
    <n v="9000"/>
    <n v="3571"/>
    <n v="5429"/>
    <x v="1"/>
  </r>
  <r>
    <x v="447"/>
    <x v="0"/>
    <x v="10"/>
    <x v="5"/>
    <x v="2"/>
    <x v="9"/>
    <s v="Noite"/>
    <n v="150"/>
    <n v="120"/>
    <n v="18000"/>
    <n v="6601"/>
    <n v="11399"/>
    <x v="1"/>
  </r>
  <r>
    <x v="365"/>
    <x v="1"/>
    <x v="5"/>
    <x v="0"/>
    <x v="0"/>
    <x v="0"/>
    <s v="Tarde"/>
    <n v="50"/>
    <n v="70"/>
    <n v="3500"/>
    <n v="1198"/>
    <n v="2302"/>
    <x v="1"/>
  </r>
  <r>
    <x v="353"/>
    <x v="0"/>
    <x v="10"/>
    <x v="0"/>
    <x v="1"/>
    <x v="1"/>
    <s v="Noite"/>
    <n v="100"/>
    <n v="90"/>
    <n v="9000"/>
    <n v="3795"/>
    <n v="5205"/>
    <x v="1"/>
  </r>
  <r>
    <x v="40"/>
    <x v="1"/>
    <x v="8"/>
    <x v="0"/>
    <x v="2"/>
    <x v="2"/>
    <s v="Tarde"/>
    <n v="150"/>
    <n v="120"/>
    <n v="18000"/>
    <n v="8033"/>
    <n v="9967"/>
    <x v="1"/>
  </r>
  <r>
    <x v="321"/>
    <x v="1"/>
    <x v="4"/>
    <x v="0"/>
    <x v="3"/>
    <x v="3"/>
    <s v="Noite"/>
    <n v="70"/>
    <n v="120"/>
    <n v="8400"/>
    <n v="3473"/>
    <n v="4927"/>
    <x v="1"/>
  </r>
  <r>
    <x v="221"/>
    <x v="0"/>
    <x v="6"/>
    <x v="1"/>
    <x v="2"/>
    <x v="4"/>
    <s v="Tarde"/>
    <n v="120"/>
    <n v="150"/>
    <n v="18000"/>
    <n v="6981"/>
    <n v="11019"/>
    <x v="1"/>
  </r>
  <r>
    <x v="469"/>
    <x v="0"/>
    <x v="1"/>
    <x v="2"/>
    <x v="2"/>
    <x v="5"/>
    <s v="Noite"/>
    <n v="100"/>
    <n v="150"/>
    <n v="15000"/>
    <n v="5497"/>
    <n v="9503"/>
    <x v="1"/>
  </r>
  <r>
    <x v="608"/>
    <x v="1"/>
    <x v="9"/>
    <x v="2"/>
    <x v="3"/>
    <x v="6"/>
    <s v="Tarde"/>
    <n v="200"/>
    <n v="120"/>
    <n v="24000"/>
    <n v="9255"/>
    <n v="14745"/>
    <x v="1"/>
  </r>
  <r>
    <x v="171"/>
    <x v="1"/>
    <x v="3"/>
    <x v="3"/>
    <x v="2"/>
    <x v="7"/>
    <s v="Noite"/>
    <n v="50"/>
    <n v="100"/>
    <n v="5000"/>
    <n v="2224"/>
    <n v="2776"/>
    <x v="1"/>
  </r>
  <r>
    <x v="318"/>
    <x v="0"/>
    <x v="3"/>
    <x v="4"/>
    <x v="1"/>
    <x v="8"/>
    <s v="Tarde"/>
    <n v="100"/>
    <n v="90"/>
    <n v="9000"/>
    <n v="3569"/>
    <n v="5431"/>
    <x v="1"/>
  </r>
  <r>
    <x v="240"/>
    <x v="0"/>
    <x v="4"/>
    <x v="5"/>
    <x v="2"/>
    <x v="9"/>
    <s v="Noite"/>
    <n v="150"/>
    <n v="120"/>
    <n v="18000"/>
    <n v="6262"/>
    <n v="11738"/>
    <x v="1"/>
  </r>
  <r>
    <x v="357"/>
    <x v="1"/>
    <x v="2"/>
    <x v="0"/>
    <x v="0"/>
    <x v="0"/>
    <s v="Tarde"/>
    <n v="50"/>
    <n v="70"/>
    <n v="3500"/>
    <n v="1183"/>
    <n v="2317"/>
    <x v="1"/>
  </r>
  <r>
    <x v="409"/>
    <x v="1"/>
    <x v="7"/>
    <x v="0"/>
    <x v="1"/>
    <x v="1"/>
    <s v="Noite"/>
    <n v="100"/>
    <n v="90"/>
    <n v="9000"/>
    <n v="4015"/>
    <n v="4985"/>
    <x v="1"/>
  </r>
  <r>
    <x v="251"/>
    <x v="0"/>
    <x v="4"/>
    <x v="0"/>
    <x v="2"/>
    <x v="2"/>
    <s v="Tarde"/>
    <n v="150"/>
    <n v="120"/>
    <n v="18000"/>
    <n v="6352"/>
    <n v="11648"/>
    <x v="1"/>
  </r>
  <r>
    <x v="249"/>
    <x v="1"/>
    <x v="10"/>
    <x v="0"/>
    <x v="3"/>
    <x v="3"/>
    <s v="Noite"/>
    <n v="70"/>
    <n v="120"/>
    <n v="8400"/>
    <n v="3329"/>
    <n v="5071"/>
    <x v="1"/>
  </r>
  <r>
    <x v="90"/>
    <x v="1"/>
    <x v="4"/>
    <x v="1"/>
    <x v="2"/>
    <x v="4"/>
    <s v="Tarde"/>
    <n v="120"/>
    <n v="150"/>
    <n v="18000"/>
    <n v="6368"/>
    <n v="11632"/>
    <x v="1"/>
  </r>
  <r>
    <x v="440"/>
    <x v="1"/>
    <x v="5"/>
    <x v="2"/>
    <x v="2"/>
    <x v="5"/>
    <s v="Noite"/>
    <n v="100"/>
    <n v="150"/>
    <n v="15000"/>
    <n v="5979"/>
    <n v="9021"/>
    <x v="1"/>
  </r>
  <r>
    <x v="164"/>
    <x v="0"/>
    <x v="11"/>
    <x v="2"/>
    <x v="3"/>
    <x v="6"/>
    <s v="Tarde"/>
    <n v="200"/>
    <n v="120"/>
    <n v="24000"/>
    <n v="10140"/>
    <n v="13860"/>
    <x v="1"/>
  </r>
  <r>
    <x v="465"/>
    <x v="1"/>
    <x v="9"/>
    <x v="3"/>
    <x v="2"/>
    <x v="7"/>
    <s v="Noite"/>
    <n v="50"/>
    <n v="100"/>
    <n v="5000"/>
    <n v="2078"/>
    <n v="2922"/>
    <x v="1"/>
  </r>
  <r>
    <x v="74"/>
    <x v="1"/>
    <x v="11"/>
    <x v="4"/>
    <x v="1"/>
    <x v="8"/>
    <s v="Tarde"/>
    <n v="100"/>
    <n v="90"/>
    <n v="9000"/>
    <n v="3474"/>
    <n v="5526"/>
    <x v="1"/>
  </r>
  <r>
    <x v="53"/>
    <x v="1"/>
    <x v="1"/>
    <x v="5"/>
    <x v="2"/>
    <x v="9"/>
    <s v="Noite"/>
    <n v="150"/>
    <n v="120"/>
    <n v="18000"/>
    <n v="7031"/>
    <n v="10969"/>
    <x v="1"/>
  </r>
  <r>
    <x v="605"/>
    <x v="1"/>
    <x v="1"/>
    <x v="0"/>
    <x v="0"/>
    <x v="0"/>
    <s v="Tarde"/>
    <n v="50"/>
    <n v="70"/>
    <n v="3500"/>
    <n v="1436"/>
    <n v="2064"/>
    <x v="1"/>
  </r>
  <r>
    <x v="204"/>
    <x v="0"/>
    <x v="4"/>
    <x v="0"/>
    <x v="1"/>
    <x v="1"/>
    <s v="Noite"/>
    <n v="100"/>
    <n v="90"/>
    <n v="9000"/>
    <n v="2972"/>
    <n v="6028"/>
    <x v="1"/>
  </r>
  <r>
    <x v="413"/>
    <x v="1"/>
    <x v="8"/>
    <x v="0"/>
    <x v="2"/>
    <x v="2"/>
    <s v="Tarde"/>
    <n v="150"/>
    <n v="120"/>
    <n v="18000"/>
    <n v="7155"/>
    <n v="10845"/>
    <x v="1"/>
  </r>
  <r>
    <x v="205"/>
    <x v="0"/>
    <x v="1"/>
    <x v="0"/>
    <x v="3"/>
    <x v="3"/>
    <s v="Noite"/>
    <n v="70"/>
    <n v="120"/>
    <n v="8400"/>
    <n v="3721"/>
    <n v="4679"/>
    <x v="1"/>
  </r>
  <r>
    <x v="564"/>
    <x v="1"/>
    <x v="6"/>
    <x v="1"/>
    <x v="2"/>
    <x v="4"/>
    <s v="Tarde"/>
    <n v="120"/>
    <n v="150"/>
    <n v="18000"/>
    <n v="7531"/>
    <n v="10469"/>
    <x v="1"/>
  </r>
  <r>
    <x v="650"/>
    <x v="1"/>
    <x v="10"/>
    <x v="2"/>
    <x v="2"/>
    <x v="5"/>
    <s v="Noite"/>
    <n v="100"/>
    <n v="150"/>
    <n v="15000"/>
    <n v="6608"/>
    <n v="8392"/>
    <x v="1"/>
  </r>
  <r>
    <x v="651"/>
    <x v="0"/>
    <x v="9"/>
    <x v="2"/>
    <x v="3"/>
    <x v="6"/>
    <s v="Tarde"/>
    <n v="200"/>
    <n v="120"/>
    <n v="24000"/>
    <n v="9211"/>
    <n v="14789"/>
    <x v="1"/>
  </r>
  <r>
    <x v="109"/>
    <x v="1"/>
    <x v="0"/>
    <x v="3"/>
    <x v="2"/>
    <x v="7"/>
    <s v="Noite"/>
    <n v="50"/>
    <n v="100"/>
    <n v="5000"/>
    <n v="1847"/>
    <n v="3153"/>
    <x v="1"/>
  </r>
  <r>
    <x v="652"/>
    <x v="1"/>
    <x v="11"/>
    <x v="4"/>
    <x v="1"/>
    <x v="8"/>
    <s v="Tarde"/>
    <n v="100"/>
    <n v="90"/>
    <n v="9000"/>
    <n v="3431"/>
    <n v="5569"/>
    <x v="1"/>
  </r>
  <r>
    <x v="466"/>
    <x v="0"/>
    <x v="2"/>
    <x v="5"/>
    <x v="2"/>
    <x v="9"/>
    <s v="Noite"/>
    <n v="150"/>
    <n v="120"/>
    <n v="18000"/>
    <n v="6909"/>
    <n v="11091"/>
    <x v="1"/>
  </r>
  <r>
    <x v="432"/>
    <x v="0"/>
    <x v="10"/>
    <x v="0"/>
    <x v="0"/>
    <x v="0"/>
    <s v="Tarde"/>
    <n v="50"/>
    <n v="70"/>
    <n v="3500"/>
    <n v="1186"/>
    <n v="2314"/>
    <x v="1"/>
  </r>
  <r>
    <x v="420"/>
    <x v="1"/>
    <x v="4"/>
    <x v="0"/>
    <x v="1"/>
    <x v="1"/>
    <s v="Noite"/>
    <n v="100"/>
    <n v="90"/>
    <n v="9000"/>
    <n v="3739"/>
    <n v="5261"/>
    <x v="1"/>
  </r>
  <r>
    <x v="151"/>
    <x v="0"/>
    <x v="9"/>
    <x v="0"/>
    <x v="2"/>
    <x v="2"/>
    <s v="Tarde"/>
    <n v="150"/>
    <n v="120"/>
    <n v="18000"/>
    <n v="6081"/>
    <n v="11919"/>
    <x v="1"/>
  </r>
  <r>
    <x v="646"/>
    <x v="1"/>
    <x v="7"/>
    <x v="0"/>
    <x v="3"/>
    <x v="3"/>
    <s v="Noite"/>
    <n v="70"/>
    <n v="120"/>
    <n v="8400"/>
    <n v="3589"/>
    <n v="4811"/>
    <x v="1"/>
  </r>
  <r>
    <x v="233"/>
    <x v="0"/>
    <x v="5"/>
    <x v="1"/>
    <x v="2"/>
    <x v="4"/>
    <s v="Tarde"/>
    <n v="120"/>
    <n v="150"/>
    <n v="18000"/>
    <n v="6011"/>
    <n v="11989"/>
    <x v="1"/>
  </r>
  <r>
    <x v="558"/>
    <x v="1"/>
    <x v="2"/>
    <x v="2"/>
    <x v="2"/>
    <x v="5"/>
    <s v="Noite"/>
    <n v="100"/>
    <n v="150"/>
    <n v="15000"/>
    <n v="5720"/>
    <n v="9280"/>
    <x v="1"/>
  </r>
  <r>
    <x v="95"/>
    <x v="0"/>
    <x v="5"/>
    <x v="2"/>
    <x v="3"/>
    <x v="6"/>
    <s v="Tarde"/>
    <n v="200"/>
    <n v="120"/>
    <n v="24000"/>
    <n v="8343"/>
    <n v="15657"/>
    <x v="1"/>
  </r>
  <r>
    <x v="416"/>
    <x v="0"/>
    <x v="8"/>
    <x v="3"/>
    <x v="2"/>
    <x v="7"/>
    <s v="Noite"/>
    <n v="50"/>
    <n v="100"/>
    <n v="5000"/>
    <n v="1766"/>
    <n v="3234"/>
    <x v="1"/>
  </r>
  <r>
    <x v="568"/>
    <x v="0"/>
    <x v="7"/>
    <x v="4"/>
    <x v="1"/>
    <x v="8"/>
    <s v="Tarde"/>
    <n v="100"/>
    <n v="90"/>
    <n v="9000"/>
    <n v="3558"/>
    <n v="5442"/>
    <x v="1"/>
  </r>
  <r>
    <x v="444"/>
    <x v="0"/>
    <x v="9"/>
    <x v="5"/>
    <x v="2"/>
    <x v="9"/>
    <s v="Noite"/>
    <n v="150"/>
    <n v="120"/>
    <n v="18000"/>
    <n v="7580"/>
    <n v="10420"/>
    <x v="1"/>
  </r>
  <r>
    <x v="52"/>
    <x v="0"/>
    <x v="4"/>
    <x v="0"/>
    <x v="0"/>
    <x v="0"/>
    <s v="Tarde"/>
    <n v="50"/>
    <n v="70"/>
    <n v="3500"/>
    <n v="1513"/>
    <n v="1987"/>
    <x v="1"/>
  </r>
  <r>
    <x v="496"/>
    <x v="0"/>
    <x v="3"/>
    <x v="0"/>
    <x v="1"/>
    <x v="1"/>
    <s v="Noite"/>
    <n v="100"/>
    <n v="90"/>
    <n v="9000"/>
    <n v="3957"/>
    <n v="5043"/>
    <x v="1"/>
  </r>
  <r>
    <x v="653"/>
    <x v="1"/>
    <x v="10"/>
    <x v="0"/>
    <x v="2"/>
    <x v="2"/>
    <s v="Tarde"/>
    <n v="150"/>
    <n v="120"/>
    <n v="18000"/>
    <n v="7431"/>
    <n v="10569"/>
    <x v="1"/>
  </r>
  <r>
    <x v="420"/>
    <x v="1"/>
    <x v="4"/>
    <x v="0"/>
    <x v="3"/>
    <x v="3"/>
    <s v="Noite"/>
    <n v="70"/>
    <n v="120"/>
    <n v="8400"/>
    <n v="2782"/>
    <n v="5618"/>
    <x v="1"/>
  </r>
  <r>
    <x v="654"/>
    <x v="0"/>
    <x v="1"/>
    <x v="1"/>
    <x v="2"/>
    <x v="4"/>
    <s v="Tarde"/>
    <n v="120"/>
    <n v="150"/>
    <n v="18000"/>
    <n v="7893"/>
    <n v="10107"/>
    <x v="1"/>
  </r>
  <r>
    <x v="11"/>
    <x v="1"/>
    <x v="8"/>
    <x v="2"/>
    <x v="2"/>
    <x v="5"/>
    <s v="Noite"/>
    <n v="100"/>
    <n v="150"/>
    <n v="15000"/>
    <n v="5894"/>
    <n v="9106"/>
    <x v="1"/>
  </r>
  <r>
    <x v="655"/>
    <x v="1"/>
    <x v="3"/>
    <x v="2"/>
    <x v="3"/>
    <x v="6"/>
    <s v="Tarde"/>
    <n v="200"/>
    <n v="120"/>
    <n v="24000"/>
    <n v="8212"/>
    <n v="15788"/>
    <x v="1"/>
  </r>
  <r>
    <x v="53"/>
    <x v="1"/>
    <x v="1"/>
    <x v="3"/>
    <x v="2"/>
    <x v="7"/>
    <s v="Noite"/>
    <n v="50"/>
    <n v="100"/>
    <n v="5000"/>
    <n v="1833"/>
    <n v="3167"/>
    <x v="1"/>
  </r>
  <r>
    <x v="91"/>
    <x v="0"/>
    <x v="9"/>
    <x v="4"/>
    <x v="1"/>
    <x v="8"/>
    <s v="Tarde"/>
    <n v="100"/>
    <n v="90"/>
    <n v="9000"/>
    <n v="3359"/>
    <n v="5641"/>
    <x v="1"/>
  </r>
  <r>
    <x v="211"/>
    <x v="1"/>
    <x v="11"/>
    <x v="5"/>
    <x v="2"/>
    <x v="9"/>
    <s v="Noite"/>
    <n v="150"/>
    <n v="120"/>
    <n v="18000"/>
    <n v="6350"/>
    <n v="11650"/>
    <x v="1"/>
  </r>
  <r>
    <x v="18"/>
    <x v="0"/>
    <x v="7"/>
    <x v="0"/>
    <x v="0"/>
    <x v="0"/>
    <s v="Tarde"/>
    <n v="50"/>
    <n v="70"/>
    <n v="3500"/>
    <n v="1444"/>
    <n v="2056"/>
    <x v="1"/>
  </r>
  <r>
    <x v="553"/>
    <x v="1"/>
    <x v="8"/>
    <x v="0"/>
    <x v="1"/>
    <x v="1"/>
    <s v="Noite"/>
    <n v="100"/>
    <n v="90"/>
    <n v="9000"/>
    <n v="3730"/>
    <n v="5270"/>
    <x v="1"/>
  </r>
  <r>
    <x v="431"/>
    <x v="1"/>
    <x v="4"/>
    <x v="0"/>
    <x v="2"/>
    <x v="2"/>
    <s v="Tarde"/>
    <n v="150"/>
    <n v="120"/>
    <n v="18000"/>
    <n v="7287"/>
    <n v="10713"/>
    <x v="1"/>
  </r>
  <r>
    <x v="212"/>
    <x v="0"/>
    <x v="2"/>
    <x v="0"/>
    <x v="3"/>
    <x v="3"/>
    <s v="Noite"/>
    <n v="70"/>
    <n v="120"/>
    <n v="8400"/>
    <n v="3711"/>
    <n v="4689"/>
    <x v="1"/>
  </r>
  <r>
    <x v="83"/>
    <x v="0"/>
    <x v="3"/>
    <x v="1"/>
    <x v="2"/>
    <x v="4"/>
    <s v="Tarde"/>
    <n v="120"/>
    <n v="150"/>
    <n v="18000"/>
    <n v="8091"/>
    <n v="9909"/>
    <x v="1"/>
  </r>
  <r>
    <x v="411"/>
    <x v="1"/>
    <x v="0"/>
    <x v="2"/>
    <x v="2"/>
    <x v="5"/>
    <s v="Noite"/>
    <n v="100"/>
    <n v="150"/>
    <n v="15000"/>
    <n v="5481"/>
    <n v="9519"/>
    <x v="1"/>
  </r>
  <r>
    <x v="398"/>
    <x v="0"/>
    <x v="2"/>
    <x v="2"/>
    <x v="3"/>
    <x v="6"/>
    <s v="Tarde"/>
    <n v="200"/>
    <n v="120"/>
    <n v="24000"/>
    <n v="9678"/>
    <n v="14322"/>
    <x v="1"/>
  </r>
  <r>
    <x v="314"/>
    <x v="1"/>
    <x v="5"/>
    <x v="3"/>
    <x v="2"/>
    <x v="7"/>
    <s v="Noite"/>
    <n v="50"/>
    <n v="100"/>
    <n v="5000"/>
    <n v="1684"/>
    <n v="3316"/>
    <x v="1"/>
  </r>
  <r>
    <x v="399"/>
    <x v="1"/>
    <x v="9"/>
    <x v="4"/>
    <x v="1"/>
    <x v="8"/>
    <s v="Tarde"/>
    <n v="100"/>
    <n v="90"/>
    <n v="9000"/>
    <n v="3400"/>
    <n v="5600"/>
    <x v="1"/>
  </r>
  <r>
    <x v="407"/>
    <x v="1"/>
    <x v="1"/>
    <x v="5"/>
    <x v="2"/>
    <x v="9"/>
    <s v="Noite"/>
    <n v="150"/>
    <n v="120"/>
    <n v="18000"/>
    <n v="6230"/>
    <n v="11770"/>
    <x v="1"/>
  </r>
  <r>
    <x v="505"/>
    <x v="0"/>
    <x v="9"/>
    <x v="0"/>
    <x v="0"/>
    <x v="0"/>
    <s v="Tarde"/>
    <n v="50"/>
    <n v="70"/>
    <n v="3500"/>
    <n v="1316"/>
    <n v="2184"/>
    <x v="1"/>
  </r>
  <r>
    <x v="252"/>
    <x v="1"/>
    <x v="4"/>
    <x v="0"/>
    <x v="1"/>
    <x v="1"/>
    <s v="Noite"/>
    <n v="100"/>
    <n v="90"/>
    <n v="9000"/>
    <n v="3576"/>
    <n v="5424"/>
    <x v="1"/>
  </r>
  <r>
    <x v="141"/>
    <x v="0"/>
    <x v="2"/>
    <x v="0"/>
    <x v="2"/>
    <x v="2"/>
    <s v="Tarde"/>
    <n v="150"/>
    <n v="120"/>
    <n v="18000"/>
    <n v="7698"/>
    <n v="10302"/>
    <x v="1"/>
  </r>
  <r>
    <x v="53"/>
    <x v="1"/>
    <x v="1"/>
    <x v="0"/>
    <x v="3"/>
    <x v="3"/>
    <s v="Noite"/>
    <n v="70"/>
    <n v="120"/>
    <n v="8400"/>
    <n v="3580"/>
    <n v="4820"/>
    <x v="1"/>
  </r>
  <r>
    <x v="120"/>
    <x v="1"/>
    <x v="8"/>
    <x v="1"/>
    <x v="2"/>
    <x v="4"/>
    <s v="Tarde"/>
    <n v="120"/>
    <n v="150"/>
    <n v="18000"/>
    <n v="6852"/>
    <n v="11148"/>
    <x v="1"/>
  </r>
  <r>
    <x v="403"/>
    <x v="0"/>
    <x v="10"/>
    <x v="2"/>
    <x v="2"/>
    <x v="5"/>
    <s v="Noite"/>
    <n v="100"/>
    <n v="150"/>
    <n v="15000"/>
    <n v="5261"/>
    <n v="9739"/>
    <x v="1"/>
  </r>
  <r>
    <x v="296"/>
    <x v="1"/>
    <x v="2"/>
    <x v="2"/>
    <x v="3"/>
    <x v="6"/>
    <s v="Tarde"/>
    <n v="200"/>
    <n v="120"/>
    <n v="24000"/>
    <n v="10503"/>
    <n v="13497"/>
    <x v="1"/>
  </r>
  <r>
    <x v="391"/>
    <x v="0"/>
    <x v="7"/>
    <x v="3"/>
    <x v="2"/>
    <x v="7"/>
    <s v="Noite"/>
    <n v="50"/>
    <n v="100"/>
    <n v="5000"/>
    <n v="2033"/>
    <n v="2967"/>
    <x v="1"/>
  </r>
  <r>
    <x v="327"/>
    <x v="1"/>
    <x v="8"/>
    <x v="4"/>
    <x v="1"/>
    <x v="8"/>
    <s v="Tarde"/>
    <n v="100"/>
    <n v="90"/>
    <n v="9000"/>
    <n v="3470"/>
    <n v="5530"/>
    <x v="1"/>
  </r>
  <r>
    <x v="459"/>
    <x v="1"/>
    <x v="3"/>
    <x v="5"/>
    <x v="2"/>
    <x v="9"/>
    <s v="Noite"/>
    <n v="150"/>
    <n v="120"/>
    <n v="18000"/>
    <n v="6895"/>
    <n v="11105"/>
    <x v="1"/>
  </r>
  <r>
    <x v="191"/>
    <x v="0"/>
    <x v="8"/>
    <x v="0"/>
    <x v="0"/>
    <x v="0"/>
    <s v="Tarde"/>
    <n v="50"/>
    <n v="70"/>
    <n v="3500"/>
    <n v="1290"/>
    <n v="2210"/>
    <x v="1"/>
  </r>
  <r>
    <x v="450"/>
    <x v="1"/>
    <x v="8"/>
    <x v="0"/>
    <x v="1"/>
    <x v="1"/>
    <s v="Noite"/>
    <n v="100"/>
    <n v="90"/>
    <n v="9000"/>
    <n v="3166"/>
    <n v="5834"/>
    <x v="1"/>
  </r>
  <r>
    <x v="649"/>
    <x v="0"/>
    <x v="3"/>
    <x v="0"/>
    <x v="2"/>
    <x v="2"/>
    <s v="Tarde"/>
    <n v="150"/>
    <n v="120"/>
    <n v="18000"/>
    <n v="7026"/>
    <n v="10974"/>
    <x v="1"/>
  </r>
  <r>
    <x v="142"/>
    <x v="0"/>
    <x v="9"/>
    <x v="0"/>
    <x v="3"/>
    <x v="3"/>
    <s v="Noite"/>
    <n v="70"/>
    <n v="120"/>
    <n v="8400"/>
    <n v="3271"/>
    <n v="5129"/>
    <x v="1"/>
  </r>
  <r>
    <x v="95"/>
    <x v="0"/>
    <x v="5"/>
    <x v="1"/>
    <x v="2"/>
    <x v="4"/>
    <s v="Tarde"/>
    <n v="120"/>
    <n v="150"/>
    <n v="18000"/>
    <n v="6725"/>
    <n v="11275"/>
    <x v="1"/>
  </r>
  <r>
    <x v="255"/>
    <x v="0"/>
    <x v="5"/>
    <x v="2"/>
    <x v="2"/>
    <x v="5"/>
    <s v="Noite"/>
    <n v="100"/>
    <n v="150"/>
    <n v="15000"/>
    <n v="5973"/>
    <n v="9027"/>
    <x v="1"/>
  </r>
  <r>
    <x v="448"/>
    <x v="1"/>
    <x v="5"/>
    <x v="2"/>
    <x v="3"/>
    <x v="6"/>
    <s v="Tarde"/>
    <n v="200"/>
    <n v="120"/>
    <n v="24000"/>
    <n v="8092"/>
    <n v="15908"/>
    <x v="1"/>
  </r>
  <r>
    <x v="467"/>
    <x v="0"/>
    <x v="10"/>
    <x v="3"/>
    <x v="2"/>
    <x v="7"/>
    <s v="Noite"/>
    <n v="50"/>
    <n v="100"/>
    <n v="5000"/>
    <n v="2078"/>
    <n v="2922"/>
    <x v="1"/>
  </r>
  <r>
    <x v="609"/>
    <x v="0"/>
    <x v="9"/>
    <x v="4"/>
    <x v="1"/>
    <x v="8"/>
    <s v="Tarde"/>
    <n v="100"/>
    <n v="90"/>
    <n v="9000"/>
    <n v="3408"/>
    <n v="5592"/>
    <x v="1"/>
  </r>
  <r>
    <x v="447"/>
    <x v="0"/>
    <x v="10"/>
    <x v="5"/>
    <x v="2"/>
    <x v="9"/>
    <s v="Noite"/>
    <n v="150"/>
    <n v="120"/>
    <n v="18000"/>
    <n v="6283"/>
    <n v="11717"/>
    <x v="1"/>
  </r>
  <r>
    <x v="545"/>
    <x v="0"/>
    <x v="2"/>
    <x v="0"/>
    <x v="0"/>
    <x v="0"/>
    <s v="Tarde"/>
    <n v="50"/>
    <n v="70"/>
    <n v="3500"/>
    <n v="1335"/>
    <n v="2165"/>
    <x v="1"/>
  </r>
  <r>
    <x v="645"/>
    <x v="0"/>
    <x v="3"/>
    <x v="0"/>
    <x v="1"/>
    <x v="1"/>
    <s v="Noite"/>
    <n v="100"/>
    <n v="90"/>
    <n v="9000"/>
    <n v="3345"/>
    <n v="5655"/>
    <x v="1"/>
  </r>
  <r>
    <x v="586"/>
    <x v="0"/>
    <x v="0"/>
    <x v="0"/>
    <x v="2"/>
    <x v="2"/>
    <s v="Tarde"/>
    <n v="150"/>
    <n v="120"/>
    <n v="18000"/>
    <n v="7399"/>
    <n v="10601"/>
    <x v="1"/>
  </r>
  <r>
    <x v="477"/>
    <x v="1"/>
    <x v="0"/>
    <x v="0"/>
    <x v="3"/>
    <x v="3"/>
    <s v="Noite"/>
    <n v="70"/>
    <n v="120"/>
    <n v="8400"/>
    <n v="3630"/>
    <n v="4770"/>
    <x v="1"/>
  </r>
  <r>
    <x v="339"/>
    <x v="1"/>
    <x v="7"/>
    <x v="1"/>
    <x v="2"/>
    <x v="4"/>
    <s v="Tarde"/>
    <n v="120"/>
    <n v="150"/>
    <n v="18000"/>
    <n v="6797"/>
    <n v="11203"/>
    <x v="1"/>
  </r>
  <r>
    <x v="148"/>
    <x v="0"/>
    <x v="6"/>
    <x v="2"/>
    <x v="2"/>
    <x v="5"/>
    <s v="Noite"/>
    <n v="100"/>
    <n v="150"/>
    <n v="15000"/>
    <n v="5782"/>
    <n v="9218"/>
    <x v="1"/>
  </r>
  <r>
    <x v="89"/>
    <x v="0"/>
    <x v="2"/>
    <x v="2"/>
    <x v="3"/>
    <x v="6"/>
    <s v="Tarde"/>
    <n v="200"/>
    <n v="120"/>
    <n v="24000"/>
    <n v="7938"/>
    <n v="16062"/>
    <x v="1"/>
  </r>
  <r>
    <x v="123"/>
    <x v="0"/>
    <x v="9"/>
    <x v="3"/>
    <x v="2"/>
    <x v="7"/>
    <s v="Noite"/>
    <n v="50"/>
    <n v="100"/>
    <n v="5000"/>
    <n v="1732"/>
    <n v="3268"/>
    <x v="1"/>
  </r>
  <r>
    <x v="656"/>
    <x v="1"/>
    <x v="1"/>
    <x v="4"/>
    <x v="1"/>
    <x v="8"/>
    <s v="Tarde"/>
    <n v="100"/>
    <n v="90"/>
    <n v="9000"/>
    <n v="3717"/>
    <n v="5283"/>
    <x v="1"/>
  </r>
  <r>
    <x v="319"/>
    <x v="0"/>
    <x v="3"/>
    <x v="5"/>
    <x v="2"/>
    <x v="9"/>
    <s v="Noite"/>
    <n v="150"/>
    <n v="120"/>
    <n v="18000"/>
    <n v="6472"/>
    <n v="11528"/>
    <x v="1"/>
  </r>
  <r>
    <x v="266"/>
    <x v="0"/>
    <x v="11"/>
    <x v="0"/>
    <x v="0"/>
    <x v="0"/>
    <s v="Tarde"/>
    <n v="50"/>
    <n v="70"/>
    <n v="3500"/>
    <n v="1284"/>
    <n v="2216"/>
    <x v="1"/>
  </r>
  <r>
    <x v="634"/>
    <x v="0"/>
    <x v="2"/>
    <x v="0"/>
    <x v="1"/>
    <x v="1"/>
    <s v="Noite"/>
    <n v="100"/>
    <n v="90"/>
    <n v="9000"/>
    <n v="3663"/>
    <n v="5337"/>
    <x v="1"/>
  </r>
  <r>
    <x v="159"/>
    <x v="0"/>
    <x v="11"/>
    <x v="0"/>
    <x v="2"/>
    <x v="2"/>
    <s v="Tarde"/>
    <n v="150"/>
    <n v="120"/>
    <n v="18000"/>
    <n v="6442"/>
    <n v="11558"/>
    <x v="1"/>
  </r>
  <r>
    <x v="310"/>
    <x v="0"/>
    <x v="8"/>
    <x v="0"/>
    <x v="3"/>
    <x v="3"/>
    <s v="Noite"/>
    <n v="70"/>
    <n v="120"/>
    <n v="8400"/>
    <n v="3094"/>
    <n v="5306"/>
    <x v="1"/>
  </r>
  <r>
    <x v="26"/>
    <x v="1"/>
    <x v="5"/>
    <x v="1"/>
    <x v="2"/>
    <x v="4"/>
    <s v="Tarde"/>
    <n v="120"/>
    <n v="150"/>
    <n v="18000"/>
    <n v="6327"/>
    <n v="11673"/>
    <x v="1"/>
  </r>
  <r>
    <x v="126"/>
    <x v="1"/>
    <x v="9"/>
    <x v="2"/>
    <x v="2"/>
    <x v="5"/>
    <s v="Noite"/>
    <n v="100"/>
    <n v="150"/>
    <n v="15000"/>
    <n v="6441"/>
    <n v="8559"/>
    <x v="1"/>
  </r>
  <r>
    <x v="355"/>
    <x v="1"/>
    <x v="10"/>
    <x v="2"/>
    <x v="3"/>
    <x v="6"/>
    <s v="Tarde"/>
    <n v="200"/>
    <n v="120"/>
    <n v="24000"/>
    <n v="10044"/>
    <n v="13956"/>
    <x v="1"/>
  </r>
  <r>
    <x v="202"/>
    <x v="0"/>
    <x v="9"/>
    <x v="3"/>
    <x v="2"/>
    <x v="7"/>
    <s v="Noite"/>
    <n v="50"/>
    <n v="100"/>
    <n v="5000"/>
    <n v="1789"/>
    <n v="3211"/>
    <x v="1"/>
  </r>
  <r>
    <x v="506"/>
    <x v="1"/>
    <x v="6"/>
    <x v="4"/>
    <x v="1"/>
    <x v="8"/>
    <s v="Tarde"/>
    <n v="100"/>
    <n v="90"/>
    <n v="9000"/>
    <n v="3667"/>
    <n v="5333"/>
    <x v="1"/>
  </r>
  <r>
    <x v="300"/>
    <x v="1"/>
    <x v="3"/>
    <x v="5"/>
    <x v="2"/>
    <x v="9"/>
    <s v="Noite"/>
    <n v="150"/>
    <n v="120"/>
    <n v="18000"/>
    <n v="6224"/>
    <n v="11776"/>
    <x v="1"/>
  </r>
  <r>
    <x v="635"/>
    <x v="1"/>
    <x v="0"/>
    <x v="0"/>
    <x v="0"/>
    <x v="0"/>
    <s v="Tarde"/>
    <n v="50"/>
    <n v="70"/>
    <n v="3500"/>
    <n v="1171"/>
    <n v="2329"/>
    <x v="1"/>
  </r>
  <r>
    <x v="145"/>
    <x v="0"/>
    <x v="11"/>
    <x v="0"/>
    <x v="1"/>
    <x v="1"/>
    <s v="Noite"/>
    <n v="100"/>
    <n v="90"/>
    <n v="9000"/>
    <n v="3058"/>
    <n v="5942"/>
    <x v="1"/>
  </r>
  <r>
    <x v="127"/>
    <x v="1"/>
    <x v="10"/>
    <x v="0"/>
    <x v="2"/>
    <x v="2"/>
    <s v="Tarde"/>
    <n v="150"/>
    <n v="120"/>
    <n v="18000"/>
    <n v="6757"/>
    <n v="11243"/>
    <x v="1"/>
  </r>
  <r>
    <x v="496"/>
    <x v="0"/>
    <x v="3"/>
    <x v="0"/>
    <x v="3"/>
    <x v="3"/>
    <s v="Noite"/>
    <n v="70"/>
    <n v="120"/>
    <n v="8400"/>
    <n v="2849"/>
    <n v="5551"/>
    <x v="1"/>
  </r>
  <r>
    <x v="446"/>
    <x v="0"/>
    <x v="8"/>
    <x v="1"/>
    <x v="2"/>
    <x v="4"/>
    <s v="Tarde"/>
    <n v="120"/>
    <n v="150"/>
    <n v="18000"/>
    <n v="7286"/>
    <n v="10714"/>
    <x v="1"/>
  </r>
  <r>
    <x v="618"/>
    <x v="0"/>
    <x v="1"/>
    <x v="2"/>
    <x v="2"/>
    <x v="5"/>
    <s v="Noite"/>
    <n v="100"/>
    <n v="150"/>
    <n v="15000"/>
    <n v="6640"/>
    <n v="8360"/>
    <x v="1"/>
  </r>
  <r>
    <x v="195"/>
    <x v="1"/>
    <x v="11"/>
    <x v="2"/>
    <x v="3"/>
    <x v="6"/>
    <s v="Tarde"/>
    <n v="200"/>
    <n v="120"/>
    <n v="24000"/>
    <n v="8686"/>
    <n v="15314"/>
    <x v="1"/>
  </r>
  <r>
    <x v="573"/>
    <x v="1"/>
    <x v="11"/>
    <x v="3"/>
    <x v="2"/>
    <x v="7"/>
    <s v="Noite"/>
    <n v="50"/>
    <n v="100"/>
    <n v="5000"/>
    <n v="2165"/>
    <n v="2835"/>
    <x v="1"/>
  </r>
  <r>
    <x v="199"/>
    <x v="1"/>
    <x v="10"/>
    <x v="4"/>
    <x v="1"/>
    <x v="8"/>
    <s v="Tarde"/>
    <n v="100"/>
    <n v="90"/>
    <n v="9000"/>
    <n v="3563"/>
    <n v="5437"/>
    <x v="1"/>
  </r>
  <r>
    <x v="292"/>
    <x v="0"/>
    <x v="1"/>
    <x v="5"/>
    <x v="2"/>
    <x v="9"/>
    <s v="Noite"/>
    <n v="150"/>
    <n v="120"/>
    <n v="18000"/>
    <n v="7448"/>
    <n v="10552"/>
    <x v="1"/>
  </r>
  <r>
    <x v="546"/>
    <x v="0"/>
    <x v="11"/>
    <x v="0"/>
    <x v="0"/>
    <x v="0"/>
    <s v="Tarde"/>
    <n v="50"/>
    <n v="70"/>
    <n v="3500"/>
    <n v="1351"/>
    <n v="2149"/>
    <x v="1"/>
  </r>
  <r>
    <x v="429"/>
    <x v="0"/>
    <x v="8"/>
    <x v="0"/>
    <x v="1"/>
    <x v="1"/>
    <s v="Noite"/>
    <n v="100"/>
    <n v="90"/>
    <n v="9000"/>
    <n v="3834"/>
    <n v="5166"/>
    <x v="1"/>
  </r>
  <r>
    <x v="1"/>
    <x v="1"/>
    <x v="1"/>
    <x v="0"/>
    <x v="2"/>
    <x v="2"/>
    <s v="Tarde"/>
    <n v="150"/>
    <n v="120"/>
    <n v="18000"/>
    <n v="7535"/>
    <n v="10465"/>
    <x v="1"/>
  </r>
  <r>
    <x v="657"/>
    <x v="1"/>
    <x v="6"/>
    <x v="0"/>
    <x v="3"/>
    <x v="3"/>
    <s v="Noite"/>
    <n v="70"/>
    <n v="120"/>
    <n v="8400"/>
    <n v="2838"/>
    <n v="5562"/>
    <x v="1"/>
  </r>
  <r>
    <x v="511"/>
    <x v="1"/>
    <x v="8"/>
    <x v="1"/>
    <x v="2"/>
    <x v="4"/>
    <s v="Tarde"/>
    <n v="120"/>
    <n v="150"/>
    <n v="18000"/>
    <n v="6011"/>
    <n v="11989"/>
    <x v="1"/>
  </r>
  <r>
    <x v="171"/>
    <x v="1"/>
    <x v="3"/>
    <x v="2"/>
    <x v="2"/>
    <x v="5"/>
    <s v="Noite"/>
    <n v="100"/>
    <n v="150"/>
    <n v="15000"/>
    <n v="6156"/>
    <n v="8844"/>
    <x v="1"/>
  </r>
  <r>
    <x v="112"/>
    <x v="0"/>
    <x v="5"/>
    <x v="2"/>
    <x v="3"/>
    <x v="6"/>
    <s v="Tarde"/>
    <n v="200"/>
    <n v="120"/>
    <n v="24000"/>
    <n v="8745"/>
    <n v="15255"/>
    <x v="1"/>
  </r>
  <r>
    <x v="139"/>
    <x v="1"/>
    <x v="9"/>
    <x v="3"/>
    <x v="2"/>
    <x v="7"/>
    <s v="Noite"/>
    <n v="50"/>
    <n v="100"/>
    <n v="5000"/>
    <n v="2224"/>
    <n v="2776"/>
    <x v="1"/>
  </r>
  <r>
    <x v="613"/>
    <x v="1"/>
    <x v="11"/>
    <x v="4"/>
    <x v="1"/>
    <x v="8"/>
    <s v="Tarde"/>
    <n v="100"/>
    <n v="90"/>
    <n v="9000"/>
    <n v="3213"/>
    <n v="5787"/>
    <x v="1"/>
  </r>
  <r>
    <x v="328"/>
    <x v="1"/>
    <x v="1"/>
    <x v="5"/>
    <x v="2"/>
    <x v="9"/>
    <s v="Noite"/>
    <n v="150"/>
    <n v="120"/>
    <n v="18000"/>
    <n v="6189"/>
    <n v="11811"/>
    <x v="1"/>
  </r>
  <r>
    <x v="127"/>
    <x v="1"/>
    <x v="10"/>
    <x v="0"/>
    <x v="0"/>
    <x v="0"/>
    <s v="Tarde"/>
    <n v="50"/>
    <n v="70"/>
    <n v="3500"/>
    <n v="1282"/>
    <n v="2218"/>
    <x v="1"/>
  </r>
  <r>
    <x v="596"/>
    <x v="1"/>
    <x v="5"/>
    <x v="0"/>
    <x v="1"/>
    <x v="1"/>
    <s v="Noite"/>
    <n v="100"/>
    <n v="90"/>
    <n v="9000"/>
    <n v="3005"/>
    <n v="5995"/>
    <x v="1"/>
  </r>
  <r>
    <x v="440"/>
    <x v="1"/>
    <x v="5"/>
    <x v="0"/>
    <x v="2"/>
    <x v="2"/>
    <s v="Tarde"/>
    <n v="150"/>
    <n v="120"/>
    <n v="18000"/>
    <n v="7506"/>
    <n v="10494"/>
    <x v="1"/>
  </r>
  <r>
    <x v="309"/>
    <x v="0"/>
    <x v="6"/>
    <x v="0"/>
    <x v="3"/>
    <x v="3"/>
    <s v="Noite"/>
    <n v="70"/>
    <n v="120"/>
    <n v="8400"/>
    <n v="3742"/>
    <n v="4658"/>
    <x v="1"/>
  </r>
  <r>
    <x v="433"/>
    <x v="1"/>
    <x v="0"/>
    <x v="1"/>
    <x v="2"/>
    <x v="4"/>
    <s v="Tarde"/>
    <n v="120"/>
    <n v="150"/>
    <n v="18000"/>
    <n v="7174"/>
    <n v="10826"/>
    <x v="1"/>
  </r>
  <r>
    <x v="260"/>
    <x v="0"/>
    <x v="8"/>
    <x v="2"/>
    <x v="2"/>
    <x v="5"/>
    <s v="Noite"/>
    <n v="100"/>
    <n v="150"/>
    <n v="15000"/>
    <n v="6664"/>
    <n v="8336"/>
    <x v="1"/>
  </r>
  <r>
    <x v="160"/>
    <x v="1"/>
    <x v="2"/>
    <x v="2"/>
    <x v="3"/>
    <x v="6"/>
    <s v="Tarde"/>
    <n v="200"/>
    <n v="120"/>
    <n v="24000"/>
    <n v="10737"/>
    <n v="13263"/>
    <x v="1"/>
  </r>
  <r>
    <x v="658"/>
    <x v="0"/>
    <x v="8"/>
    <x v="3"/>
    <x v="2"/>
    <x v="7"/>
    <s v="Noite"/>
    <n v="50"/>
    <n v="100"/>
    <n v="5000"/>
    <n v="1814"/>
    <n v="3186"/>
    <x v="1"/>
  </r>
  <r>
    <x v="517"/>
    <x v="0"/>
    <x v="8"/>
    <x v="4"/>
    <x v="1"/>
    <x v="8"/>
    <s v="Tarde"/>
    <n v="100"/>
    <n v="90"/>
    <n v="9000"/>
    <n v="3762"/>
    <n v="5238"/>
    <x v="1"/>
  </r>
  <r>
    <x v="11"/>
    <x v="1"/>
    <x v="8"/>
    <x v="5"/>
    <x v="2"/>
    <x v="9"/>
    <s v="Noite"/>
    <n v="150"/>
    <n v="120"/>
    <n v="18000"/>
    <n v="7794"/>
    <n v="10206"/>
    <x v="1"/>
  </r>
  <r>
    <x v="525"/>
    <x v="1"/>
    <x v="5"/>
    <x v="0"/>
    <x v="0"/>
    <x v="0"/>
    <s v="Tarde"/>
    <n v="50"/>
    <n v="70"/>
    <n v="3500"/>
    <n v="1170"/>
    <n v="2330"/>
    <x v="1"/>
  </r>
  <r>
    <x v="659"/>
    <x v="0"/>
    <x v="3"/>
    <x v="0"/>
    <x v="1"/>
    <x v="1"/>
    <s v="Noite"/>
    <n v="100"/>
    <n v="90"/>
    <n v="9000"/>
    <n v="3535"/>
    <n v="5465"/>
    <x v="1"/>
  </r>
  <r>
    <x v="176"/>
    <x v="1"/>
    <x v="3"/>
    <x v="0"/>
    <x v="2"/>
    <x v="2"/>
    <s v="Tarde"/>
    <n v="150"/>
    <n v="120"/>
    <n v="18000"/>
    <n v="7774"/>
    <n v="10226"/>
    <x v="1"/>
  </r>
  <r>
    <x v="117"/>
    <x v="1"/>
    <x v="0"/>
    <x v="0"/>
    <x v="3"/>
    <x v="3"/>
    <s v="Noite"/>
    <n v="70"/>
    <n v="120"/>
    <n v="8400"/>
    <n v="3074"/>
    <n v="5326"/>
    <x v="1"/>
  </r>
  <r>
    <x v="297"/>
    <x v="0"/>
    <x v="2"/>
    <x v="1"/>
    <x v="2"/>
    <x v="4"/>
    <s v="Tarde"/>
    <n v="120"/>
    <n v="150"/>
    <n v="18000"/>
    <n v="7035"/>
    <n v="10965"/>
    <x v="1"/>
  </r>
  <r>
    <x v="627"/>
    <x v="1"/>
    <x v="6"/>
    <x v="2"/>
    <x v="2"/>
    <x v="5"/>
    <s v="Noite"/>
    <n v="100"/>
    <n v="150"/>
    <n v="15000"/>
    <n v="5494"/>
    <n v="9506"/>
    <x v="1"/>
  </r>
  <r>
    <x v="440"/>
    <x v="1"/>
    <x v="5"/>
    <x v="2"/>
    <x v="3"/>
    <x v="6"/>
    <s v="Tarde"/>
    <n v="200"/>
    <n v="120"/>
    <n v="24000"/>
    <n v="9376"/>
    <n v="14624"/>
    <x v="1"/>
  </r>
  <r>
    <x v="625"/>
    <x v="0"/>
    <x v="3"/>
    <x v="3"/>
    <x v="2"/>
    <x v="7"/>
    <s v="Noite"/>
    <n v="50"/>
    <n v="100"/>
    <n v="5000"/>
    <n v="2110"/>
    <n v="2890"/>
    <x v="1"/>
  </r>
  <r>
    <x v="339"/>
    <x v="1"/>
    <x v="7"/>
    <x v="4"/>
    <x v="1"/>
    <x v="8"/>
    <s v="Tarde"/>
    <n v="100"/>
    <n v="90"/>
    <n v="9000"/>
    <n v="3670"/>
    <n v="5330"/>
    <x v="1"/>
  </r>
  <r>
    <x v="315"/>
    <x v="0"/>
    <x v="7"/>
    <x v="5"/>
    <x v="2"/>
    <x v="9"/>
    <s v="Noite"/>
    <n v="150"/>
    <n v="120"/>
    <n v="18000"/>
    <n v="6815"/>
    <n v="11185"/>
    <x v="1"/>
  </r>
  <r>
    <x v="660"/>
    <x v="1"/>
    <x v="9"/>
    <x v="0"/>
    <x v="0"/>
    <x v="0"/>
    <s v="Tarde"/>
    <n v="50"/>
    <n v="70"/>
    <n v="3500"/>
    <n v="1200"/>
    <n v="2300"/>
    <x v="1"/>
  </r>
  <r>
    <x v="661"/>
    <x v="1"/>
    <x v="3"/>
    <x v="0"/>
    <x v="1"/>
    <x v="1"/>
    <s v="Noite"/>
    <n v="100"/>
    <n v="90"/>
    <n v="9000"/>
    <n v="3671"/>
    <n v="5329"/>
    <x v="1"/>
  </r>
  <r>
    <x v="375"/>
    <x v="1"/>
    <x v="1"/>
    <x v="0"/>
    <x v="2"/>
    <x v="2"/>
    <s v="Tarde"/>
    <n v="150"/>
    <n v="120"/>
    <n v="18000"/>
    <n v="7397"/>
    <n v="10603"/>
    <x v="1"/>
  </r>
  <r>
    <x v="661"/>
    <x v="1"/>
    <x v="3"/>
    <x v="0"/>
    <x v="3"/>
    <x v="3"/>
    <s v="Noite"/>
    <n v="70"/>
    <n v="120"/>
    <n v="8400"/>
    <n v="3759"/>
    <n v="4641"/>
    <x v="1"/>
  </r>
  <r>
    <x v="645"/>
    <x v="0"/>
    <x v="3"/>
    <x v="1"/>
    <x v="2"/>
    <x v="4"/>
    <s v="Tarde"/>
    <n v="120"/>
    <n v="150"/>
    <n v="18000"/>
    <n v="6650"/>
    <n v="11350"/>
    <x v="1"/>
  </r>
  <r>
    <x v="315"/>
    <x v="0"/>
    <x v="7"/>
    <x v="2"/>
    <x v="2"/>
    <x v="5"/>
    <s v="Noite"/>
    <n v="100"/>
    <n v="150"/>
    <n v="15000"/>
    <n v="6099"/>
    <n v="8901"/>
    <x v="1"/>
  </r>
  <r>
    <x v="163"/>
    <x v="1"/>
    <x v="1"/>
    <x v="2"/>
    <x v="3"/>
    <x v="6"/>
    <s v="Tarde"/>
    <n v="200"/>
    <n v="120"/>
    <n v="24000"/>
    <n v="9313"/>
    <n v="14687"/>
    <x v="1"/>
  </r>
  <r>
    <x v="63"/>
    <x v="0"/>
    <x v="7"/>
    <x v="3"/>
    <x v="2"/>
    <x v="7"/>
    <s v="Noite"/>
    <n v="50"/>
    <n v="100"/>
    <n v="5000"/>
    <n v="1965"/>
    <n v="3035"/>
    <x v="1"/>
  </r>
  <r>
    <x v="187"/>
    <x v="0"/>
    <x v="2"/>
    <x v="4"/>
    <x v="1"/>
    <x v="8"/>
    <s v="Tarde"/>
    <n v="100"/>
    <n v="90"/>
    <n v="9000"/>
    <n v="3288"/>
    <n v="5712"/>
    <x v="1"/>
  </r>
  <r>
    <x v="413"/>
    <x v="1"/>
    <x v="8"/>
    <x v="5"/>
    <x v="2"/>
    <x v="9"/>
    <s v="Noite"/>
    <n v="150"/>
    <n v="120"/>
    <n v="18000"/>
    <n v="6617"/>
    <n v="11383"/>
    <x v="1"/>
  </r>
  <r>
    <x v="54"/>
    <x v="1"/>
    <x v="10"/>
    <x v="0"/>
    <x v="0"/>
    <x v="0"/>
    <s v="Tarde"/>
    <n v="50"/>
    <n v="70"/>
    <n v="3500"/>
    <n v="1508"/>
    <n v="1992"/>
    <x v="1"/>
  </r>
  <r>
    <x v="295"/>
    <x v="0"/>
    <x v="8"/>
    <x v="0"/>
    <x v="1"/>
    <x v="1"/>
    <s v="Noite"/>
    <n v="100"/>
    <n v="90"/>
    <n v="9000"/>
    <n v="3266"/>
    <n v="5734"/>
    <x v="1"/>
  </r>
  <r>
    <x v="53"/>
    <x v="1"/>
    <x v="1"/>
    <x v="0"/>
    <x v="2"/>
    <x v="2"/>
    <s v="Tarde"/>
    <n v="150"/>
    <n v="120"/>
    <n v="18000"/>
    <n v="6205"/>
    <n v="11795"/>
    <x v="1"/>
  </r>
  <r>
    <x v="583"/>
    <x v="1"/>
    <x v="2"/>
    <x v="0"/>
    <x v="3"/>
    <x v="3"/>
    <s v="Noite"/>
    <n v="70"/>
    <n v="120"/>
    <n v="8400"/>
    <n v="3764"/>
    <n v="4636"/>
    <x v="1"/>
  </r>
  <r>
    <x v="371"/>
    <x v="0"/>
    <x v="2"/>
    <x v="1"/>
    <x v="2"/>
    <x v="4"/>
    <s v="Tarde"/>
    <n v="120"/>
    <n v="150"/>
    <n v="18000"/>
    <n v="7230"/>
    <n v="10770"/>
    <x v="1"/>
  </r>
  <r>
    <x v="581"/>
    <x v="1"/>
    <x v="10"/>
    <x v="2"/>
    <x v="2"/>
    <x v="5"/>
    <s v="Noite"/>
    <n v="100"/>
    <n v="150"/>
    <n v="15000"/>
    <n v="5935"/>
    <n v="9065"/>
    <x v="1"/>
  </r>
  <r>
    <x v="218"/>
    <x v="1"/>
    <x v="5"/>
    <x v="2"/>
    <x v="3"/>
    <x v="6"/>
    <s v="Tarde"/>
    <n v="200"/>
    <n v="120"/>
    <n v="24000"/>
    <n v="9304"/>
    <n v="14696"/>
    <x v="1"/>
  </r>
  <r>
    <x v="80"/>
    <x v="0"/>
    <x v="9"/>
    <x v="3"/>
    <x v="2"/>
    <x v="7"/>
    <s v="Noite"/>
    <n v="50"/>
    <n v="100"/>
    <n v="5000"/>
    <n v="1807"/>
    <n v="3193"/>
    <x v="1"/>
  </r>
  <r>
    <x v="66"/>
    <x v="0"/>
    <x v="1"/>
    <x v="4"/>
    <x v="1"/>
    <x v="8"/>
    <s v="Tarde"/>
    <n v="100"/>
    <n v="90"/>
    <n v="9000"/>
    <n v="3472"/>
    <n v="5528"/>
    <x v="1"/>
  </r>
  <r>
    <x v="241"/>
    <x v="0"/>
    <x v="9"/>
    <x v="5"/>
    <x v="2"/>
    <x v="9"/>
    <s v="Noite"/>
    <n v="150"/>
    <n v="120"/>
    <n v="18000"/>
    <n v="7696"/>
    <n v="10304"/>
    <x v="1"/>
  </r>
  <r>
    <x v="130"/>
    <x v="1"/>
    <x v="1"/>
    <x v="0"/>
    <x v="0"/>
    <x v="0"/>
    <s v="Tarde"/>
    <n v="50"/>
    <n v="70"/>
    <n v="3500"/>
    <n v="1439"/>
    <n v="2061"/>
    <x v="1"/>
  </r>
  <r>
    <x v="662"/>
    <x v="1"/>
    <x v="11"/>
    <x v="0"/>
    <x v="1"/>
    <x v="1"/>
    <s v="Noite"/>
    <n v="100"/>
    <n v="90"/>
    <n v="9000"/>
    <n v="3186"/>
    <n v="5814"/>
    <x v="1"/>
  </r>
  <r>
    <x v="534"/>
    <x v="1"/>
    <x v="10"/>
    <x v="0"/>
    <x v="2"/>
    <x v="2"/>
    <s v="Tarde"/>
    <n v="150"/>
    <n v="120"/>
    <n v="18000"/>
    <n v="6635"/>
    <n v="11365"/>
    <x v="1"/>
  </r>
  <r>
    <x v="663"/>
    <x v="1"/>
    <x v="3"/>
    <x v="0"/>
    <x v="3"/>
    <x v="3"/>
    <s v="Noite"/>
    <n v="70"/>
    <n v="120"/>
    <n v="8400"/>
    <n v="2882"/>
    <n v="5518"/>
    <x v="1"/>
  </r>
  <r>
    <x v="335"/>
    <x v="1"/>
    <x v="4"/>
    <x v="1"/>
    <x v="2"/>
    <x v="4"/>
    <s v="Tarde"/>
    <n v="120"/>
    <n v="150"/>
    <n v="18000"/>
    <n v="8090"/>
    <n v="9910"/>
    <x v="1"/>
  </r>
  <r>
    <x v="604"/>
    <x v="1"/>
    <x v="8"/>
    <x v="2"/>
    <x v="2"/>
    <x v="5"/>
    <s v="Noite"/>
    <n v="100"/>
    <n v="150"/>
    <n v="15000"/>
    <n v="5480"/>
    <n v="9520"/>
    <x v="1"/>
  </r>
  <r>
    <x v="653"/>
    <x v="1"/>
    <x v="10"/>
    <x v="2"/>
    <x v="3"/>
    <x v="6"/>
    <s v="Tarde"/>
    <n v="200"/>
    <n v="120"/>
    <n v="24000"/>
    <n v="9675"/>
    <n v="14325"/>
    <x v="1"/>
  </r>
  <r>
    <x v="281"/>
    <x v="0"/>
    <x v="4"/>
    <x v="3"/>
    <x v="2"/>
    <x v="7"/>
    <s v="Noite"/>
    <n v="50"/>
    <n v="100"/>
    <n v="5000"/>
    <n v="2249"/>
    <n v="2751"/>
    <x v="1"/>
  </r>
  <r>
    <x v="283"/>
    <x v="1"/>
    <x v="1"/>
    <x v="4"/>
    <x v="1"/>
    <x v="8"/>
    <s v="Tarde"/>
    <n v="100"/>
    <n v="90"/>
    <n v="9000"/>
    <n v="3901"/>
    <n v="5099"/>
    <x v="1"/>
  </r>
  <r>
    <x v="664"/>
    <x v="0"/>
    <x v="5"/>
    <x v="5"/>
    <x v="2"/>
    <x v="9"/>
    <s v="Noite"/>
    <n v="150"/>
    <n v="120"/>
    <n v="18000"/>
    <n v="6053"/>
    <n v="11947"/>
    <x v="1"/>
  </r>
  <r>
    <x v="225"/>
    <x v="1"/>
    <x v="11"/>
    <x v="0"/>
    <x v="0"/>
    <x v="0"/>
    <s v="Tarde"/>
    <n v="50"/>
    <n v="70"/>
    <n v="3500"/>
    <n v="1400"/>
    <n v="2100"/>
    <x v="1"/>
  </r>
  <r>
    <x v="665"/>
    <x v="1"/>
    <x v="4"/>
    <x v="0"/>
    <x v="1"/>
    <x v="1"/>
    <s v="Noite"/>
    <n v="100"/>
    <n v="90"/>
    <n v="9000"/>
    <n v="3122"/>
    <n v="5878"/>
    <x v="1"/>
  </r>
  <r>
    <x v="150"/>
    <x v="0"/>
    <x v="2"/>
    <x v="0"/>
    <x v="2"/>
    <x v="2"/>
    <s v="Tarde"/>
    <n v="150"/>
    <n v="120"/>
    <n v="18000"/>
    <n v="6864"/>
    <n v="11136"/>
    <x v="1"/>
  </r>
  <r>
    <x v="173"/>
    <x v="1"/>
    <x v="7"/>
    <x v="0"/>
    <x v="3"/>
    <x v="3"/>
    <s v="Noite"/>
    <n v="70"/>
    <n v="120"/>
    <n v="8400"/>
    <n v="2785"/>
    <n v="5615"/>
    <x v="1"/>
  </r>
  <r>
    <x v="218"/>
    <x v="1"/>
    <x v="5"/>
    <x v="1"/>
    <x v="2"/>
    <x v="4"/>
    <s v="Tarde"/>
    <n v="120"/>
    <n v="150"/>
    <n v="18000"/>
    <n v="7280"/>
    <n v="10720"/>
    <x v="1"/>
  </r>
  <r>
    <x v="479"/>
    <x v="0"/>
    <x v="6"/>
    <x v="2"/>
    <x v="2"/>
    <x v="5"/>
    <s v="Noite"/>
    <n v="100"/>
    <n v="150"/>
    <n v="15000"/>
    <n v="5980"/>
    <n v="9020"/>
    <x v="1"/>
  </r>
  <r>
    <x v="431"/>
    <x v="1"/>
    <x v="4"/>
    <x v="2"/>
    <x v="3"/>
    <x v="6"/>
    <s v="Tarde"/>
    <n v="200"/>
    <n v="120"/>
    <n v="24000"/>
    <n v="9115"/>
    <n v="14885"/>
    <x v="1"/>
  </r>
  <r>
    <x v="8"/>
    <x v="1"/>
    <x v="3"/>
    <x v="3"/>
    <x v="2"/>
    <x v="7"/>
    <s v="Noite"/>
    <n v="50"/>
    <n v="100"/>
    <n v="5000"/>
    <n v="2085"/>
    <n v="2915"/>
    <x v="1"/>
  </r>
  <r>
    <x v="249"/>
    <x v="1"/>
    <x v="10"/>
    <x v="4"/>
    <x v="1"/>
    <x v="8"/>
    <s v="Tarde"/>
    <n v="100"/>
    <n v="90"/>
    <n v="9000"/>
    <n v="3734"/>
    <n v="5266"/>
    <x v="1"/>
  </r>
  <r>
    <x v="336"/>
    <x v="1"/>
    <x v="5"/>
    <x v="5"/>
    <x v="2"/>
    <x v="9"/>
    <s v="Noite"/>
    <n v="150"/>
    <n v="120"/>
    <n v="18000"/>
    <n v="7478"/>
    <n v="10522"/>
    <x v="1"/>
  </r>
  <r>
    <x v="607"/>
    <x v="0"/>
    <x v="6"/>
    <x v="0"/>
    <x v="0"/>
    <x v="0"/>
    <s v="Tarde"/>
    <n v="50"/>
    <n v="70"/>
    <n v="3500"/>
    <n v="1405"/>
    <n v="2095"/>
    <x v="1"/>
  </r>
  <r>
    <x v="541"/>
    <x v="0"/>
    <x v="6"/>
    <x v="0"/>
    <x v="1"/>
    <x v="1"/>
    <s v="Noite"/>
    <n v="100"/>
    <n v="90"/>
    <n v="9000"/>
    <n v="3190"/>
    <n v="5810"/>
    <x v="1"/>
  </r>
  <r>
    <x v="420"/>
    <x v="1"/>
    <x v="4"/>
    <x v="0"/>
    <x v="2"/>
    <x v="2"/>
    <s v="Tarde"/>
    <n v="150"/>
    <n v="120"/>
    <n v="18000"/>
    <n v="6565"/>
    <n v="11435"/>
    <x v="1"/>
  </r>
  <r>
    <x v="252"/>
    <x v="1"/>
    <x v="4"/>
    <x v="0"/>
    <x v="3"/>
    <x v="3"/>
    <s v="Noite"/>
    <n v="70"/>
    <n v="120"/>
    <n v="8400"/>
    <n v="3259"/>
    <n v="5141"/>
    <x v="1"/>
  </r>
  <r>
    <x v="192"/>
    <x v="1"/>
    <x v="6"/>
    <x v="1"/>
    <x v="2"/>
    <x v="4"/>
    <s v="Tarde"/>
    <n v="120"/>
    <n v="150"/>
    <n v="18000"/>
    <n v="7985"/>
    <n v="10015"/>
    <x v="1"/>
  </r>
  <r>
    <x v="195"/>
    <x v="1"/>
    <x v="11"/>
    <x v="2"/>
    <x v="2"/>
    <x v="5"/>
    <s v="Noite"/>
    <n v="100"/>
    <n v="150"/>
    <n v="15000"/>
    <n v="5163"/>
    <n v="9837"/>
    <x v="1"/>
  </r>
  <r>
    <x v="39"/>
    <x v="1"/>
    <x v="2"/>
    <x v="2"/>
    <x v="3"/>
    <x v="6"/>
    <s v="Tarde"/>
    <n v="200"/>
    <n v="120"/>
    <n v="24000"/>
    <n v="9604"/>
    <n v="14396"/>
    <x v="1"/>
  </r>
  <r>
    <x v="341"/>
    <x v="0"/>
    <x v="11"/>
    <x v="3"/>
    <x v="2"/>
    <x v="7"/>
    <s v="Noite"/>
    <n v="50"/>
    <n v="100"/>
    <n v="5000"/>
    <n v="1950"/>
    <n v="3050"/>
    <x v="1"/>
  </r>
  <r>
    <x v="302"/>
    <x v="0"/>
    <x v="3"/>
    <x v="4"/>
    <x v="1"/>
    <x v="8"/>
    <s v="Tarde"/>
    <n v="100"/>
    <n v="90"/>
    <n v="9000"/>
    <n v="3940"/>
    <n v="5060"/>
    <x v="1"/>
  </r>
  <r>
    <x v="610"/>
    <x v="1"/>
    <x v="6"/>
    <x v="5"/>
    <x v="2"/>
    <x v="9"/>
    <s v="Noite"/>
    <n v="150"/>
    <n v="120"/>
    <n v="18000"/>
    <n v="6881"/>
    <n v="11119"/>
    <x v="1"/>
  </r>
  <r>
    <x v="304"/>
    <x v="0"/>
    <x v="5"/>
    <x v="0"/>
    <x v="0"/>
    <x v="0"/>
    <s v="Tarde"/>
    <n v="50"/>
    <n v="70"/>
    <n v="3500"/>
    <n v="1308"/>
    <n v="2192"/>
    <x v="1"/>
  </r>
  <r>
    <x v="330"/>
    <x v="0"/>
    <x v="0"/>
    <x v="0"/>
    <x v="1"/>
    <x v="1"/>
    <s v="Noite"/>
    <n v="100"/>
    <n v="90"/>
    <n v="9000"/>
    <n v="3058"/>
    <n v="5942"/>
    <x v="1"/>
  </r>
  <r>
    <x v="366"/>
    <x v="0"/>
    <x v="5"/>
    <x v="0"/>
    <x v="2"/>
    <x v="2"/>
    <s v="Tarde"/>
    <n v="150"/>
    <n v="120"/>
    <n v="18000"/>
    <n v="7643"/>
    <n v="10357"/>
    <x v="1"/>
  </r>
  <r>
    <x v="417"/>
    <x v="0"/>
    <x v="1"/>
    <x v="0"/>
    <x v="3"/>
    <x v="3"/>
    <s v="Noite"/>
    <n v="70"/>
    <n v="120"/>
    <n v="8400"/>
    <n v="3075"/>
    <n v="5325"/>
    <x v="1"/>
  </r>
  <r>
    <x v="309"/>
    <x v="0"/>
    <x v="6"/>
    <x v="1"/>
    <x v="2"/>
    <x v="4"/>
    <s v="Tarde"/>
    <n v="120"/>
    <n v="150"/>
    <n v="18000"/>
    <n v="6625"/>
    <n v="11375"/>
    <x v="1"/>
  </r>
  <r>
    <x v="635"/>
    <x v="1"/>
    <x v="0"/>
    <x v="2"/>
    <x v="2"/>
    <x v="5"/>
    <s v="Noite"/>
    <n v="100"/>
    <n v="150"/>
    <n v="15000"/>
    <n v="5790"/>
    <n v="9210"/>
    <x v="1"/>
  </r>
  <r>
    <x v="192"/>
    <x v="1"/>
    <x v="6"/>
    <x v="2"/>
    <x v="3"/>
    <x v="6"/>
    <s v="Tarde"/>
    <n v="200"/>
    <n v="120"/>
    <n v="24000"/>
    <n v="7942"/>
    <n v="16058"/>
    <x v="1"/>
  </r>
  <r>
    <x v="666"/>
    <x v="0"/>
    <x v="7"/>
    <x v="3"/>
    <x v="2"/>
    <x v="7"/>
    <s v="Noite"/>
    <n v="50"/>
    <n v="100"/>
    <n v="5000"/>
    <n v="1808"/>
    <n v="3192"/>
    <x v="1"/>
  </r>
  <r>
    <x v="64"/>
    <x v="0"/>
    <x v="9"/>
    <x v="4"/>
    <x v="1"/>
    <x v="8"/>
    <s v="Tarde"/>
    <n v="100"/>
    <n v="90"/>
    <n v="9000"/>
    <n v="3462"/>
    <n v="5538"/>
    <x v="1"/>
  </r>
  <r>
    <x v="367"/>
    <x v="1"/>
    <x v="8"/>
    <x v="5"/>
    <x v="2"/>
    <x v="9"/>
    <s v="Noite"/>
    <n v="150"/>
    <n v="120"/>
    <n v="18000"/>
    <n v="6276"/>
    <n v="11724"/>
    <x v="1"/>
  </r>
  <r>
    <x v="348"/>
    <x v="1"/>
    <x v="11"/>
    <x v="0"/>
    <x v="0"/>
    <x v="0"/>
    <s v="Tarde"/>
    <n v="50"/>
    <n v="70"/>
    <n v="3500"/>
    <n v="1430"/>
    <n v="2070"/>
    <x v="1"/>
  </r>
  <r>
    <x v="413"/>
    <x v="1"/>
    <x v="8"/>
    <x v="0"/>
    <x v="1"/>
    <x v="1"/>
    <s v="Noite"/>
    <n v="100"/>
    <n v="90"/>
    <n v="9000"/>
    <n v="3375"/>
    <n v="5625"/>
    <x v="1"/>
  </r>
  <r>
    <x v="26"/>
    <x v="1"/>
    <x v="5"/>
    <x v="0"/>
    <x v="2"/>
    <x v="2"/>
    <s v="Tarde"/>
    <n v="150"/>
    <n v="120"/>
    <n v="18000"/>
    <n v="6039"/>
    <n v="11961"/>
    <x v="1"/>
  </r>
  <r>
    <x v="398"/>
    <x v="0"/>
    <x v="2"/>
    <x v="0"/>
    <x v="3"/>
    <x v="3"/>
    <s v="Noite"/>
    <n v="70"/>
    <n v="120"/>
    <n v="8400"/>
    <n v="3713"/>
    <n v="4687"/>
    <x v="1"/>
  </r>
  <r>
    <x v="459"/>
    <x v="1"/>
    <x v="3"/>
    <x v="1"/>
    <x v="2"/>
    <x v="4"/>
    <s v="Tarde"/>
    <n v="120"/>
    <n v="150"/>
    <n v="18000"/>
    <n v="7829"/>
    <n v="10171"/>
    <x v="1"/>
  </r>
  <r>
    <x v="545"/>
    <x v="0"/>
    <x v="2"/>
    <x v="2"/>
    <x v="2"/>
    <x v="5"/>
    <s v="Noite"/>
    <n v="100"/>
    <n v="150"/>
    <n v="15000"/>
    <n v="5346"/>
    <n v="9654"/>
    <x v="1"/>
  </r>
  <r>
    <x v="667"/>
    <x v="0"/>
    <x v="10"/>
    <x v="2"/>
    <x v="3"/>
    <x v="6"/>
    <s v="Tarde"/>
    <n v="200"/>
    <n v="120"/>
    <n v="24000"/>
    <n v="9425"/>
    <n v="14575"/>
    <x v="1"/>
  </r>
  <r>
    <x v="470"/>
    <x v="0"/>
    <x v="5"/>
    <x v="3"/>
    <x v="2"/>
    <x v="7"/>
    <s v="Noite"/>
    <n v="50"/>
    <n v="100"/>
    <n v="5000"/>
    <n v="1808"/>
    <n v="3192"/>
    <x v="1"/>
  </r>
  <r>
    <x v="421"/>
    <x v="1"/>
    <x v="3"/>
    <x v="4"/>
    <x v="1"/>
    <x v="8"/>
    <s v="Tarde"/>
    <n v="100"/>
    <n v="90"/>
    <n v="9000"/>
    <n v="3435"/>
    <n v="5565"/>
    <x v="1"/>
  </r>
  <r>
    <x v="492"/>
    <x v="1"/>
    <x v="5"/>
    <x v="5"/>
    <x v="2"/>
    <x v="9"/>
    <s v="Noite"/>
    <n v="150"/>
    <n v="120"/>
    <n v="18000"/>
    <n v="7250"/>
    <n v="10750"/>
    <x v="1"/>
  </r>
  <r>
    <x v="395"/>
    <x v="0"/>
    <x v="11"/>
    <x v="0"/>
    <x v="0"/>
    <x v="0"/>
    <s v="Tarde"/>
    <n v="50"/>
    <n v="70"/>
    <n v="3500"/>
    <n v="1309"/>
    <n v="2191"/>
    <x v="1"/>
  </r>
  <r>
    <x v="215"/>
    <x v="1"/>
    <x v="2"/>
    <x v="0"/>
    <x v="1"/>
    <x v="1"/>
    <s v="Noite"/>
    <n v="100"/>
    <n v="90"/>
    <n v="9000"/>
    <n v="3634"/>
    <n v="5366"/>
    <x v="1"/>
  </r>
  <r>
    <x v="546"/>
    <x v="0"/>
    <x v="11"/>
    <x v="0"/>
    <x v="2"/>
    <x v="2"/>
    <s v="Tarde"/>
    <n v="150"/>
    <n v="120"/>
    <n v="18000"/>
    <n v="6532"/>
    <n v="11468"/>
    <x v="1"/>
  </r>
  <r>
    <x v="228"/>
    <x v="1"/>
    <x v="10"/>
    <x v="0"/>
    <x v="3"/>
    <x v="3"/>
    <s v="Noite"/>
    <n v="70"/>
    <n v="120"/>
    <n v="8400"/>
    <n v="3629"/>
    <n v="4771"/>
    <x v="1"/>
  </r>
  <r>
    <x v="439"/>
    <x v="0"/>
    <x v="1"/>
    <x v="1"/>
    <x v="2"/>
    <x v="4"/>
    <s v="Tarde"/>
    <n v="120"/>
    <n v="150"/>
    <n v="18000"/>
    <n v="7390"/>
    <n v="10610"/>
    <x v="1"/>
  </r>
  <r>
    <x v="352"/>
    <x v="1"/>
    <x v="1"/>
    <x v="2"/>
    <x v="2"/>
    <x v="5"/>
    <s v="Noite"/>
    <n v="100"/>
    <n v="150"/>
    <n v="15000"/>
    <n v="5584"/>
    <n v="9416"/>
    <x v="1"/>
  </r>
  <r>
    <x v="60"/>
    <x v="0"/>
    <x v="7"/>
    <x v="2"/>
    <x v="3"/>
    <x v="6"/>
    <s v="Tarde"/>
    <n v="200"/>
    <n v="120"/>
    <n v="24000"/>
    <n v="8255"/>
    <n v="15745"/>
    <x v="1"/>
  </r>
  <r>
    <x v="374"/>
    <x v="0"/>
    <x v="0"/>
    <x v="3"/>
    <x v="2"/>
    <x v="7"/>
    <s v="Noite"/>
    <n v="50"/>
    <n v="100"/>
    <n v="5000"/>
    <n v="2084"/>
    <n v="2916"/>
    <x v="1"/>
  </r>
  <r>
    <x v="431"/>
    <x v="1"/>
    <x v="4"/>
    <x v="4"/>
    <x v="1"/>
    <x v="8"/>
    <s v="Tarde"/>
    <n v="100"/>
    <n v="90"/>
    <n v="9000"/>
    <n v="3510"/>
    <n v="5490"/>
    <x v="1"/>
  </r>
  <r>
    <x v="36"/>
    <x v="0"/>
    <x v="2"/>
    <x v="5"/>
    <x v="2"/>
    <x v="9"/>
    <s v="Noite"/>
    <n v="150"/>
    <n v="120"/>
    <n v="18000"/>
    <n v="7067"/>
    <n v="10933"/>
    <x v="1"/>
  </r>
  <r>
    <x v="306"/>
    <x v="1"/>
    <x v="1"/>
    <x v="0"/>
    <x v="0"/>
    <x v="0"/>
    <s v="Tarde"/>
    <n v="50"/>
    <n v="70"/>
    <n v="3500"/>
    <n v="1500"/>
    <n v="2000"/>
    <x v="1"/>
  </r>
  <r>
    <x v="530"/>
    <x v="0"/>
    <x v="8"/>
    <x v="0"/>
    <x v="1"/>
    <x v="1"/>
    <s v="Noite"/>
    <n v="100"/>
    <n v="90"/>
    <n v="9000"/>
    <n v="3701"/>
    <n v="5299"/>
    <x v="1"/>
  </r>
  <r>
    <x v="296"/>
    <x v="1"/>
    <x v="2"/>
    <x v="0"/>
    <x v="2"/>
    <x v="2"/>
    <s v="Tarde"/>
    <n v="150"/>
    <n v="120"/>
    <n v="18000"/>
    <n v="7754"/>
    <n v="10246"/>
    <x v="1"/>
  </r>
  <r>
    <x v="467"/>
    <x v="0"/>
    <x v="10"/>
    <x v="0"/>
    <x v="3"/>
    <x v="3"/>
    <s v="Noite"/>
    <n v="70"/>
    <n v="120"/>
    <n v="8400"/>
    <n v="3642"/>
    <n v="4758"/>
    <x v="1"/>
  </r>
  <r>
    <x v="506"/>
    <x v="1"/>
    <x v="6"/>
    <x v="1"/>
    <x v="2"/>
    <x v="4"/>
    <s v="Tarde"/>
    <n v="120"/>
    <n v="150"/>
    <n v="18000"/>
    <n v="6338"/>
    <n v="11662"/>
    <x v="1"/>
  </r>
  <r>
    <x v="104"/>
    <x v="1"/>
    <x v="11"/>
    <x v="2"/>
    <x v="2"/>
    <x v="5"/>
    <s v="Noite"/>
    <n v="100"/>
    <n v="150"/>
    <n v="15000"/>
    <n v="5387"/>
    <n v="9613"/>
    <x v="1"/>
  </r>
  <r>
    <x v="167"/>
    <x v="0"/>
    <x v="10"/>
    <x v="2"/>
    <x v="3"/>
    <x v="6"/>
    <s v="Tarde"/>
    <n v="200"/>
    <n v="120"/>
    <n v="24000"/>
    <n v="10582"/>
    <n v="13418"/>
    <x v="1"/>
  </r>
  <r>
    <x v="223"/>
    <x v="1"/>
    <x v="1"/>
    <x v="3"/>
    <x v="2"/>
    <x v="7"/>
    <s v="Noite"/>
    <n v="50"/>
    <n v="100"/>
    <n v="5000"/>
    <n v="2142"/>
    <n v="2858"/>
    <x v="1"/>
  </r>
  <r>
    <x v="283"/>
    <x v="1"/>
    <x v="1"/>
    <x v="4"/>
    <x v="1"/>
    <x v="8"/>
    <s v="Tarde"/>
    <n v="100"/>
    <n v="90"/>
    <n v="9000"/>
    <n v="3214"/>
    <n v="5786"/>
    <x v="1"/>
  </r>
  <r>
    <x v="219"/>
    <x v="0"/>
    <x v="2"/>
    <x v="5"/>
    <x v="2"/>
    <x v="9"/>
    <s v="Noite"/>
    <n v="150"/>
    <n v="120"/>
    <n v="18000"/>
    <n v="7734"/>
    <n v="10266"/>
    <x v="1"/>
  </r>
  <r>
    <x v="591"/>
    <x v="1"/>
    <x v="3"/>
    <x v="0"/>
    <x v="0"/>
    <x v="0"/>
    <s v="Tarde"/>
    <n v="50"/>
    <n v="70"/>
    <n v="3500"/>
    <n v="1230"/>
    <n v="2270"/>
    <x v="1"/>
  </r>
  <r>
    <x v="429"/>
    <x v="0"/>
    <x v="8"/>
    <x v="0"/>
    <x v="1"/>
    <x v="1"/>
    <s v="Noite"/>
    <n v="100"/>
    <n v="90"/>
    <n v="9000"/>
    <n v="3461"/>
    <n v="5539"/>
    <x v="1"/>
  </r>
  <r>
    <x v="151"/>
    <x v="0"/>
    <x v="9"/>
    <x v="0"/>
    <x v="2"/>
    <x v="2"/>
    <s v="Tarde"/>
    <n v="150"/>
    <n v="120"/>
    <n v="18000"/>
    <n v="7781"/>
    <n v="10219"/>
    <x v="1"/>
  </r>
  <r>
    <x v="141"/>
    <x v="0"/>
    <x v="2"/>
    <x v="0"/>
    <x v="3"/>
    <x v="3"/>
    <s v="Noite"/>
    <n v="70"/>
    <n v="120"/>
    <n v="8400"/>
    <n v="3583"/>
    <n v="4817"/>
    <x v="1"/>
  </r>
  <r>
    <x v="534"/>
    <x v="1"/>
    <x v="10"/>
    <x v="1"/>
    <x v="2"/>
    <x v="4"/>
    <s v="Tarde"/>
    <n v="120"/>
    <n v="150"/>
    <n v="18000"/>
    <n v="6261"/>
    <n v="11739"/>
    <x v="1"/>
  </r>
  <r>
    <x v="410"/>
    <x v="0"/>
    <x v="6"/>
    <x v="2"/>
    <x v="2"/>
    <x v="5"/>
    <s v="Noite"/>
    <n v="100"/>
    <n v="150"/>
    <n v="15000"/>
    <n v="6369"/>
    <n v="8631"/>
    <x v="1"/>
  </r>
  <r>
    <x v="430"/>
    <x v="0"/>
    <x v="0"/>
    <x v="2"/>
    <x v="3"/>
    <x v="6"/>
    <s v="Tarde"/>
    <n v="200"/>
    <n v="120"/>
    <n v="24000"/>
    <n v="10396"/>
    <n v="13604"/>
    <x v="1"/>
  </r>
  <r>
    <x v="570"/>
    <x v="0"/>
    <x v="6"/>
    <x v="3"/>
    <x v="2"/>
    <x v="7"/>
    <s v="Noite"/>
    <n v="50"/>
    <n v="100"/>
    <n v="5000"/>
    <n v="1831"/>
    <n v="3169"/>
    <x v="1"/>
  </r>
  <r>
    <x v="668"/>
    <x v="0"/>
    <x v="1"/>
    <x v="4"/>
    <x v="1"/>
    <x v="8"/>
    <s v="Tarde"/>
    <n v="100"/>
    <n v="90"/>
    <n v="9000"/>
    <n v="4035"/>
    <n v="4965"/>
    <x v="1"/>
  </r>
  <r>
    <x v="124"/>
    <x v="0"/>
    <x v="7"/>
    <x v="5"/>
    <x v="2"/>
    <x v="9"/>
    <s v="Noite"/>
    <n v="150"/>
    <n v="120"/>
    <n v="18000"/>
    <n v="7661"/>
    <n v="10339"/>
    <x v="1"/>
  </r>
  <r>
    <x v="669"/>
    <x v="0"/>
    <x v="3"/>
    <x v="0"/>
    <x v="0"/>
    <x v="0"/>
    <s v="Tarde"/>
    <n v="50"/>
    <n v="70"/>
    <n v="3500"/>
    <n v="1253"/>
    <n v="2247"/>
    <x v="1"/>
  </r>
  <r>
    <x v="31"/>
    <x v="0"/>
    <x v="2"/>
    <x v="0"/>
    <x v="1"/>
    <x v="1"/>
    <s v="Noite"/>
    <n v="100"/>
    <n v="90"/>
    <n v="9000"/>
    <n v="3669"/>
    <n v="5331"/>
    <x v="1"/>
  </r>
  <r>
    <x v="195"/>
    <x v="1"/>
    <x v="11"/>
    <x v="0"/>
    <x v="2"/>
    <x v="2"/>
    <s v="Tarde"/>
    <n v="150"/>
    <n v="120"/>
    <n v="18000"/>
    <n v="7548"/>
    <n v="10452"/>
    <x v="1"/>
  </r>
  <r>
    <x v="342"/>
    <x v="0"/>
    <x v="7"/>
    <x v="0"/>
    <x v="3"/>
    <x v="3"/>
    <s v="Noite"/>
    <n v="70"/>
    <n v="120"/>
    <n v="8400"/>
    <n v="3719"/>
    <n v="4681"/>
    <x v="1"/>
  </r>
  <r>
    <x v="670"/>
    <x v="1"/>
    <x v="8"/>
    <x v="1"/>
    <x v="2"/>
    <x v="4"/>
    <s v="Tarde"/>
    <n v="120"/>
    <n v="150"/>
    <n v="18000"/>
    <n v="7200"/>
    <n v="10800"/>
    <x v="1"/>
  </r>
  <r>
    <x v="65"/>
    <x v="1"/>
    <x v="7"/>
    <x v="2"/>
    <x v="2"/>
    <x v="5"/>
    <s v="Noite"/>
    <n v="100"/>
    <n v="150"/>
    <n v="15000"/>
    <n v="6034"/>
    <n v="8966"/>
    <x v="1"/>
  </r>
  <r>
    <x v="181"/>
    <x v="0"/>
    <x v="1"/>
    <x v="2"/>
    <x v="3"/>
    <x v="6"/>
    <s v="Tarde"/>
    <n v="200"/>
    <n v="120"/>
    <n v="24000"/>
    <n v="10582"/>
    <n v="13418"/>
    <x v="1"/>
  </r>
  <r>
    <x v="20"/>
    <x v="1"/>
    <x v="7"/>
    <x v="3"/>
    <x v="2"/>
    <x v="7"/>
    <s v="Noite"/>
    <n v="50"/>
    <n v="100"/>
    <n v="5000"/>
    <n v="1897"/>
    <n v="3103"/>
    <x v="1"/>
  </r>
  <r>
    <x v="671"/>
    <x v="0"/>
    <x v="2"/>
    <x v="4"/>
    <x v="1"/>
    <x v="8"/>
    <s v="Tarde"/>
    <n v="100"/>
    <n v="90"/>
    <n v="9000"/>
    <n v="3278"/>
    <n v="5722"/>
    <x v="1"/>
  </r>
  <r>
    <x v="547"/>
    <x v="0"/>
    <x v="8"/>
    <x v="5"/>
    <x v="2"/>
    <x v="9"/>
    <s v="Noite"/>
    <n v="150"/>
    <n v="120"/>
    <n v="18000"/>
    <n v="6027"/>
    <n v="11973"/>
    <x v="1"/>
  </r>
  <r>
    <x v="620"/>
    <x v="1"/>
    <x v="1"/>
    <x v="0"/>
    <x v="0"/>
    <x v="0"/>
    <s v="Tarde"/>
    <n v="50"/>
    <n v="70"/>
    <n v="3500"/>
    <n v="1459"/>
    <n v="2041"/>
    <x v="1"/>
  </r>
  <r>
    <x v="445"/>
    <x v="1"/>
    <x v="7"/>
    <x v="0"/>
    <x v="1"/>
    <x v="1"/>
    <s v="Noite"/>
    <n v="100"/>
    <n v="90"/>
    <n v="9000"/>
    <n v="4005"/>
    <n v="4995"/>
    <x v="1"/>
  </r>
  <r>
    <x v="607"/>
    <x v="0"/>
    <x v="6"/>
    <x v="0"/>
    <x v="2"/>
    <x v="2"/>
    <s v="Tarde"/>
    <n v="150"/>
    <n v="120"/>
    <n v="18000"/>
    <n v="5982"/>
    <n v="12018"/>
    <x v="1"/>
  </r>
  <r>
    <x v="292"/>
    <x v="0"/>
    <x v="1"/>
    <x v="0"/>
    <x v="3"/>
    <x v="3"/>
    <s v="Noite"/>
    <n v="70"/>
    <n v="120"/>
    <n v="8400"/>
    <n v="3586"/>
    <n v="4814"/>
    <x v="1"/>
  </r>
  <r>
    <x v="107"/>
    <x v="1"/>
    <x v="1"/>
    <x v="1"/>
    <x v="2"/>
    <x v="4"/>
    <s v="Tarde"/>
    <n v="120"/>
    <n v="150"/>
    <n v="18000"/>
    <n v="6374"/>
    <n v="11626"/>
    <x v="1"/>
  </r>
  <r>
    <x v="541"/>
    <x v="0"/>
    <x v="6"/>
    <x v="2"/>
    <x v="2"/>
    <x v="5"/>
    <s v="Noite"/>
    <n v="100"/>
    <n v="150"/>
    <n v="15000"/>
    <n v="5217"/>
    <n v="9783"/>
    <x v="1"/>
  </r>
  <r>
    <x v="335"/>
    <x v="1"/>
    <x v="4"/>
    <x v="2"/>
    <x v="3"/>
    <x v="6"/>
    <s v="Tarde"/>
    <n v="200"/>
    <n v="120"/>
    <n v="24000"/>
    <n v="9326"/>
    <n v="14674"/>
    <x v="1"/>
  </r>
  <r>
    <x v="193"/>
    <x v="1"/>
    <x v="2"/>
    <x v="3"/>
    <x v="2"/>
    <x v="7"/>
    <s v="Noite"/>
    <n v="50"/>
    <n v="100"/>
    <n v="5000"/>
    <n v="2215"/>
    <n v="2785"/>
    <x v="1"/>
  </r>
  <r>
    <x v="520"/>
    <x v="1"/>
    <x v="6"/>
    <x v="4"/>
    <x v="1"/>
    <x v="8"/>
    <s v="Tarde"/>
    <n v="100"/>
    <n v="90"/>
    <n v="9000"/>
    <n v="3660"/>
    <n v="5340"/>
    <x v="1"/>
  </r>
  <r>
    <x v="215"/>
    <x v="1"/>
    <x v="2"/>
    <x v="5"/>
    <x v="2"/>
    <x v="9"/>
    <s v="Noite"/>
    <n v="150"/>
    <n v="120"/>
    <n v="18000"/>
    <n v="7261"/>
    <n v="10739"/>
    <x v="1"/>
  </r>
  <r>
    <x v="206"/>
    <x v="0"/>
    <x v="10"/>
    <x v="0"/>
    <x v="0"/>
    <x v="0"/>
    <s v="Tarde"/>
    <n v="50"/>
    <n v="70"/>
    <n v="3500"/>
    <n v="1341"/>
    <n v="2159"/>
    <x v="1"/>
  </r>
  <r>
    <x v="580"/>
    <x v="1"/>
    <x v="6"/>
    <x v="0"/>
    <x v="1"/>
    <x v="1"/>
    <s v="Noite"/>
    <n v="100"/>
    <n v="90"/>
    <n v="9000"/>
    <n v="3077"/>
    <n v="5923"/>
    <x v="1"/>
  </r>
  <r>
    <x v="591"/>
    <x v="1"/>
    <x v="3"/>
    <x v="0"/>
    <x v="2"/>
    <x v="2"/>
    <s v="Tarde"/>
    <n v="150"/>
    <n v="120"/>
    <n v="18000"/>
    <n v="7150"/>
    <n v="10850"/>
    <x v="1"/>
  </r>
  <r>
    <x v="174"/>
    <x v="0"/>
    <x v="11"/>
    <x v="0"/>
    <x v="3"/>
    <x v="3"/>
    <s v="Noite"/>
    <n v="70"/>
    <n v="120"/>
    <n v="8400"/>
    <n v="3386"/>
    <n v="5014"/>
    <x v="1"/>
  </r>
  <r>
    <x v="522"/>
    <x v="0"/>
    <x v="11"/>
    <x v="1"/>
    <x v="2"/>
    <x v="4"/>
    <s v="Tarde"/>
    <n v="120"/>
    <n v="150"/>
    <n v="18000"/>
    <n v="6150"/>
    <n v="11850"/>
    <x v="1"/>
  </r>
  <r>
    <x v="586"/>
    <x v="0"/>
    <x v="0"/>
    <x v="2"/>
    <x v="2"/>
    <x v="5"/>
    <s v="Noite"/>
    <n v="100"/>
    <n v="150"/>
    <n v="15000"/>
    <n v="5352"/>
    <n v="9648"/>
    <x v="1"/>
  </r>
  <r>
    <x v="62"/>
    <x v="1"/>
    <x v="8"/>
    <x v="2"/>
    <x v="3"/>
    <x v="6"/>
    <s v="Tarde"/>
    <n v="200"/>
    <n v="120"/>
    <n v="24000"/>
    <n v="10083"/>
    <n v="13917"/>
    <x v="1"/>
  </r>
  <r>
    <x v="332"/>
    <x v="0"/>
    <x v="6"/>
    <x v="3"/>
    <x v="2"/>
    <x v="7"/>
    <s v="Noite"/>
    <n v="50"/>
    <n v="100"/>
    <n v="5000"/>
    <n v="2061"/>
    <n v="2939"/>
    <x v="1"/>
  </r>
  <r>
    <x v="394"/>
    <x v="1"/>
    <x v="6"/>
    <x v="4"/>
    <x v="1"/>
    <x v="8"/>
    <s v="Tarde"/>
    <n v="100"/>
    <n v="90"/>
    <n v="9000"/>
    <n v="3662"/>
    <n v="5338"/>
    <x v="1"/>
  </r>
  <r>
    <x v="266"/>
    <x v="0"/>
    <x v="11"/>
    <x v="5"/>
    <x v="2"/>
    <x v="9"/>
    <s v="Noite"/>
    <n v="150"/>
    <n v="120"/>
    <n v="18000"/>
    <n v="6413"/>
    <n v="11587"/>
    <x v="1"/>
  </r>
  <r>
    <x v="652"/>
    <x v="1"/>
    <x v="11"/>
    <x v="0"/>
    <x v="0"/>
    <x v="0"/>
    <s v="Tarde"/>
    <n v="50"/>
    <n v="70"/>
    <n v="3500"/>
    <n v="1510"/>
    <n v="1990"/>
    <x v="1"/>
  </r>
  <r>
    <x v="505"/>
    <x v="0"/>
    <x v="9"/>
    <x v="0"/>
    <x v="1"/>
    <x v="1"/>
    <s v="Noite"/>
    <n v="100"/>
    <n v="90"/>
    <n v="9000"/>
    <n v="3787"/>
    <n v="5213"/>
    <x v="1"/>
  </r>
  <r>
    <x v="73"/>
    <x v="0"/>
    <x v="3"/>
    <x v="0"/>
    <x v="2"/>
    <x v="2"/>
    <s v="Tarde"/>
    <n v="150"/>
    <n v="120"/>
    <n v="18000"/>
    <n v="6924"/>
    <n v="11076"/>
    <x v="1"/>
  </r>
  <r>
    <x v="541"/>
    <x v="0"/>
    <x v="6"/>
    <x v="0"/>
    <x v="3"/>
    <x v="3"/>
    <s v="Noite"/>
    <n v="70"/>
    <n v="120"/>
    <n v="8400"/>
    <n v="2865"/>
    <n v="5535"/>
    <x v="1"/>
  </r>
  <r>
    <x v="373"/>
    <x v="1"/>
    <x v="7"/>
    <x v="1"/>
    <x v="2"/>
    <x v="4"/>
    <s v="Tarde"/>
    <n v="120"/>
    <n v="150"/>
    <n v="18000"/>
    <n v="7487"/>
    <n v="10513"/>
    <x v="1"/>
  </r>
  <r>
    <x v="594"/>
    <x v="1"/>
    <x v="8"/>
    <x v="2"/>
    <x v="2"/>
    <x v="5"/>
    <s v="Noite"/>
    <n v="100"/>
    <n v="150"/>
    <n v="15000"/>
    <n v="5023"/>
    <n v="9977"/>
    <x v="1"/>
  </r>
  <r>
    <x v="88"/>
    <x v="1"/>
    <x v="1"/>
    <x v="2"/>
    <x v="3"/>
    <x v="6"/>
    <s v="Tarde"/>
    <n v="200"/>
    <n v="120"/>
    <n v="24000"/>
    <n v="9302"/>
    <n v="14698"/>
    <x v="1"/>
  </r>
  <r>
    <x v="120"/>
    <x v="1"/>
    <x v="8"/>
    <x v="3"/>
    <x v="2"/>
    <x v="7"/>
    <s v="Noite"/>
    <n v="50"/>
    <n v="100"/>
    <n v="5000"/>
    <n v="2048"/>
    <n v="2952"/>
    <x v="1"/>
  </r>
  <r>
    <x v="571"/>
    <x v="0"/>
    <x v="4"/>
    <x v="4"/>
    <x v="1"/>
    <x v="8"/>
    <s v="Tarde"/>
    <n v="100"/>
    <n v="90"/>
    <n v="9000"/>
    <n v="3500"/>
    <n v="5500"/>
    <x v="1"/>
  </r>
  <r>
    <x v="185"/>
    <x v="0"/>
    <x v="8"/>
    <x v="5"/>
    <x v="2"/>
    <x v="9"/>
    <s v="Noite"/>
    <n v="150"/>
    <n v="120"/>
    <n v="18000"/>
    <n v="7548"/>
    <n v="10452"/>
    <x v="1"/>
  </r>
  <r>
    <x v="73"/>
    <x v="0"/>
    <x v="3"/>
    <x v="0"/>
    <x v="0"/>
    <x v="0"/>
    <s v="Tarde"/>
    <n v="50"/>
    <n v="70"/>
    <n v="3500"/>
    <n v="1493"/>
    <n v="2007"/>
    <x v="1"/>
  </r>
  <r>
    <x v="400"/>
    <x v="0"/>
    <x v="7"/>
    <x v="0"/>
    <x v="1"/>
    <x v="1"/>
    <s v="Noite"/>
    <n v="100"/>
    <n v="90"/>
    <n v="9000"/>
    <n v="3112"/>
    <n v="5888"/>
    <x v="1"/>
  </r>
  <r>
    <x v="628"/>
    <x v="1"/>
    <x v="11"/>
    <x v="0"/>
    <x v="2"/>
    <x v="2"/>
    <s v="Tarde"/>
    <n v="150"/>
    <n v="120"/>
    <n v="18000"/>
    <n v="7027"/>
    <n v="10973"/>
    <x v="1"/>
  </r>
  <r>
    <x v="175"/>
    <x v="0"/>
    <x v="2"/>
    <x v="0"/>
    <x v="3"/>
    <x v="3"/>
    <s v="Noite"/>
    <n v="70"/>
    <n v="120"/>
    <n v="8400"/>
    <n v="3773"/>
    <n v="4627"/>
    <x v="1"/>
  </r>
  <r>
    <x v="672"/>
    <x v="0"/>
    <x v="10"/>
    <x v="1"/>
    <x v="2"/>
    <x v="4"/>
    <s v="Tarde"/>
    <n v="120"/>
    <n v="150"/>
    <n v="18000"/>
    <n v="5960"/>
    <n v="12040"/>
    <x v="1"/>
  </r>
  <r>
    <x v="41"/>
    <x v="0"/>
    <x v="2"/>
    <x v="2"/>
    <x v="2"/>
    <x v="5"/>
    <s v="Noite"/>
    <n v="100"/>
    <n v="150"/>
    <n v="15000"/>
    <n v="6023"/>
    <n v="8977"/>
    <x v="1"/>
  </r>
  <r>
    <x v="295"/>
    <x v="0"/>
    <x v="8"/>
    <x v="2"/>
    <x v="3"/>
    <x v="6"/>
    <s v="Tarde"/>
    <n v="200"/>
    <n v="120"/>
    <n v="24000"/>
    <n v="9878"/>
    <n v="14122"/>
    <x v="1"/>
  </r>
  <r>
    <x v="565"/>
    <x v="0"/>
    <x v="5"/>
    <x v="3"/>
    <x v="2"/>
    <x v="7"/>
    <s v="Noite"/>
    <n v="50"/>
    <n v="100"/>
    <n v="5000"/>
    <n v="2196"/>
    <n v="2804"/>
    <x v="1"/>
  </r>
  <r>
    <x v="673"/>
    <x v="1"/>
    <x v="3"/>
    <x v="4"/>
    <x v="1"/>
    <x v="8"/>
    <s v="Tarde"/>
    <n v="100"/>
    <n v="90"/>
    <n v="9000"/>
    <n v="3483"/>
    <n v="5517"/>
    <x v="1"/>
  </r>
  <r>
    <x v="280"/>
    <x v="1"/>
    <x v="3"/>
    <x v="5"/>
    <x v="2"/>
    <x v="9"/>
    <s v="Noite"/>
    <n v="150"/>
    <n v="120"/>
    <n v="18000"/>
    <n v="6975"/>
    <n v="11025"/>
    <x v="1"/>
  </r>
  <r>
    <x v="394"/>
    <x v="1"/>
    <x v="6"/>
    <x v="0"/>
    <x v="0"/>
    <x v="0"/>
    <s v="Tarde"/>
    <n v="50"/>
    <n v="70"/>
    <n v="3500"/>
    <n v="1362"/>
    <n v="2138"/>
    <x v="1"/>
  </r>
  <r>
    <x v="256"/>
    <x v="0"/>
    <x v="7"/>
    <x v="0"/>
    <x v="1"/>
    <x v="1"/>
    <s v="Noite"/>
    <n v="100"/>
    <n v="90"/>
    <n v="9000"/>
    <n v="3896"/>
    <n v="5104"/>
    <x v="1"/>
  </r>
  <r>
    <x v="114"/>
    <x v="1"/>
    <x v="1"/>
    <x v="0"/>
    <x v="2"/>
    <x v="2"/>
    <s v="Tarde"/>
    <n v="150"/>
    <n v="120"/>
    <n v="18000"/>
    <n v="6454"/>
    <n v="11546"/>
    <x v="1"/>
  </r>
  <r>
    <x v="173"/>
    <x v="1"/>
    <x v="7"/>
    <x v="0"/>
    <x v="3"/>
    <x v="3"/>
    <s v="Noite"/>
    <n v="70"/>
    <n v="120"/>
    <n v="8400"/>
    <n v="3696"/>
    <n v="4704"/>
    <x v="1"/>
  </r>
  <r>
    <x v="197"/>
    <x v="1"/>
    <x v="0"/>
    <x v="1"/>
    <x v="2"/>
    <x v="4"/>
    <s v="Tarde"/>
    <n v="120"/>
    <n v="150"/>
    <n v="18000"/>
    <n v="6616"/>
    <n v="11384"/>
    <x v="1"/>
  </r>
  <r>
    <x v="547"/>
    <x v="0"/>
    <x v="8"/>
    <x v="2"/>
    <x v="2"/>
    <x v="5"/>
    <s v="Noite"/>
    <n v="100"/>
    <n v="150"/>
    <n v="15000"/>
    <n v="6591"/>
    <n v="8409"/>
    <x v="1"/>
  </r>
  <r>
    <x v="99"/>
    <x v="1"/>
    <x v="4"/>
    <x v="2"/>
    <x v="3"/>
    <x v="6"/>
    <s v="Tarde"/>
    <n v="200"/>
    <n v="120"/>
    <n v="24000"/>
    <n v="9312"/>
    <n v="14688"/>
    <x v="1"/>
  </r>
  <r>
    <x v="586"/>
    <x v="0"/>
    <x v="0"/>
    <x v="3"/>
    <x v="2"/>
    <x v="7"/>
    <s v="Noite"/>
    <n v="50"/>
    <n v="100"/>
    <n v="5000"/>
    <n v="1773"/>
    <n v="3227"/>
    <x v="1"/>
  </r>
  <r>
    <x v="570"/>
    <x v="0"/>
    <x v="6"/>
    <x v="4"/>
    <x v="1"/>
    <x v="8"/>
    <s v="Tarde"/>
    <n v="100"/>
    <n v="90"/>
    <n v="9000"/>
    <n v="3409"/>
    <n v="5591"/>
    <x v="1"/>
  </r>
  <r>
    <x v="32"/>
    <x v="0"/>
    <x v="8"/>
    <x v="5"/>
    <x v="2"/>
    <x v="9"/>
    <s v="Noite"/>
    <n v="150"/>
    <n v="120"/>
    <n v="18000"/>
    <n v="6472"/>
    <n v="11528"/>
    <x v="1"/>
  </r>
  <r>
    <x v="431"/>
    <x v="1"/>
    <x v="4"/>
    <x v="0"/>
    <x v="0"/>
    <x v="0"/>
    <s v="Tarde"/>
    <n v="50"/>
    <n v="70"/>
    <n v="3500"/>
    <n v="1457"/>
    <n v="2043"/>
    <x v="1"/>
  </r>
  <r>
    <x v="562"/>
    <x v="1"/>
    <x v="9"/>
    <x v="0"/>
    <x v="1"/>
    <x v="1"/>
    <s v="Noite"/>
    <n v="100"/>
    <n v="90"/>
    <n v="9000"/>
    <n v="3194"/>
    <n v="5806"/>
    <x v="1"/>
  </r>
  <r>
    <x v="438"/>
    <x v="1"/>
    <x v="2"/>
    <x v="0"/>
    <x v="2"/>
    <x v="2"/>
    <s v="Tarde"/>
    <n v="150"/>
    <n v="120"/>
    <n v="18000"/>
    <n v="7249"/>
    <n v="10751"/>
    <x v="1"/>
  </r>
  <r>
    <x v="377"/>
    <x v="1"/>
    <x v="1"/>
    <x v="0"/>
    <x v="3"/>
    <x v="3"/>
    <s v="Noite"/>
    <n v="70"/>
    <n v="120"/>
    <n v="8400"/>
    <n v="3019"/>
    <n v="5381"/>
    <x v="1"/>
  </r>
  <r>
    <x v="360"/>
    <x v="0"/>
    <x v="4"/>
    <x v="1"/>
    <x v="2"/>
    <x v="4"/>
    <s v="Tarde"/>
    <n v="120"/>
    <n v="150"/>
    <n v="18000"/>
    <n v="7027"/>
    <n v="10973"/>
    <x v="1"/>
  </r>
  <r>
    <x v="51"/>
    <x v="1"/>
    <x v="4"/>
    <x v="2"/>
    <x v="2"/>
    <x v="5"/>
    <s v="Noite"/>
    <n v="100"/>
    <n v="150"/>
    <n v="15000"/>
    <n v="6203"/>
    <n v="8797"/>
    <x v="1"/>
  </r>
  <r>
    <x v="621"/>
    <x v="0"/>
    <x v="5"/>
    <x v="2"/>
    <x v="3"/>
    <x v="6"/>
    <s v="Tarde"/>
    <n v="200"/>
    <n v="120"/>
    <n v="24000"/>
    <n v="10114"/>
    <n v="13886"/>
    <x v="1"/>
  </r>
  <r>
    <x v="674"/>
    <x v="0"/>
    <x v="7"/>
    <x v="3"/>
    <x v="2"/>
    <x v="7"/>
    <s v="Noite"/>
    <n v="50"/>
    <n v="100"/>
    <n v="5000"/>
    <n v="2199"/>
    <n v="2801"/>
    <x v="1"/>
  </r>
  <r>
    <x v="131"/>
    <x v="1"/>
    <x v="7"/>
    <x v="4"/>
    <x v="1"/>
    <x v="8"/>
    <s v="Tarde"/>
    <n v="100"/>
    <n v="90"/>
    <n v="9000"/>
    <n v="3691"/>
    <n v="5309"/>
    <x v="1"/>
  </r>
  <r>
    <x v="619"/>
    <x v="1"/>
    <x v="5"/>
    <x v="5"/>
    <x v="2"/>
    <x v="9"/>
    <s v="Noite"/>
    <n v="150"/>
    <n v="120"/>
    <n v="18000"/>
    <n v="6761"/>
    <n v="11239"/>
    <x v="1"/>
  </r>
  <r>
    <x v="470"/>
    <x v="0"/>
    <x v="5"/>
    <x v="0"/>
    <x v="0"/>
    <x v="0"/>
    <s v="Tarde"/>
    <n v="50"/>
    <n v="70"/>
    <n v="3500"/>
    <n v="1559"/>
    <n v="1941"/>
    <x v="1"/>
  </r>
  <r>
    <x v="533"/>
    <x v="1"/>
    <x v="4"/>
    <x v="0"/>
    <x v="1"/>
    <x v="1"/>
    <s v="Noite"/>
    <n v="100"/>
    <n v="90"/>
    <n v="9000"/>
    <n v="3300"/>
    <n v="5700"/>
    <x v="1"/>
  </r>
  <r>
    <x v="393"/>
    <x v="0"/>
    <x v="5"/>
    <x v="0"/>
    <x v="2"/>
    <x v="2"/>
    <s v="Tarde"/>
    <n v="150"/>
    <n v="120"/>
    <n v="18000"/>
    <n v="7813"/>
    <n v="10187"/>
    <x v="1"/>
  </r>
  <r>
    <x v="157"/>
    <x v="1"/>
    <x v="2"/>
    <x v="0"/>
    <x v="3"/>
    <x v="3"/>
    <s v="Noite"/>
    <n v="70"/>
    <n v="120"/>
    <n v="8400"/>
    <n v="3360"/>
    <n v="5040"/>
    <x v="1"/>
  </r>
  <r>
    <x v="496"/>
    <x v="0"/>
    <x v="3"/>
    <x v="1"/>
    <x v="2"/>
    <x v="4"/>
    <s v="Tarde"/>
    <n v="120"/>
    <n v="150"/>
    <n v="18000"/>
    <n v="7930"/>
    <n v="10070"/>
    <x v="1"/>
  </r>
  <r>
    <x v="177"/>
    <x v="1"/>
    <x v="11"/>
    <x v="2"/>
    <x v="2"/>
    <x v="5"/>
    <s v="Noite"/>
    <n v="100"/>
    <n v="150"/>
    <n v="15000"/>
    <n v="6423"/>
    <n v="8577"/>
    <x v="1"/>
  </r>
  <r>
    <x v="227"/>
    <x v="1"/>
    <x v="0"/>
    <x v="2"/>
    <x v="3"/>
    <x v="6"/>
    <s v="Tarde"/>
    <n v="200"/>
    <n v="120"/>
    <n v="24000"/>
    <n v="8220"/>
    <n v="15780"/>
    <x v="1"/>
  </r>
  <r>
    <x v="639"/>
    <x v="0"/>
    <x v="4"/>
    <x v="3"/>
    <x v="2"/>
    <x v="7"/>
    <s v="Noite"/>
    <n v="50"/>
    <n v="100"/>
    <n v="5000"/>
    <n v="1883"/>
    <n v="3117"/>
    <x v="1"/>
  </r>
  <r>
    <x v="605"/>
    <x v="1"/>
    <x v="1"/>
    <x v="4"/>
    <x v="1"/>
    <x v="8"/>
    <s v="Tarde"/>
    <n v="100"/>
    <n v="90"/>
    <n v="9000"/>
    <n v="3588"/>
    <n v="5412"/>
    <x v="1"/>
  </r>
  <r>
    <x v="205"/>
    <x v="0"/>
    <x v="1"/>
    <x v="5"/>
    <x v="2"/>
    <x v="9"/>
    <s v="Noite"/>
    <n v="150"/>
    <n v="120"/>
    <n v="18000"/>
    <n v="6750"/>
    <n v="11250"/>
    <x v="1"/>
  </r>
  <r>
    <x v="48"/>
    <x v="1"/>
    <x v="0"/>
    <x v="0"/>
    <x v="0"/>
    <x v="0"/>
    <s v="Tarde"/>
    <n v="50"/>
    <n v="70"/>
    <n v="3500"/>
    <n v="1196"/>
    <n v="2304"/>
    <x v="1"/>
  </r>
  <r>
    <x v="324"/>
    <x v="1"/>
    <x v="9"/>
    <x v="0"/>
    <x v="1"/>
    <x v="1"/>
    <s v="Noite"/>
    <n v="100"/>
    <n v="90"/>
    <n v="9000"/>
    <n v="2979"/>
    <n v="6021"/>
    <x v="1"/>
  </r>
  <r>
    <x v="520"/>
    <x v="1"/>
    <x v="6"/>
    <x v="0"/>
    <x v="2"/>
    <x v="2"/>
    <s v="Tarde"/>
    <n v="150"/>
    <n v="120"/>
    <n v="18000"/>
    <n v="7209"/>
    <n v="10791"/>
    <x v="1"/>
  </r>
  <r>
    <x v="76"/>
    <x v="0"/>
    <x v="11"/>
    <x v="0"/>
    <x v="3"/>
    <x v="3"/>
    <s v="Noite"/>
    <n v="70"/>
    <n v="120"/>
    <n v="8400"/>
    <n v="3774"/>
    <n v="4626"/>
    <x v="1"/>
  </r>
  <r>
    <x v="383"/>
    <x v="1"/>
    <x v="2"/>
    <x v="1"/>
    <x v="2"/>
    <x v="4"/>
    <s v="Tarde"/>
    <n v="120"/>
    <n v="150"/>
    <n v="18000"/>
    <n v="7588"/>
    <n v="10412"/>
    <x v="1"/>
  </r>
  <r>
    <x v="35"/>
    <x v="1"/>
    <x v="9"/>
    <x v="2"/>
    <x v="2"/>
    <x v="5"/>
    <s v="Noite"/>
    <n v="100"/>
    <n v="150"/>
    <n v="15000"/>
    <n v="5966"/>
    <n v="9034"/>
    <x v="1"/>
  </r>
  <r>
    <x v="607"/>
    <x v="0"/>
    <x v="6"/>
    <x v="2"/>
    <x v="3"/>
    <x v="6"/>
    <s v="Tarde"/>
    <n v="200"/>
    <n v="120"/>
    <n v="24000"/>
    <n v="8595"/>
    <n v="15405"/>
    <x v="1"/>
  </r>
  <r>
    <x v="395"/>
    <x v="0"/>
    <x v="11"/>
    <x v="3"/>
    <x v="2"/>
    <x v="7"/>
    <s v="Noite"/>
    <n v="50"/>
    <n v="100"/>
    <n v="5000"/>
    <n v="1667"/>
    <n v="3333"/>
    <x v="1"/>
  </r>
  <r>
    <x v="273"/>
    <x v="1"/>
    <x v="0"/>
    <x v="4"/>
    <x v="1"/>
    <x v="8"/>
    <s v="Tarde"/>
    <n v="100"/>
    <n v="90"/>
    <n v="9000"/>
    <n v="3530"/>
    <n v="5470"/>
    <x v="1"/>
  </r>
  <r>
    <x v="556"/>
    <x v="1"/>
    <x v="7"/>
    <x v="5"/>
    <x v="2"/>
    <x v="9"/>
    <s v="Noite"/>
    <n v="150"/>
    <n v="120"/>
    <n v="18000"/>
    <n v="7305"/>
    <n v="10695"/>
    <x v="1"/>
  </r>
  <r>
    <x v="467"/>
    <x v="0"/>
    <x v="10"/>
    <x v="0"/>
    <x v="0"/>
    <x v="0"/>
    <s v="Tarde"/>
    <n v="50"/>
    <n v="70"/>
    <n v="3500"/>
    <n v="1496"/>
    <n v="2004"/>
    <x v="1"/>
  </r>
  <r>
    <x v="38"/>
    <x v="1"/>
    <x v="7"/>
    <x v="0"/>
    <x v="1"/>
    <x v="1"/>
    <s v="Noite"/>
    <n v="100"/>
    <n v="90"/>
    <n v="9000"/>
    <n v="3914"/>
    <n v="5086"/>
    <x v="1"/>
  </r>
  <r>
    <x v="338"/>
    <x v="1"/>
    <x v="8"/>
    <x v="0"/>
    <x v="2"/>
    <x v="2"/>
    <s v="Tarde"/>
    <n v="150"/>
    <n v="120"/>
    <n v="18000"/>
    <n v="5985"/>
    <n v="12015"/>
    <x v="1"/>
  </r>
  <r>
    <x v="675"/>
    <x v="1"/>
    <x v="11"/>
    <x v="0"/>
    <x v="3"/>
    <x v="3"/>
    <s v="Noite"/>
    <n v="70"/>
    <n v="120"/>
    <n v="8400"/>
    <n v="3057"/>
    <n v="5343"/>
    <x v="1"/>
  </r>
  <r>
    <x v="524"/>
    <x v="0"/>
    <x v="10"/>
    <x v="1"/>
    <x v="2"/>
    <x v="4"/>
    <s v="Tarde"/>
    <n v="120"/>
    <n v="150"/>
    <n v="18000"/>
    <n v="6289"/>
    <n v="11711"/>
    <x v="1"/>
  </r>
  <r>
    <x v="328"/>
    <x v="1"/>
    <x v="1"/>
    <x v="2"/>
    <x v="2"/>
    <x v="5"/>
    <s v="Noite"/>
    <n v="100"/>
    <n v="150"/>
    <n v="15000"/>
    <n v="6412"/>
    <n v="8588"/>
    <x v="1"/>
  </r>
  <r>
    <x v="597"/>
    <x v="0"/>
    <x v="10"/>
    <x v="2"/>
    <x v="3"/>
    <x v="6"/>
    <s v="Tarde"/>
    <n v="200"/>
    <n v="120"/>
    <n v="24000"/>
    <n v="8271"/>
    <n v="15729"/>
    <x v="1"/>
  </r>
  <r>
    <x v="482"/>
    <x v="0"/>
    <x v="0"/>
    <x v="3"/>
    <x v="2"/>
    <x v="7"/>
    <s v="Noite"/>
    <n v="50"/>
    <n v="100"/>
    <n v="5000"/>
    <n v="1872"/>
    <n v="3128"/>
    <x v="1"/>
  </r>
  <r>
    <x v="168"/>
    <x v="1"/>
    <x v="5"/>
    <x v="4"/>
    <x v="1"/>
    <x v="8"/>
    <s v="Tarde"/>
    <n v="100"/>
    <n v="90"/>
    <n v="9000"/>
    <n v="3337"/>
    <n v="5663"/>
    <x v="1"/>
  </r>
  <r>
    <x v="104"/>
    <x v="1"/>
    <x v="11"/>
    <x v="5"/>
    <x v="2"/>
    <x v="9"/>
    <s v="Noite"/>
    <n v="150"/>
    <n v="120"/>
    <n v="18000"/>
    <n v="7197"/>
    <n v="10803"/>
    <x v="1"/>
  </r>
  <r>
    <x v="381"/>
    <x v="0"/>
    <x v="9"/>
    <x v="0"/>
    <x v="0"/>
    <x v="0"/>
    <s v="Tarde"/>
    <n v="50"/>
    <n v="70"/>
    <n v="3500"/>
    <n v="1385"/>
    <n v="2115"/>
    <x v="1"/>
  </r>
  <r>
    <x v="519"/>
    <x v="0"/>
    <x v="3"/>
    <x v="0"/>
    <x v="1"/>
    <x v="1"/>
    <s v="Noite"/>
    <n v="100"/>
    <n v="90"/>
    <n v="9000"/>
    <n v="3252"/>
    <n v="5748"/>
    <x v="1"/>
  </r>
  <r>
    <x v="146"/>
    <x v="1"/>
    <x v="7"/>
    <x v="0"/>
    <x v="2"/>
    <x v="2"/>
    <s v="Tarde"/>
    <n v="150"/>
    <n v="120"/>
    <n v="18000"/>
    <n v="7655"/>
    <n v="10345"/>
    <x v="1"/>
  </r>
  <r>
    <x v="65"/>
    <x v="1"/>
    <x v="7"/>
    <x v="0"/>
    <x v="3"/>
    <x v="3"/>
    <s v="Noite"/>
    <n v="70"/>
    <n v="120"/>
    <n v="8400"/>
    <n v="3098"/>
    <n v="5302"/>
    <x v="1"/>
  </r>
  <r>
    <x v="272"/>
    <x v="0"/>
    <x v="11"/>
    <x v="1"/>
    <x v="2"/>
    <x v="4"/>
    <s v="Tarde"/>
    <n v="120"/>
    <n v="150"/>
    <n v="18000"/>
    <n v="7499"/>
    <n v="10501"/>
    <x v="1"/>
  </r>
  <r>
    <x v="283"/>
    <x v="1"/>
    <x v="1"/>
    <x v="2"/>
    <x v="2"/>
    <x v="5"/>
    <s v="Noite"/>
    <n v="100"/>
    <n v="150"/>
    <n v="15000"/>
    <n v="5675"/>
    <n v="9325"/>
    <x v="1"/>
  </r>
  <r>
    <x v="256"/>
    <x v="0"/>
    <x v="7"/>
    <x v="2"/>
    <x v="3"/>
    <x v="6"/>
    <s v="Tarde"/>
    <n v="200"/>
    <n v="120"/>
    <n v="24000"/>
    <n v="8723"/>
    <n v="15277"/>
    <x v="1"/>
  </r>
  <r>
    <x v="145"/>
    <x v="0"/>
    <x v="11"/>
    <x v="3"/>
    <x v="2"/>
    <x v="7"/>
    <s v="Noite"/>
    <n v="50"/>
    <n v="100"/>
    <n v="5000"/>
    <n v="1848"/>
    <n v="3152"/>
    <x v="1"/>
  </r>
  <r>
    <x v="126"/>
    <x v="1"/>
    <x v="9"/>
    <x v="4"/>
    <x v="1"/>
    <x v="8"/>
    <s v="Tarde"/>
    <n v="100"/>
    <n v="90"/>
    <n v="9000"/>
    <n v="3804"/>
    <n v="5196"/>
    <x v="1"/>
  </r>
  <r>
    <x v="394"/>
    <x v="1"/>
    <x v="6"/>
    <x v="5"/>
    <x v="2"/>
    <x v="9"/>
    <s v="Noite"/>
    <n v="150"/>
    <n v="120"/>
    <n v="18000"/>
    <n v="7378"/>
    <n v="10622"/>
    <x v="1"/>
  </r>
  <r>
    <x v="24"/>
    <x v="1"/>
    <x v="6"/>
    <x v="0"/>
    <x v="0"/>
    <x v="0"/>
    <s v="Tarde"/>
    <n v="50"/>
    <n v="70"/>
    <n v="3500"/>
    <n v="1157"/>
    <n v="2343"/>
    <x v="1"/>
  </r>
  <r>
    <x v="346"/>
    <x v="0"/>
    <x v="7"/>
    <x v="0"/>
    <x v="1"/>
    <x v="1"/>
    <s v="Noite"/>
    <n v="100"/>
    <n v="90"/>
    <n v="9000"/>
    <n v="3971"/>
    <n v="5029"/>
    <x v="1"/>
  </r>
  <r>
    <x v="7"/>
    <x v="1"/>
    <x v="6"/>
    <x v="0"/>
    <x v="2"/>
    <x v="2"/>
    <s v="Tarde"/>
    <n v="150"/>
    <n v="120"/>
    <n v="18000"/>
    <n v="6005"/>
    <n v="11995"/>
    <x v="1"/>
  </r>
  <r>
    <x v="491"/>
    <x v="1"/>
    <x v="7"/>
    <x v="0"/>
    <x v="3"/>
    <x v="3"/>
    <s v="Noite"/>
    <n v="70"/>
    <n v="120"/>
    <n v="8400"/>
    <n v="3663"/>
    <n v="4737"/>
    <x v="1"/>
  </r>
  <r>
    <x v="274"/>
    <x v="1"/>
    <x v="7"/>
    <x v="1"/>
    <x v="2"/>
    <x v="4"/>
    <s v="Tarde"/>
    <n v="120"/>
    <n v="150"/>
    <n v="18000"/>
    <n v="7456"/>
    <n v="10544"/>
    <x v="1"/>
  </r>
  <r>
    <x v="60"/>
    <x v="0"/>
    <x v="7"/>
    <x v="2"/>
    <x v="2"/>
    <x v="5"/>
    <s v="Noite"/>
    <n v="100"/>
    <n v="150"/>
    <n v="15000"/>
    <n v="5178"/>
    <n v="9822"/>
    <x v="1"/>
  </r>
  <r>
    <x v="676"/>
    <x v="0"/>
    <x v="0"/>
    <x v="2"/>
    <x v="3"/>
    <x v="6"/>
    <s v="Tarde"/>
    <n v="200"/>
    <n v="120"/>
    <n v="24000"/>
    <n v="10380"/>
    <n v="13620"/>
    <x v="1"/>
  </r>
  <r>
    <x v="329"/>
    <x v="0"/>
    <x v="10"/>
    <x v="3"/>
    <x v="2"/>
    <x v="7"/>
    <s v="Noite"/>
    <n v="50"/>
    <n v="100"/>
    <n v="5000"/>
    <n v="1941"/>
    <n v="3059"/>
    <x v="1"/>
  </r>
  <r>
    <x v="527"/>
    <x v="1"/>
    <x v="0"/>
    <x v="4"/>
    <x v="1"/>
    <x v="8"/>
    <s v="Tarde"/>
    <n v="100"/>
    <n v="90"/>
    <n v="9000"/>
    <n v="3473"/>
    <n v="5527"/>
    <x v="1"/>
  </r>
  <r>
    <x v="94"/>
    <x v="1"/>
    <x v="5"/>
    <x v="5"/>
    <x v="2"/>
    <x v="9"/>
    <s v="Noite"/>
    <n v="150"/>
    <n v="120"/>
    <n v="18000"/>
    <n v="7481"/>
    <n v="10519"/>
    <x v="1"/>
  </r>
  <r>
    <x v="463"/>
    <x v="0"/>
    <x v="8"/>
    <x v="0"/>
    <x v="0"/>
    <x v="0"/>
    <s v="Tarde"/>
    <n v="50"/>
    <n v="70"/>
    <n v="3500"/>
    <n v="1466"/>
    <n v="2034"/>
    <x v="1"/>
  </r>
  <r>
    <x v="257"/>
    <x v="1"/>
    <x v="9"/>
    <x v="0"/>
    <x v="1"/>
    <x v="1"/>
    <s v="Noite"/>
    <n v="100"/>
    <n v="90"/>
    <n v="9000"/>
    <n v="3940"/>
    <n v="5060"/>
    <x v="1"/>
  </r>
  <r>
    <x v="677"/>
    <x v="1"/>
    <x v="5"/>
    <x v="0"/>
    <x v="2"/>
    <x v="2"/>
    <s v="Tarde"/>
    <n v="150"/>
    <n v="120"/>
    <n v="18000"/>
    <n v="7296"/>
    <n v="10704"/>
    <x v="1"/>
  </r>
  <r>
    <x v="184"/>
    <x v="0"/>
    <x v="11"/>
    <x v="0"/>
    <x v="3"/>
    <x v="3"/>
    <s v="Noite"/>
    <n v="70"/>
    <n v="120"/>
    <n v="8400"/>
    <n v="3517"/>
    <n v="4883"/>
    <x v="1"/>
  </r>
  <r>
    <x v="229"/>
    <x v="0"/>
    <x v="8"/>
    <x v="1"/>
    <x v="2"/>
    <x v="4"/>
    <s v="Tarde"/>
    <n v="120"/>
    <n v="150"/>
    <n v="18000"/>
    <n v="7279"/>
    <n v="10721"/>
    <x v="1"/>
  </r>
  <r>
    <x v="635"/>
    <x v="1"/>
    <x v="0"/>
    <x v="2"/>
    <x v="2"/>
    <x v="5"/>
    <s v="Noite"/>
    <n v="100"/>
    <n v="150"/>
    <n v="15000"/>
    <n v="6320"/>
    <n v="8680"/>
    <x v="1"/>
  </r>
  <r>
    <x v="665"/>
    <x v="1"/>
    <x v="4"/>
    <x v="2"/>
    <x v="3"/>
    <x v="6"/>
    <s v="Tarde"/>
    <n v="200"/>
    <n v="120"/>
    <n v="24000"/>
    <n v="8061"/>
    <n v="15939"/>
    <x v="1"/>
  </r>
  <r>
    <x v="678"/>
    <x v="0"/>
    <x v="10"/>
    <x v="3"/>
    <x v="2"/>
    <x v="7"/>
    <s v="Noite"/>
    <n v="50"/>
    <n v="100"/>
    <n v="5000"/>
    <n v="2128"/>
    <n v="2872"/>
    <x v="1"/>
  </r>
  <r>
    <x v="679"/>
    <x v="0"/>
    <x v="1"/>
    <x v="4"/>
    <x v="1"/>
    <x v="8"/>
    <s v="Tarde"/>
    <n v="100"/>
    <n v="90"/>
    <n v="9000"/>
    <n v="3197"/>
    <n v="5803"/>
    <x v="1"/>
  </r>
  <r>
    <x v="404"/>
    <x v="0"/>
    <x v="4"/>
    <x v="5"/>
    <x v="2"/>
    <x v="9"/>
    <s v="Noite"/>
    <n v="150"/>
    <n v="120"/>
    <n v="18000"/>
    <n v="7317"/>
    <n v="10683"/>
    <x v="1"/>
  </r>
  <r>
    <x v="288"/>
    <x v="1"/>
    <x v="7"/>
    <x v="0"/>
    <x v="0"/>
    <x v="0"/>
    <s v="Tarde"/>
    <n v="50"/>
    <n v="70"/>
    <n v="3500"/>
    <n v="1288"/>
    <n v="2212"/>
    <x v="1"/>
  </r>
  <r>
    <x v="449"/>
    <x v="0"/>
    <x v="11"/>
    <x v="0"/>
    <x v="1"/>
    <x v="1"/>
    <s v="Noite"/>
    <n v="100"/>
    <n v="90"/>
    <n v="9000"/>
    <n v="3147"/>
    <n v="5853"/>
    <x v="1"/>
  </r>
  <r>
    <x v="680"/>
    <x v="1"/>
    <x v="0"/>
    <x v="0"/>
    <x v="2"/>
    <x v="2"/>
    <s v="Tarde"/>
    <n v="150"/>
    <n v="120"/>
    <n v="18000"/>
    <n v="7879"/>
    <n v="10121"/>
    <x v="1"/>
  </r>
  <r>
    <x v="136"/>
    <x v="1"/>
    <x v="2"/>
    <x v="0"/>
    <x v="3"/>
    <x v="3"/>
    <s v="Noite"/>
    <n v="70"/>
    <n v="120"/>
    <n v="8400"/>
    <n v="3064"/>
    <n v="5336"/>
    <x v="1"/>
  </r>
  <r>
    <x v="285"/>
    <x v="1"/>
    <x v="11"/>
    <x v="1"/>
    <x v="2"/>
    <x v="4"/>
    <s v="Tarde"/>
    <n v="120"/>
    <n v="150"/>
    <n v="18000"/>
    <n v="6541"/>
    <n v="11459"/>
    <x v="1"/>
  </r>
  <r>
    <x v="116"/>
    <x v="0"/>
    <x v="7"/>
    <x v="2"/>
    <x v="2"/>
    <x v="5"/>
    <s v="Noite"/>
    <n v="100"/>
    <n v="150"/>
    <n v="15000"/>
    <n v="6362"/>
    <n v="8638"/>
    <x v="1"/>
  </r>
  <r>
    <x v="50"/>
    <x v="1"/>
    <x v="5"/>
    <x v="2"/>
    <x v="3"/>
    <x v="6"/>
    <s v="Tarde"/>
    <n v="200"/>
    <n v="120"/>
    <n v="24000"/>
    <n v="9047"/>
    <n v="14953"/>
    <x v="1"/>
  </r>
  <r>
    <x v="356"/>
    <x v="1"/>
    <x v="2"/>
    <x v="3"/>
    <x v="2"/>
    <x v="7"/>
    <s v="Noite"/>
    <n v="50"/>
    <n v="100"/>
    <n v="5000"/>
    <n v="1779"/>
    <n v="3221"/>
    <x v="1"/>
  </r>
  <r>
    <x v="540"/>
    <x v="0"/>
    <x v="0"/>
    <x v="4"/>
    <x v="1"/>
    <x v="8"/>
    <s v="Tarde"/>
    <n v="100"/>
    <n v="90"/>
    <n v="9000"/>
    <n v="3889"/>
    <n v="5111"/>
    <x v="1"/>
  </r>
  <r>
    <x v="589"/>
    <x v="1"/>
    <x v="2"/>
    <x v="5"/>
    <x v="2"/>
    <x v="9"/>
    <s v="Noite"/>
    <n v="150"/>
    <n v="120"/>
    <n v="18000"/>
    <n v="6261"/>
    <n v="11739"/>
    <x v="1"/>
  </r>
  <r>
    <x v="439"/>
    <x v="0"/>
    <x v="1"/>
    <x v="0"/>
    <x v="0"/>
    <x v="0"/>
    <s v="Tarde"/>
    <n v="50"/>
    <n v="70"/>
    <n v="3500"/>
    <n v="1554"/>
    <n v="1946"/>
    <x v="1"/>
  </r>
  <r>
    <x v="227"/>
    <x v="1"/>
    <x v="0"/>
    <x v="0"/>
    <x v="1"/>
    <x v="1"/>
    <s v="Noite"/>
    <n v="100"/>
    <n v="90"/>
    <n v="9000"/>
    <n v="3137"/>
    <n v="5863"/>
    <x v="1"/>
  </r>
  <r>
    <x v="294"/>
    <x v="0"/>
    <x v="11"/>
    <x v="0"/>
    <x v="2"/>
    <x v="2"/>
    <s v="Tarde"/>
    <n v="150"/>
    <n v="120"/>
    <n v="18000"/>
    <n v="6422"/>
    <n v="11578"/>
    <x v="1"/>
  </r>
  <r>
    <x v="99"/>
    <x v="1"/>
    <x v="4"/>
    <x v="0"/>
    <x v="3"/>
    <x v="3"/>
    <s v="Noite"/>
    <n v="70"/>
    <n v="120"/>
    <n v="8400"/>
    <n v="3075"/>
    <n v="5325"/>
    <x v="1"/>
  </r>
  <r>
    <x v="228"/>
    <x v="1"/>
    <x v="10"/>
    <x v="1"/>
    <x v="2"/>
    <x v="4"/>
    <s v="Tarde"/>
    <n v="120"/>
    <n v="150"/>
    <n v="18000"/>
    <n v="6331"/>
    <n v="11669"/>
    <x v="1"/>
  </r>
  <r>
    <x v="596"/>
    <x v="1"/>
    <x v="5"/>
    <x v="2"/>
    <x v="2"/>
    <x v="5"/>
    <s v="Noite"/>
    <n v="100"/>
    <n v="150"/>
    <n v="15000"/>
    <n v="5620"/>
    <n v="9380"/>
    <x v="1"/>
  </r>
  <r>
    <x v="318"/>
    <x v="0"/>
    <x v="3"/>
    <x v="2"/>
    <x v="3"/>
    <x v="6"/>
    <s v="Tarde"/>
    <n v="200"/>
    <n v="120"/>
    <n v="24000"/>
    <n v="9989"/>
    <n v="14011"/>
    <x v="1"/>
  </r>
  <r>
    <x v="448"/>
    <x v="1"/>
    <x v="5"/>
    <x v="3"/>
    <x v="2"/>
    <x v="7"/>
    <s v="Noite"/>
    <n v="50"/>
    <n v="100"/>
    <n v="5000"/>
    <n v="2234"/>
    <n v="2766"/>
    <x v="1"/>
  </r>
  <r>
    <x v="681"/>
    <x v="1"/>
    <x v="8"/>
    <x v="4"/>
    <x v="1"/>
    <x v="8"/>
    <s v="Tarde"/>
    <n v="100"/>
    <n v="90"/>
    <n v="9000"/>
    <n v="3309"/>
    <n v="5691"/>
    <x v="1"/>
  </r>
  <r>
    <x v="88"/>
    <x v="1"/>
    <x v="1"/>
    <x v="5"/>
    <x v="2"/>
    <x v="9"/>
    <s v="Noite"/>
    <n v="150"/>
    <n v="120"/>
    <n v="18000"/>
    <n v="7209"/>
    <n v="10791"/>
    <x v="1"/>
  </r>
  <r>
    <x v="38"/>
    <x v="1"/>
    <x v="7"/>
    <x v="0"/>
    <x v="0"/>
    <x v="0"/>
    <s v="Tarde"/>
    <n v="50"/>
    <n v="70"/>
    <n v="3500"/>
    <n v="1255"/>
    <n v="2245"/>
    <x v="1"/>
  </r>
  <r>
    <x v="257"/>
    <x v="1"/>
    <x v="9"/>
    <x v="0"/>
    <x v="1"/>
    <x v="1"/>
    <s v="Noite"/>
    <n v="100"/>
    <n v="90"/>
    <n v="9000"/>
    <n v="3303"/>
    <n v="5697"/>
    <x v="1"/>
  </r>
  <r>
    <x v="417"/>
    <x v="0"/>
    <x v="1"/>
    <x v="0"/>
    <x v="2"/>
    <x v="2"/>
    <s v="Tarde"/>
    <n v="150"/>
    <n v="120"/>
    <n v="18000"/>
    <n v="7561"/>
    <n v="10439"/>
    <x v="1"/>
  </r>
  <r>
    <x v="92"/>
    <x v="0"/>
    <x v="9"/>
    <x v="0"/>
    <x v="3"/>
    <x v="3"/>
    <s v="Noite"/>
    <n v="70"/>
    <n v="120"/>
    <n v="8400"/>
    <n v="3308"/>
    <n v="5092"/>
    <x v="1"/>
  </r>
  <r>
    <x v="12"/>
    <x v="0"/>
    <x v="6"/>
    <x v="1"/>
    <x v="2"/>
    <x v="4"/>
    <s v="Tarde"/>
    <n v="120"/>
    <n v="150"/>
    <n v="18000"/>
    <n v="6183"/>
    <n v="11817"/>
    <x v="1"/>
  </r>
  <r>
    <x v="194"/>
    <x v="1"/>
    <x v="9"/>
    <x v="2"/>
    <x v="2"/>
    <x v="5"/>
    <s v="Noite"/>
    <n v="100"/>
    <n v="150"/>
    <n v="15000"/>
    <n v="5935"/>
    <n v="9065"/>
    <x v="1"/>
  </r>
  <r>
    <x v="421"/>
    <x v="1"/>
    <x v="3"/>
    <x v="2"/>
    <x v="3"/>
    <x v="6"/>
    <s v="Tarde"/>
    <n v="200"/>
    <n v="120"/>
    <n v="24000"/>
    <n v="8380"/>
    <n v="15620"/>
    <x v="1"/>
  </r>
  <r>
    <x v="272"/>
    <x v="0"/>
    <x v="11"/>
    <x v="3"/>
    <x v="2"/>
    <x v="7"/>
    <s v="Noite"/>
    <n v="50"/>
    <n v="100"/>
    <n v="5000"/>
    <n v="1998"/>
    <n v="3002"/>
    <x v="1"/>
  </r>
  <r>
    <x v="424"/>
    <x v="1"/>
    <x v="11"/>
    <x v="4"/>
    <x v="1"/>
    <x v="8"/>
    <s v="Tarde"/>
    <n v="100"/>
    <n v="90"/>
    <n v="9000"/>
    <n v="3383"/>
    <n v="5617"/>
    <x v="1"/>
  </r>
  <r>
    <x v="152"/>
    <x v="0"/>
    <x v="6"/>
    <x v="5"/>
    <x v="2"/>
    <x v="9"/>
    <s v="Noite"/>
    <n v="150"/>
    <n v="120"/>
    <n v="18000"/>
    <n v="6102"/>
    <n v="11898"/>
    <x v="1"/>
  </r>
  <r>
    <x v="338"/>
    <x v="1"/>
    <x v="8"/>
    <x v="0"/>
    <x v="0"/>
    <x v="0"/>
    <s v="Tarde"/>
    <n v="50"/>
    <n v="70"/>
    <n v="3500"/>
    <n v="1410"/>
    <n v="2090"/>
    <x v="1"/>
  </r>
  <r>
    <x v="370"/>
    <x v="0"/>
    <x v="9"/>
    <x v="0"/>
    <x v="1"/>
    <x v="1"/>
    <s v="Noite"/>
    <n v="100"/>
    <n v="90"/>
    <n v="9000"/>
    <n v="3105"/>
    <n v="5895"/>
    <x v="1"/>
  </r>
  <r>
    <x v="259"/>
    <x v="0"/>
    <x v="11"/>
    <x v="0"/>
    <x v="2"/>
    <x v="2"/>
    <s v="Tarde"/>
    <n v="150"/>
    <n v="120"/>
    <n v="18000"/>
    <n v="6535"/>
    <n v="11465"/>
    <x v="1"/>
  </r>
  <r>
    <x v="238"/>
    <x v="1"/>
    <x v="2"/>
    <x v="0"/>
    <x v="3"/>
    <x v="3"/>
    <s v="Noite"/>
    <n v="70"/>
    <n v="120"/>
    <n v="8400"/>
    <n v="3441"/>
    <n v="4959"/>
    <x v="1"/>
  </r>
  <r>
    <x v="615"/>
    <x v="0"/>
    <x v="9"/>
    <x v="1"/>
    <x v="2"/>
    <x v="4"/>
    <s v="Tarde"/>
    <n v="120"/>
    <n v="150"/>
    <n v="18000"/>
    <n v="6395"/>
    <n v="11605"/>
    <x v="1"/>
  </r>
  <r>
    <x v="261"/>
    <x v="0"/>
    <x v="10"/>
    <x v="2"/>
    <x v="2"/>
    <x v="5"/>
    <s v="Noite"/>
    <n v="100"/>
    <n v="150"/>
    <n v="15000"/>
    <n v="5211"/>
    <n v="9789"/>
    <x v="1"/>
  </r>
  <r>
    <x v="430"/>
    <x v="0"/>
    <x v="0"/>
    <x v="2"/>
    <x v="3"/>
    <x v="6"/>
    <s v="Tarde"/>
    <n v="200"/>
    <n v="120"/>
    <n v="24000"/>
    <n v="9874"/>
    <n v="14126"/>
    <x v="1"/>
  </r>
  <r>
    <x v="553"/>
    <x v="1"/>
    <x v="8"/>
    <x v="3"/>
    <x v="2"/>
    <x v="7"/>
    <s v="Noite"/>
    <n v="50"/>
    <n v="100"/>
    <n v="5000"/>
    <n v="1650"/>
    <n v="3350"/>
    <x v="1"/>
  </r>
  <r>
    <x v="53"/>
    <x v="1"/>
    <x v="1"/>
    <x v="4"/>
    <x v="1"/>
    <x v="8"/>
    <s v="Tarde"/>
    <n v="100"/>
    <n v="90"/>
    <n v="9000"/>
    <n v="3037"/>
    <n v="5963"/>
    <x v="1"/>
  </r>
  <r>
    <x v="74"/>
    <x v="1"/>
    <x v="11"/>
    <x v="5"/>
    <x v="2"/>
    <x v="9"/>
    <s v="Noite"/>
    <n v="150"/>
    <n v="120"/>
    <n v="18000"/>
    <n v="6107"/>
    <n v="11893"/>
    <x v="1"/>
  </r>
  <r>
    <x v="92"/>
    <x v="0"/>
    <x v="9"/>
    <x v="0"/>
    <x v="0"/>
    <x v="0"/>
    <s v="Tarde"/>
    <n v="50"/>
    <n v="70"/>
    <n v="3500"/>
    <n v="1227"/>
    <n v="2273"/>
    <x v="1"/>
  </r>
  <r>
    <x v="20"/>
    <x v="1"/>
    <x v="7"/>
    <x v="0"/>
    <x v="1"/>
    <x v="1"/>
    <s v="Noite"/>
    <n v="100"/>
    <n v="90"/>
    <n v="9000"/>
    <n v="3794"/>
    <n v="5206"/>
    <x v="1"/>
  </r>
  <r>
    <x v="682"/>
    <x v="0"/>
    <x v="10"/>
    <x v="0"/>
    <x v="2"/>
    <x v="2"/>
    <s v="Tarde"/>
    <n v="150"/>
    <n v="120"/>
    <n v="18000"/>
    <n v="6669"/>
    <n v="11331"/>
    <x v="1"/>
  </r>
  <r>
    <x v="540"/>
    <x v="0"/>
    <x v="0"/>
    <x v="0"/>
    <x v="3"/>
    <x v="3"/>
    <s v="Noite"/>
    <n v="70"/>
    <n v="120"/>
    <n v="8400"/>
    <n v="3556"/>
    <n v="4844"/>
    <x v="1"/>
  </r>
  <r>
    <x v="528"/>
    <x v="0"/>
    <x v="1"/>
    <x v="1"/>
    <x v="2"/>
    <x v="4"/>
    <s v="Tarde"/>
    <n v="120"/>
    <n v="150"/>
    <n v="18000"/>
    <n v="6862"/>
    <n v="11138"/>
    <x v="1"/>
  </r>
  <r>
    <x v="87"/>
    <x v="1"/>
    <x v="2"/>
    <x v="2"/>
    <x v="2"/>
    <x v="5"/>
    <s v="Noite"/>
    <n v="100"/>
    <n v="150"/>
    <n v="15000"/>
    <n v="5793"/>
    <n v="9207"/>
    <x v="1"/>
  </r>
  <r>
    <x v="99"/>
    <x v="1"/>
    <x v="4"/>
    <x v="2"/>
    <x v="3"/>
    <x v="6"/>
    <s v="Tarde"/>
    <n v="200"/>
    <n v="120"/>
    <n v="24000"/>
    <n v="10254"/>
    <n v="13746"/>
    <x v="1"/>
  </r>
  <r>
    <x v="354"/>
    <x v="1"/>
    <x v="7"/>
    <x v="3"/>
    <x v="2"/>
    <x v="7"/>
    <s v="Noite"/>
    <n v="50"/>
    <n v="100"/>
    <n v="5000"/>
    <n v="2202"/>
    <n v="2798"/>
    <x v="1"/>
  </r>
  <r>
    <x v="641"/>
    <x v="0"/>
    <x v="9"/>
    <x v="4"/>
    <x v="1"/>
    <x v="8"/>
    <s v="Tarde"/>
    <n v="100"/>
    <n v="90"/>
    <n v="9000"/>
    <n v="3528"/>
    <n v="5472"/>
    <x v="1"/>
  </r>
  <r>
    <x v="383"/>
    <x v="1"/>
    <x v="2"/>
    <x v="5"/>
    <x v="2"/>
    <x v="9"/>
    <s v="Noite"/>
    <n v="150"/>
    <n v="120"/>
    <n v="18000"/>
    <n v="7852"/>
    <n v="10148"/>
    <x v="1"/>
  </r>
  <r>
    <x v="74"/>
    <x v="1"/>
    <x v="11"/>
    <x v="0"/>
    <x v="0"/>
    <x v="0"/>
    <s v="Tarde"/>
    <n v="50"/>
    <n v="70"/>
    <n v="3500"/>
    <n v="1316"/>
    <n v="2184"/>
    <x v="1"/>
  </r>
  <r>
    <x v="488"/>
    <x v="1"/>
    <x v="0"/>
    <x v="0"/>
    <x v="1"/>
    <x v="1"/>
    <s v="Noite"/>
    <n v="100"/>
    <n v="90"/>
    <n v="9000"/>
    <n v="3164"/>
    <n v="5836"/>
    <x v="1"/>
  </r>
  <r>
    <x v="71"/>
    <x v="0"/>
    <x v="11"/>
    <x v="0"/>
    <x v="2"/>
    <x v="2"/>
    <s v="Tarde"/>
    <n v="150"/>
    <n v="120"/>
    <n v="18000"/>
    <n v="7300"/>
    <n v="10700"/>
    <x v="1"/>
  </r>
  <r>
    <x v="231"/>
    <x v="1"/>
    <x v="4"/>
    <x v="0"/>
    <x v="3"/>
    <x v="3"/>
    <s v="Noite"/>
    <n v="70"/>
    <n v="120"/>
    <n v="8400"/>
    <n v="3623"/>
    <n v="4777"/>
    <x v="1"/>
  </r>
  <r>
    <x v="486"/>
    <x v="0"/>
    <x v="3"/>
    <x v="1"/>
    <x v="2"/>
    <x v="4"/>
    <s v="Tarde"/>
    <n v="120"/>
    <n v="150"/>
    <n v="18000"/>
    <n v="6186"/>
    <n v="11814"/>
    <x v="1"/>
  </r>
  <r>
    <x v="150"/>
    <x v="0"/>
    <x v="2"/>
    <x v="2"/>
    <x v="2"/>
    <x v="5"/>
    <s v="Noite"/>
    <n v="100"/>
    <n v="150"/>
    <n v="15000"/>
    <n v="5498"/>
    <n v="9502"/>
    <x v="1"/>
  </r>
  <r>
    <x v="207"/>
    <x v="0"/>
    <x v="3"/>
    <x v="2"/>
    <x v="3"/>
    <x v="6"/>
    <s v="Tarde"/>
    <n v="200"/>
    <n v="120"/>
    <n v="24000"/>
    <n v="9355"/>
    <n v="14645"/>
    <x v="1"/>
  </r>
  <r>
    <x v="132"/>
    <x v="1"/>
    <x v="7"/>
    <x v="3"/>
    <x v="2"/>
    <x v="7"/>
    <s v="Noite"/>
    <n v="50"/>
    <n v="100"/>
    <n v="5000"/>
    <n v="1696"/>
    <n v="3304"/>
    <x v="1"/>
  </r>
  <r>
    <x v="32"/>
    <x v="0"/>
    <x v="8"/>
    <x v="4"/>
    <x v="1"/>
    <x v="8"/>
    <s v="Tarde"/>
    <n v="100"/>
    <n v="90"/>
    <n v="9000"/>
    <n v="3112"/>
    <n v="5888"/>
    <x v="1"/>
  </r>
  <r>
    <x v="67"/>
    <x v="1"/>
    <x v="3"/>
    <x v="5"/>
    <x v="2"/>
    <x v="9"/>
    <s v="Noite"/>
    <n v="150"/>
    <n v="120"/>
    <n v="18000"/>
    <n v="7255"/>
    <n v="10745"/>
    <x v="1"/>
  </r>
  <r>
    <x v="133"/>
    <x v="1"/>
    <x v="7"/>
    <x v="0"/>
    <x v="0"/>
    <x v="0"/>
    <s v="Tarde"/>
    <n v="50"/>
    <n v="70"/>
    <n v="3500"/>
    <n v="1260"/>
    <n v="2240"/>
    <x v="1"/>
  </r>
  <r>
    <x v="70"/>
    <x v="1"/>
    <x v="3"/>
    <x v="0"/>
    <x v="1"/>
    <x v="1"/>
    <s v="Noite"/>
    <n v="100"/>
    <n v="90"/>
    <n v="9000"/>
    <n v="3200"/>
    <n v="5800"/>
    <x v="1"/>
  </r>
  <r>
    <x v="477"/>
    <x v="1"/>
    <x v="0"/>
    <x v="0"/>
    <x v="2"/>
    <x v="2"/>
    <s v="Tarde"/>
    <n v="150"/>
    <n v="120"/>
    <n v="18000"/>
    <n v="7570"/>
    <n v="10430"/>
    <x v="1"/>
  </r>
  <r>
    <x v="89"/>
    <x v="0"/>
    <x v="2"/>
    <x v="0"/>
    <x v="3"/>
    <x v="3"/>
    <s v="Noite"/>
    <n v="70"/>
    <n v="120"/>
    <n v="8400"/>
    <n v="3595"/>
    <n v="4805"/>
    <x v="1"/>
  </r>
  <r>
    <x v="544"/>
    <x v="1"/>
    <x v="8"/>
    <x v="1"/>
    <x v="2"/>
    <x v="4"/>
    <s v="Tarde"/>
    <n v="120"/>
    <n v="150"/>
    <n v="18000"/>
    <n v="6960"/>
    <n v="11040"/>
    <x v="1"/>
  </r>
  <r>
    <x v="337"/>
    <x v="1"/>
    <x v="11"/>
    <x v="2"/>
    <x v="2"/>
    <x v="5"/>
    <s v="Noite"/>
    <n v="100"/>
    <n v="150"/>
    <n v="15000"/>
    <n v="5462"/>
    <n v="9538"/>
    <x v="1"/>
  </r>
  <r>
    <x v="418"/>
    <x v="1"/>
    <x v="10"/>
    <x v="2"/>
    <x v="3"/>
    <x v="6"/>
    <s v="Tarde"/>
    <n v="200"/>
    <n v="120"/>
    <n v="24000"/>
    <n v="8549"/>
    <n v="15451"/>
    <x v="1"/>
  </r>
  <r>
    <x v="116"/>
    <x v="0"/>
    <x v="7"/>
    <x v="3"/>
    <x v="2"/>
    <x v="7"/>
    <s v="Noite"/>
    <n v="50"/>
    <n v="100"/>
    <n v="5000"/>
    <n v="1845"/>
    <n v="3155"/>
    <x v="1"/>
  </r>
  <r>
    <x v="252"/>
    <x v="1"/>
    <x v="4"/>
    <x v="4"/>
    <x v="1"/>
    <x v="8"/>
    <s v="Tarde"/>
    <n v="100"/>
    <n v="90"/>
    <n v="9000"/>
    <n v="3691"/>
    <n v="5309"/>
    <x v="1"/>
  </r>
  <r>
    <x v="528"/>
    <x v="0"/>
    <x v="1"/>
    <x v="5"/>
    <x v="2"/>
    <x v="9"/>
    <s v="Noite"/>
    <n v="150"/>
    <n v="120"/>
    <n v="18000"/>
    <n v="7186"/>
    <n v="10814"/>
    <x v="1"/>
  </r>
  <r>
    <x v="148"/>
    <x v="0"/>
    <x v="6"/>
    <x v="0"/>
    <x v="0"/>
    <x v="0"/>
    <s v="Tarde"/>
    <n v="50"/>
    <n v="70"/>
    <n v="3500"/>
    <n v="1196"/>
    <n v="2304"/>
    <x v="1"/>
  </r>
  <r>
    <x v="433"/>
    <x v="1"/>
    <x v="0"/>
    <x v="0"/>
    <x v="1"/>
    <x v="1"/>
    <s v="Noite"/>
    <n v="100"/>
    <n v="90"/>
    <n v="9000"/>
    <n v="3817"/>
    <n v="5183"/>
    <x v="1"/>
  </r>
  <r>
    <x v="647"/>
    <x v="0"/>
    <x v="6"/>
    <x v="0"/>
    <x v="2"/>
    <x v="2"/>
    <s v="Tarde"/>
    <n v="150"/>
    <n v="120"/>
    <n v="18000"/>
    <n v="6803"/>
    <n v="11197"/>
    <x v="1"/>
  </r>
  <r>
    <x v="281"/>
    <x v="0"/>
    <x v="4"/>
    <x v="0"/>
    <x v="3"/>
    <x v="3"/>
    <s v="Noite"/>
    <n v="70"/>
    <n v="120"/>
    <n v="8400"/>
    <n v="3561"/>
    <n v="4839"/>
    <x v="1"/>
  </r>
  <r>
    <x v="655"/>
    <x v="1"/>
    <x v="3"/>
    <x v="1"/>
    <x v="2"/>
    <x v="4"/>
    <s v="Tarde"/>
    <n v="120"/>
    <n v="150"/>
    <n v="18000"/>
    <n v="7524"/>
    <n v="10476"/>
    <x v="1"/>
  </r>
  <r>
    <x v="527"/>
    <x v="1"/>
    <x v="0"/>
    <x v="2"/>
    <x v="2"/>
    <x v="5"/>
    <s v="Noite"/>
    <n v="100"/>
    <n v="150"/>
    <n v="15000"/>
    <n v="6155"/>
    <n v="8845"/>
    <x v="1"/>
  </r>
  <r>
    <x v="27"/>
    <x v="1"/>
    <x v="5"/>
    <x v="2"/>
    <x v="3"/>
    <x v="6"/>
    <s v="Tarde"/>
    <n v="200"/>
    <n v="120"/>
    <n v="24000"/>
    <n v="8532"/>
    <n v="15468"/>
    <x v="1"/>
  </r>
  <r>
    <x v="539"/>
    <x v="0"/>
    <x v="1"/>
    <x v="3"/>
    <x v="2"/>
    <x v="7"/>
    <s v="Noite"/>
    <n v="50"/>
    <n v="100"/>
    <n v="5000"/>
    <n v="1921"/>
    <n v="3079"/>
    <x v="1"/>
  </r>
  <r>
    <x v="70"/>
    <x v="1"/>
    <x v="3"/>
    <x v="4"/>
    <x v="1"/>
    <x v="8"/>
    <s v="Tarde"/>
    <n v="100"/>
    <n v="90"/>
    <n v="9000"/>
    <n v="3668"/>
    <n v="5332"/>
    <x v="1"/>
  </r>
  <r>
    <x v="495"/>
    <x v="1"/>
    <x v="1"/>
    <x v="5"/>
    <x v="2"/>
    <x v="9"/>
    <s v="Noite"/>
    <n v="150"/>
    <n v="120"/>
    <n v="18000"/>
    <n v="7908"/>
    <n v="10092"/>
    <x v="1"/>
  </r>
  <r>
    <x v="400"/>
    <x v="0"/>
    <x v="7"/>
    <x v="0"/>
    <x v="0"/>
    <x v="0"/>
    <s v="Tarde"/>
    <n v="50"/>
    <n v="70"/>
    <n v="3500"/>
    <n v="1485"/>
    <n v="2015"/>
    <x v="1"/>
  </r>
  <r>
    <x v="224"/>
    <x v="0"/>
    <x v="9"/>
    <x v="0"/>
    <x v="1"/>
    <x v="1"/>
    <s v="Noite"/>
    <n v="100"/>
    <n v="90"/>
    <n v="9000"/>
    <n v="3946"/>
    <n v="5054"/>
    <x v="1"/>
  </r>
  <r>
    <x v="307"/>
    <x v="1"/>
    <x v="11"/>
    <x v="0"/>
    <x v="2"/>
    <x v="2"/>
    <s v="Tarde"/>
    <n v="150"/>
    <n v="120"/>
    <n v="18000"/>
    <n v="6762"/>
    <n v="11238"/>
    <x v="1"/>
  </r>
  <r>
    <x v="383"/>
    <x v="1"/>
    <x v="2"/>
    <x v="0"/>
    <x v="3"/>
    <x v="3"/>
    <s v="Noite"/>
    <n v="70"/>
    <n v="120"/>
    <n v="8400"/>
    <n v="3390"/>
    <n v="5010"/>
    <x v="1"/>
  </r>
  <r>
    <x v="253"/>
    <x v="0"/>
    <x v="1"/>
    <x v="1"/>
    <x v="2"/>
    <x v="4"/>
    <s v="Tarde"/>
    <n v="120"/>
    <n v="150"/>
    <n v="18000"/>
    <n v="7963"/>
    <n v="10037"/>
    <x v="1"/>
  </r>
  <r>
    <x v="56"/>
    <x v="0"/>
    <x v="11"/>
    <x v="2"/>
    <x v="2"/>
    <x v="5"/>
    <s v="Noite"/>
    <n v="100"/>
    <n v="150"/>
    <n v="15000"/>
    <n v="6600"/>
    <n v="8400"/>
    <x v="1"/>
  </r>
  <r>
    <x v="402"/>
    <x v="1"/>
    <x v="9"/>
    <x v="2"/>
    <x v="3"/>
    <x v="6"/>
    <s v="Tarde"/>
    <n v="200"/>
    <n v="120"/>
    <n v="24000"/>
    <n v="8570"/>
    <n v="15430"/>
    <x v="1"/>
  </r>
  <r>
    <x v="146"/>
    <x v="1"/>
    <x v="7"/>
    <x v="3"/>
    <x v="2"/>
    <x v="7"/>
    <s v="Noite"/>
    <n v="50"/>
    <n v="100"/>
    <n v="5000"/>
    <n v="2179"/>
    <n v="2821"/>
    <x v="1"/>
  </r>
  <r>
    <x v="509"/>
    <x v="0"/>
    <x v="9"/>
    <x v="4"/>
    <x v="1"/>
    <x v="8"/>
    <s v="Tarde"/>
    <n v="100"/>
    <n v="90"/>
    <n v="9000"/>
    <n v="3188"/>
    <n v="5812"/>
    <x v="1"/>
  </r>
  <r>
    <x v="683"/>
    <x v="1"/>
    <x v="10"/>
    <x v="5"/>
    <x v="2"/>
    <x v="9"/>
    <s v="Noite"/>
    <n v="150"/>
    <n v="120"/>
    <n v="18000"/>
    <n v="6109"/>
    <n v="11891"/>
    <x v="1"/>
  </r>
  <r>
    <x v="448"/>
    <x v="1"/>
    <x v="5"/>
    <x v="0"/>
    <x v="0"/>
    <x v="0"/>
    <s v="Tarde"/>
    <n v="50"/>
    <n v="70"/>
    <n v="3500"/>
    <n v="1515"/>
    <n v="1985"/>
    <x v="1"/>
  </r>
  <r>
    <x v="457"/>
    <x v="0"/>
    <x v="4"/>
    <x v="0"/>
    <x v="1"/>
    <x v="1"/>
    <s v="Noite"/>
    <n v="100"/>
    <n v="90"/>
    <n v="9000"/>
    <n v="3913"/>
    <n v="5087"/>
    <x v="1"/>
  </r>
  <r>
    <x v="52"/>
    <x v="0"/>
    <x v="4"/>
    <x v="0"/>
    <x v="2"/>
    <x v="2"/>
    <s v="Tarde"/>
    <n v="150"/>
    <n v="120"/>
    <n v="18000"/>
    <n v="6562"/>
    <n v="11438"/>
    <x v="1"/>
  </r>
  <r>
    <x v="451"/>
    <x v="0"/>
    <x v="0"/>
    <x v="0"/>
    <x v="3"/>
    <x v="3"/>
    <s v="Noite"/>
    <n v="70"/>
    <n v="120"/>
    <n v="8400"/>
    <n v="3288"/>
    <n v="5112"/>
    <x v="1"/>
  </r>
  <r>
    <x v="546"/>
    <x v="0"/>
    <x v="11"/>
    <x v="1"/>
    <x v="2"/>
    <x v="4"/>
    <s v="Tarde"/>
    <n v="120"/>
    <n v="150"/>
    <n v="18000"/>
    <n v="8091"/>
    <n v="9909"/>
    <x v="1"/>
  </r>
  <r>
    <x v="37"/>
    <x v="0"/>
    <x v="10"/>
    <x v="2"/>
    <x v="2"/>
    <x v="5"/>
    <s v="Noite"/>
    <n v="100"/>
    <n v="150"/>
    <n v="15000"/>
    <n v="6383"/>
    <n v="8617"/>
    <x v="1"/>
  </r>
  <r>
    <x v="403"/>
    <x v="0"/>
    <x v="10"/>
    <x v="2"/>
    <x v="3"/>
    <x v="6"/>
    <s v="Tarde"/>
    <n v="200"/>
    <n v="120"/>
    <n v="24000"/>
    <n v="9458"/>
    <n v="14542"/>
    <x v="1"/>
  </r>
  <r>
    <x v="254"/>
    <x v="0"/>
    <x v="6"/>
    <x v="3"/>
    <x v="2"/>
    <x v="7"/>
    <s v="Noite"/>
    <n v="50"/>
    <n v="100"/>
    <n v="5000"/>
    <n v="1940"/>
    <n v="3060"/>
    <x v="1"/>
  </r>
  <r>
    <x v="578"/>
    <x v="0"/>
    <x v="4"/>
    <x v="4"/>
    <x v="1"/>
    <x v="8"/>
    <s v="Tarde"/>
    <n v="100"/>
    <n v="90"/>
    <n v="9000"/>
    <n v="3504"/>
    <n v="5496"/>
    <x v="1"/>
  </r>
  <r>
    <x v="394"/>
    <x v="1"/>
    <x v="6"/>
    <x v="5"/>
    <x v="2"/>
    <x v="9"/>
    <s v="Noite"/>
    <n v="150"/>
    <n v="120"/>
    <n v="18000"/>
    <n v="6170"/>
    <n v="11830"/>
    <x v="1"/>
  </r>
  <r>
    <x v="75"/>
    <x v="0"/>
    <x v="6"/>
    <x v="0"/>
    <x v="0"/>
    <x v="0"/>
    <s v="Tarde"/>
    <n v="50"/>
    <n v="70"/>
    <n v="3500"/>
    <n v="1517"/>
    <n v="1983"/>
    <x v="1"/>
  </r>
  <r>
    <x v="503"/>
    <x v="0"/>
    <x v="4"/>
    <x v="0"/>
    <x v="1"/>
    <x v="1"/>
    <s v="Noite"/>
    <n v="100"/>
    <n v="90"/>
    <n v="9000"/>
    <n v="3203"/>
    <n v="5797"/>
    <x v="1"/>
  </r>
  <r>
    <x v="298"/>
    <x v="1"/>
    <x v="6"/>
    <x v="0"/>
    <x v="2"/>
    <x v="2"/>
    <s v="Tarde"/>
    <n v="150"/>
    <n v="120"/>
    <n v="18000"/>
    <n v="7710"/>
    <n v="10290"/>
    <x v="1"/>
  </r>
  <r>
    <x v="257"/>
    <x v="1"/>
    <x v="9"/>
    <x v="0"/>
    <x v="3"/>
    <x v="3"/>
    <s v="Noite"/>
    <n v="70"/>
    <n v="120"/>
    <n v="8400"/>
    <n v="3441"/>
    <n v="4959"/>
    <x v="1"/>
  </r>
  <r>
    <x v="75"/>
    <x v="0"/>
    <x v="6"/>
    <x v="1"/>
    <x v="2"/>
    <x v="4"/>
    <s v="Tarde"/>
    <n v="120"/>
    <n v="150"/>
    <n v="18000"/>
    <n v="6062"/>
    <n v="11938"/>
    <x v="1"/>
  </r>
  <r>
    <x v="408"/>
    <x v="1"/>
    <x v="10"/>
    <x v="2"/>
    <x v="2"/>
    <x v="5"/>
    <s v="Noite"/>
    <n v="100"/>
    <n v="150"/>
    <n v="15000"/>
    <n v="5404"/>
    <n v="9596"/>
    <x v="1"/>
  </r>
  <r>
    <x v="253"/>
    <x v="0"/>
    <x v="1"/>
    <x v="2"/>
    <x v="3"/>
    <x v="6"/>
    <s v="Tarde"/>
    <n v="200"/>
    <n v="120"/>
    <n v="24000"/>
    <n v="8583"/>
    <n v="15417"/>
    <x v="1"/>
  </r>
  <r>
    <x v="286"/>
    <x v="1"/>
    <x v="11"/>
    <x v="3"/>
    <x v="2"/>
    <x v="7"/>
    <s v="Noite"/>
    <n v="50"/>
    <n v="100"/>
    <n v="5000"/>
    <n v="1676"/>
    <n v="3324"/>
    <x v="1"/>
  </r>
  <r>
    <x v="541"/>
    <x v="0"/>
    <x v="6"/>
    <x v="4"/>
    <x v="1"/>
    <x v="8"/>
    <s v="Tarde"/>
    <n v="100"/>
    <n v="90"/>
    <n v="9000"/>
    <n v="3976"/>
    <n v="5024"/>
    <x v="1"/>
  </r>
  <r>
    <x v="206"/>
    <x v="0"/>
    <x v="10"/>
    <x v="5"/>
    <x v="2"/>
    <x v="9"/>
    <s v="Noite"/>
    <n v="150"/>
    <n v="120"/>
    <n v="18000"/>
    <n v="6710"/>
    <n v="11290"/>
    <x v="1"/>
  </r>
  <r>
    <x v="599"/>
    <x v="1"/>
    <x v="9"/>
    <x v="0"/>
    <x v="0"/>
    <x v="0"/>
    <s v="Tarde"/>
    <n v="50"/>
    <n v="70"/>
    <n v="3500"/>
    <n v="1286"/>
    <n v="2214"/>
    <x v="1"/>
  </r>
  <r>
    <x v="322"/>
    <x v="0"/>
    <x v="5"/>
    <x v="0"/>
    <x v="1"/>
    <x v="1"/>
    <s v="Noite"/>
    <n v="100"/>
    <n v="90"/>
    <n v="9000"/>
    <n v="3093"/>
    <n v="5907"/>
    <x v="1"/>
  </r>
  <r>
    <x v="488"/>
    <x v="1"/>
    <x v="0"/>
    <x v="0"/>
    <x v="2"/>
    <x v="2"/>
    <s v="Tarde"/>
    <n v="150"/>
    <n v="120"/>
    <n v="18000"/>
    <n v="6535"/>
    <n v="11465"/>
    <x v="1"/>
  </r>
  <r>
    <x v="40"/>
    <x v="1"/>
    <x v="8"/>
    <x v="0"/>
    <x v="3"/>
    <x v="3"/>
    <s v="Noite"/>
    <n v="70"/>
    <n v="120"/>
    <n v="8400"/>
    <n v="3559"/>
    <n v="4841"/>
    <x v="1"/>
  </r>
  <r>
    <x v="542"/>
    <x v="1"/>
    <x v="10"/>
    <x v="1"/>
    <x v="2"/>
    <x v="4"/>
    <s v="Tarde"/>
    <n v="120"/>
    <n v="150"/>
    <n v="18000"/>
    <n v="7828"/>
    <n v="10172"/>
    <x v="1"/>
  </r>
  <r>
    <x v="79"/>
    <x v="1"/>
    <x v="3"/>
    <x v="2"/>
    <x v="2"/>
    <x v="5"/>
    <s v="Noite"/>
    <n v="100"/>
    <n v="150"/>
    <n v="15000"/>
    <n v="5564"/>
    <n v="9436"/>
    <x v="1"/>
  </r>
  <r>
    <x v="344"/>
    <x v="0"/>
    <x v="6"/>
    <x v="2"/>
    <x v="3"/>
    <x v="6"/>
    <s v="Tarde"/>
    <n v="200"/>
    <n v="120"/>
    <n v="24000"/>
    <n v="9238"/>
    <n v="14762"/>
    <x v="1"/>
  </r>
  <r>
    <x v="444"/>
    <x v="0"/>
    <x v="9"/>
    <x v="3"/>
    <x v="2"/>
    <x v="7"/>
    <s v="Noite"/>
    <n v="50"/>
    <n v="100"/>
    <n v="5000"/>
    <n v="1687"/>
    <n v="3313"/>
    <x v="1"/>
  </r>
  <r>
    <x v="400"/>
    <x v="0"/>
    <x v="7"/>
    <x v="4"/>
    <x v="1"/>
    <x v="8"/>
    <s v="Tarde"/>
    <n v="100"/>
    <n v="90"/>
    <n v="9000"/>
    <n v="3977"/>
    <n v="5023"/>
    <x v="1"/>
  </r>
  <r>
    <x v="235"/>
    <x v="0"/>
    <x v="4"/>
    <x v="5"/>
    <x v="2"/>
    <x v="9"/>
    <s v="Noite"/>
    <n v="150"/>
    <n v="120"/>
    <n v="18000"/>
    <n v="7283"/>
    <n v="10717"/>
    <x v="1"/>
  </r>
  <r>
    <x v="648"/>
    <x v="1"/>
    <x v="0"/>
    <x v="0"/>
    <x v="0"/>
    <x v="0"/>
    <s v="Tarde"/>
    <n v="50"/>
    <n v="70"/>
    <n v="3500"/>
    <n v="1437"/>
    <n v="2063"/>
    <x v="1"/>
  </r>
  <r>
    <x v="597"/>
    <x v="0"/>
    <x v="10"/>
    <x v="0"/>
    <x v="1"/>
    <x v="1"/>
    <s v="Noite"/>
    <n v="100"/>
    <n v="90"/>
    <n v="9000"/>
    <n v="3724"/>
    <n v="5276"/>
    <x v="1"/>
  </r>
  <r>
    <x v="217"/>
    <x v="1"/>
    <x v="2"/>
    <x v="0"/>
    <x v="2"/>
    <x v="2"/>
    <s v="Tarde"/>
    <n v="150"/>
    <n v="120"/>
    <n v="18000"/>
    <n v="6261"/>
    <n v="11739"/>
    <x v="1"/>
  </r>
  <r>
    <x v="372"/>
    <x v="0"/>
    <x v="11"/>
    <x v="0"/>
    <x v="3"/>
    <x v="3"/>
    <s v="Noite"/>
    <n v="70"/>
    <n v="120"/>
    <n v="8400"/>
    <n v="3119"/>
    <n v="5281"/>
    <x v="1"/>
  </r>
  <r>
    <x v="684"/>
    <x v="1"/>
    <x v="4"/>
    <x v="1"/>
    <x v="2"/>
    <x v="4"/>
    <s v="Tarde"/>
    <n v="120"/>
    <n v="150"/>
    <n v="18000"/>
    <n v="7635"/>
    <n v="10365"/>
    <x v="1"/>
  </r>
  <r>
    <x v="250"/>
    <x v="1"/>
    <x v="0"/>
    <x v="2"/>
    <x v="2"/>
    <x v="5"/>
    <s v="Noite"/>
    <n v="100"/>
    <n v="150"/>
    <n v="15000"/>
    <n v="6557"/>
    <n v="8443"/>
    <x v="1"/>
  </r>
  <r>
    <x v="230"/>
    <x v="1"/>
    <x v="5"/>
    <x v="2"/>
    <x v="3"/>
    <x v="6"/>
    <s v="Tarde"/>
    <n v="200"/>
    <n v="120"/>
    <n v="24000"/>
    <n v="9633"/>
    <n v="14367"/>
    <x v="1"/>
  </r>
  <r>
    <x v="685"/>
    <x v="0"/>
    <x v="11"/>
    <x v="3"/>
    <x v="2"/>
    <x v="7"/>
    <s v="Noite"/>
    <n v="50"/>
    <n v="100"/>
    <n v="5000"/>
    <n v="1664"/>
    <n v="3336"/>
    <x v="1"/>
  </r>
  <r>
    <x v="135"/>
    <x v="1"/>
    <x v="6"/>
    <x v="4"/>
    <x v="1"/>
    <x v="8"/>
    <s v="Tarde"/>
    <n v="100"/>
    <n v="90"/>
    <n v="9000"/>
    <n v="3763"/>
    <n v="5237"/>
    <x v="1"/>
  </r>
  <r>
    <x v="303"/>
    <x v="1"/>
    <x v="0"/>
    <x v="5"/>
    <x v="2"/>
    <x v="9"/>
    <s v="Noite"/>
    <n v="150"/>
    <n v="120"/>
    <n v="18000"/>
    <n v="7792"/>
    <n v="10208"/>
    <x v="1"/>
  </r>
  <r>
    <x v="415"/>
    <x v="1"/>
    <x v="0"/>
    <x v="0"/>
    <x v="0"/>
    <x v="0"/>
    <s v="Tarde"/>
    <n v="50"/>
    <n v="70"/>
    <n v="3500"/>
    <n v="1491"/>
    <n v="2009"/>
    <x v="1"/>
  </r>
  <r>
    <x v="550"/>
    <x v="0"/>
    <x v="4"/>
    <x v="0"/>
    <x v="1"/>
    <x v="1"/>
    <s v="Noite"/>
    <n v="100"/>
    <n v="90"/>
    <n v="9000"/>
    <n v="3455"/>
    <n v="5545"/>
    <x v="1"/>
  </r>
  <r>
    <x v="275"/>
    <x v="1"/>
    <x v="6"/>
    <x v="0"/>
    <x v="2"/>
    <x v="2"/>
    <s v="Tarde"/>
    <n v="150"/>
    <n v="120"/>
    <n v="18000"/>
    <n v="7150"/>
    <n v="10850"/>
    <x v="1"/>
  </r>
  <r>
    <x v="471"/>
    <x v="0"/>
    <x v="10"/>
    <x v="0"/>
    <x v="3"/>
    <x v="3"/>
    <s v="Noite"/>
    <n v="70"/>
    <n v="120"/>
    <n v="8400"/>
    <n v="3201"/>
    <n v="5199"/>
    <x v="1"/>
  </r>
  <r>
    <x v="438"/>
    <x v="1"/>
    <x v="2"/>
    <x v="1"/>
    <x v="2"/>
    <x v="4"/>
    <s v="Tarde"/>
    <n v="120"/>
    <n v="150"/>
    <n v="18000"/>
    <n v="7922"/>
    <n v="10078"/>
    <x v="1"/>
  </r>
  <r>
    <x v="630"/>
    <x v="1"/>
    <x v="9"/>
    <x v="2"/>
    <x v="2"/>
    <x v="5"/>
    <s v="Noite"/>
    <n v="100"/>
    <n v="150"/>
    <n v="15000"/>
    <n v="5707"/>
    <n v="9293"/>
    <x v="1"/>
  </r>
  <r>
    <x v="217"/>
    <x v="1"/>
    <x v="2"/>
    <x v="2"/>
    <x v="3"/>
    <x v="6"/>
    <s v="Tarde"/>
    <n v="200"/>
    <n v="120"/>
    <n v="24000"/>
    <n v="8224"/>
    <n v="15776"/>
    <x v="1"/>
  </r>
  <r>
    <x v="427"/>
    <x v="1"/>
    <x v="7"/>
    <x v="3"/>
    <x v="2"/>
    <x v="7"/>
    <s v="Noite"/>
    <n v="50"/>
    <n v="100"/>
    <n v="5000"/>
    <n v="2073"/>
    <n v="2927"/>
    <x v="1"/>
  </r>
  <r>
    <x v="436"/>
    <x v="1"/>
    <x v="0"/>
    <x v="4"/>
    <x v="1"/>
    <x v="8"/>
    <s v="Tarde"/>
    <n v="100"/>
    <n v="90"/>
    <n v="9000"/>
    <n v="4010"/>
    <n v="4990"/>
    <x v="1"/>
  </r>
  <r>
    <x v="574"/>
    <x v="0"/>
    <x v="3"/>
    <x v="5"/>
    <x v="2"/>
    <x v="9"/>
    <s v="Noite"/>
    <n v="150"/>
    <n v="120"/>
    <n v="18000"/>
    <n v="7845"/>
    <n v="10155"/>
    <x v="1"/>
  </r>
  <r>
    <x v="682"/>
    <x v="0"/>
    <x v="10"/>
    <x v="0"/>
    <x v="0"/>
    <x v="0"/>
    <s v="Tarde"/>
    <n v="50"/>
    <n v="70"/>
    <n v="3500"/>
    <n v="1473"/>
    <n v="2027"/>
    <x v="1"/>
  </r>
  <r>
    <x v="323"/>
    <x v="1"/>
    <x v="9"/>
    <x v="0"/>
    <x v="1"/>
    <x v="1"/>
    <s v="Noite"/>
    <n v="100"/>
    <n v="90"/>
    <n v="9000"/>
    <n v="3230"/>
    <n v="5770"/>
    <x v="1"/>
  </r>
  <r>
    <x v="105"/>
    <x v="1"/>
    <x v="4"/>
    <x v="0"/>
    <x v="2"/>
    <x v="2"/>
    <s v="Tarde"/>
    <n v="150"/>
    <n v="120"/>
    <n v="18000"/>
    <n v="7403"/>
    <n v="10597"/>
    <x v="1"/>
  </r>
  <r>
    <x v="483"/>
    <x v="0"/>
    <x v="11"/>
    <x v="0"/>
    <x v="3"/>
    <x v="3"/>
    <s v="Noite"/>
    <n v="70"/>
    <n v="120"/>
    <n v="8400"/>
    <n v="3132"/>
    <n v="5268"/>
    <x v="1"/>
  </r>
  <r>
    <x v="157"/>
    <x v="1"/>
    <x v="2"/>
    <x v="1"/>
    <x v="2"/>
    <x v="4"/>
    <s v="Tarde"/>
    <n v="120"/>
    <n v="150"/>
    <n v="18000"/>
    <n v="7358"/>
    <n v="10642"/>
    <x v="1"/>
  </r>
  <r>
    <x v="686"/>
    <x v="1"/>
    <x v="2"/>
    <x v="2"/>
    <x v="2"/>
    <x v="5"/>
    <s v="Noite"/>
    <n v="100"/>
    <n v="150"/>
    <n v="15000"/>
    <n v="5322"/>
    <n v="9678"/>
    <x v="1"/>
  </r>
  <r>
    <x v="503"/>
    <x v="0"/>
    <x v="4"/>
    <x v="2"/>
    <x v="3"/>
    <x v="6"/>
    <s v="Tarde"/>
    <n v="200"/>
    <n v="120"/>
    <n v="24000"/>
    <n v="8360"/>
    <n v="15640"/>
    <x v="1"/>
  </r>
  <r>
    <x v="570"/>
    <x v="0"/>
    <x v="6"/>
    <x v="3"/>
    <x v="2"/>
    <x v="7"/>
    <s v="Noite"/>
    <n v="50"/>
    <n v="100"/>
    <n v="5000"/>
    <n v="2179"/>
    <n v="2821"/>
    <x v="1"/>
  </r>
  <r>
    <x v="536"/>
    <x v="1"/>
    <x v="8"/>
    <x v="4"/>
    <x v="1"/>
    <x v="8"/>
    <s v="Tarde"/>
    <n v="100"/>
    <n v="90"/>
    <n v="9000"/>
    <n v="3778"/>
    <n v="5222"/>
    <x v="1"/>
  </r>
  <r>
    <x v="260"/>
    <x v="0"/>
    <x v="8"/>
    <x v="5"/>
    <x v="2"/>
    <x v="9"/>
    <s v="Noite"/>
    <n v="150"/>
    <n v="120"/>
    <n v="18000"/>
    <n v="6116"/>
    <n v="11884"/>
    <x v="1"/>
  </r>
  <r>
    <x v="527"/>
    <x v="1"/>
    <x v="0"/>
    <x v="0"/>
    <x v="0"/>
    <x v="0"/>
    <s v="Tarde"/>
    <n v="50"/>
    <n v="70"/>
    <n v="3500"/>
    <n v="1313"/>
    <n v="2187"/>
    <x v="1"/>
  </r>
  <r>
    <x v="68"/>
    <x v="0"/>
    <x v="2"/>
    <x v="0"/>
    <x v="1"/>
    <x v="1"/>
    <s v="Noite"/>
    <n v="100"/>
    <n v="90"/>
    <n v="9000"/>
    <n v="3973"/>
    <n v="5027"/>
    <x v="1"/>
  </r>
  <r>
    <x v="618"/>
    <x v="0"/>
    <x v="1"/>
    <x v="0"/>
    <x v="2"/>
    <x v="2"/>
    <s v="Tarde"/>
    <n v="150"/>
    <n v="120"/>
    <n v="18000"/>
    <n v="6996"/>
    <n v="11004"/>
    <x v="1"/>
  </r>
  <r>
    <x v="371"/>
    <x v="0"/>
    <x v="2"/>
    <x v="0"/>
    <x v="3"/>
    <x v="3"/>
    <s v="Noite"/>
    <n v="70"/>
    <n v="120"/>
    <n v="8400"/>
    <n v="3732"/>
    <n v="4668"/>
    <x v="1"/>
  </r>
  <r>
    <x v="396"/>
    <x v="0"/>
    <x v="11"/>
    <x v="1"/>
    <x v="2"/>
    <x v="4"/>
    <s v="Tarde"/>
    <n v="120"/>
    <n v="150"/>
    <n v="18000"/>
    <n v="6761"/>
    <n v="11239"/>
    <x v="1"/>
  </r>
  <r>
    <x v="10"/>
    <x v="0"/>
    <x v="4"/>
    <x v="2"/>
    <x v="2"/>
    <x v="5"/>
    <s v="Noite"/>
    <n v="100"/>
    <n v="150"/>
    <n v="15000"/>
    <n v="5602"/>
    <n v="9398"/>
    <x v="1"/>
  </r>
  <r>
    <x v="330"/>
    <x v="0"/>
    <x v="0"/>
    <x v="2"/>
    <x v="3"/>
    <x v="6"/>
    <s v="Tarde"/>
    <n v="200"/>
    <n v="120"/>
    <n v="24000"/>
    <n v="8499"/>
    <n v="15501"/>
    <x v="1"/>
  </r>
  <r>
    <x v="632"/>
    <x v="1"/>
    <x v="4"/>
    <x v="3"/>
    <x v="2"/>
    <x v="7"/>
    <s v="Noite"/>
    <n v="50"/>
    <n v="100"/>
    <n v="5000"/>
    <n v="2232"/>
    <n v="2768"/>
    <x v="1"/>
  </r>
  <r>
    <x v="386"/>
    <x v="0"/>
    <x v="3"/>
    <x v="4"/>
    <x v="1"/>
    <x v="8"/>
    <s v="Tarde"/>
    <n v="100"/>
    <n v="90"/>
    <n v="9000"/>
    <n v="3399"/>
    <n v="5601"/>
    <x v="1"/>
  </r>
  <r>
    <x v="463"/>
    <x v="0"/>
    <x v="8"/>
    <x v="5"/>
    <x v="2"/>
    <x v="9"/>
    <s v="Noite"/>
    <n v="150"/>
    <n v="120"/>
    <n v="18000"/>
    <n v="8005"/>
    <n v="9995"/>
    <x v="1"/>
  </r>
  <r>
    <x v="545"/>
    <x v="0"/>
    <x v="2"/>
    <x v="0"/>
    <x v="0"/>
    <x v="0"/>
    <s v="Tarde"/>
    <n v="50"/>
    <n v="70"/>
    <n v="3500"/>
    <n v="1399"/>
    <n v="2101"/>
    <x v="1"/>
  </r>
  <r>
    <x v="188"/>
    <x v="1"/>
    <x v="9"/>
    <x v="0"/>
    <x v="1"/>
    <x v="1"/>
    <s v="Noite"/>
    <n v="100"/>
    <n v="90"/>
    <n v="9000"/>
    <n v="3813"/>
    <n v="5187"/>
    <x v="1"/>
  </r>
  <r>
    <x v="669"/>
    <x v="0"/>
    <x v="3"/>
    <x v="0"/>
    <x v="2"/>
    <x v="2"/>
    <s v="Tarde"/>
    <n v="150"/>
    <n v="120"/>
    <n v="18000"/>
    <n v="6782"/>
    <n v="11218"/>
    <x v="1"/>
  </r>
  <r>
    <x v="370"/>
    <x v="0"/>
    <x v="9"/>
    <x v="0"/>
    <x v="3"/>
    <x v="3"/>
    <s v="Noite"/>
    <n v="70"/>
    <n v="120"/>
    <n v="8400"/>
    <n v="3028"/>
    <n v="5372"/>
    <x v="1"/>
  </r>
  <r>
    <x v="307"/>
    <x v="1"/>
    <x v="11"/>
    <x v="1"/>
    <x v="2"/>
    <x v="4"/>
    <s v="Tarde"/>
    <n v="120"/>
    <n v="150"/>
    <n v="18000"/>
    <n v="7689"/>
    <n v="10311"/>
    <x v="1"/>
  </r>
  <r>
    <x v="609"/>
    <x v="0"/>
    <x v="9"/>
    <x v="2"/>
    <x v="2"/>
    <x v="5"/>
    <s v="Noite"/>
    <n v="100"/>
    <n v="150"/>
    <n v="15000"/>
    <n v="5935"/>
    <n v="9065"/>
    <x v="1"/>
  </r>
  <r>
    <x v="528"/>
    <x v="0"/>
    <x v="1"/>
    <x v="2"/>
    <x v="3"/>
    <x v="6"/>
    <s v="Tarde"/>
    <n v="200"/>
    <n v="120"/>
    <n v="24000"/>
    <n v="8438"/>
    <n v="15562"/>
    <x v="1"/>
  </r>
  <r>
    <x v="656"/>
    <x v="1"/>
    <x v="1"/>
    <x v="3"/>
    <x v="2"/>
    <x v="7"/>
    <s v="Noite"/>
    <n v="50"/>
    <n v="100"/>
    <n v="5000"/>
    <n v="1912"/>
    <n v="3088"/>
    <x v="1"/>
  </r>
  <r>
    <x v="682"/>
    <x v="0"/>
    <x v="10"/>
    <x v="4"/>
    <x v="1"/>
    <x v="8"/>
    <s v="Tarde"/>
    <n v="100"/>
    <n v="90"/>
    <n v="9000"/>
    <n v="3856"/>
    <n v="5144"/>
    <x v="1"/>
  </r>
  <r>
    <x v="636"/>
    <x v="1"/>
    <x v="0"/>
    <x v="5"/>
    <x v="2"/>
    <x v="9"/>
    <s v="Noite"/>
    <n v="150"/>
    <n v="120"/>
    <n v="18000"/>
    <n v="7828"/>
    <n v="10172"/>
    <x v="1"/>
  </r>
  <r>
    <x v="620"/>
    <x v="1"/>
    <x v="1"/>
    <x v="0"/>
    <x v="0"/>
    <x v="0"/>
    <s v="Tarde"/>
    <n v="50"/>
    <n v="70"/>
    <n v="3500"/>
    <n v="1482"/>
    <n v="2018"/>
    <x v="1"/>
  </r>
  <r>
    <x v="399"/>
    <x v="1"/>
    <x v="9"/>
    <x v="0"/>
    <x v="1"/>
    <x v="1"/>
    <s v="Noite"/>
    <n v="100"/>
    <n v="90"/>
    <n v="9000"/>
    <n v="3835"/>
    <n v="5165"/>
    <x v="1"/>
  </r>
  <r>
    <x v="461"/>
    <x v="1"/>
    <x v="10"/>
    <x v="0"/>
    <x v="2"/>
    <x v="2"/>
    <s v="Tarde"/>
    <n v="150"/>
    <n v="120"/>
    <n v="18000"/>
    <n v="6730"/>
    <n v="11270"/>
    <x v="1"/>
  </r>
  <r>
    <x v="687"/>
    <x v="1"/>
    <x v="3"/>
    <x v="0"/>
    <x v="3"/>
    <x v="3"/>
    <s v="Noite"/>
    <n v="70"/>
    <n v="120"/>
    <n v="8400"/>
    <n v="3296"/>
    <n v="5104"/>
    <x v="1"/>
  </r>
  <r>
    <x v="377"/>
    <x v="1"/>
    <x v="1"/>
    <x v="1"/>
    <x v="2"/>
    <x v="4"/>
    <s v="Tarde"/>
    <n v="120"/>
    <n v="150"/>
    <n v="18000"/>
    <n v="8077"/>
    <n v="9923"/>
    <x v="1"/>
  </r>
  <r>
    <x v="643"/>
    <x v="0"/>
    <x v="4"/>
    <x v="2"/>
    <x v="2"/>
    <x v="5"/>
    <s v="Noite"/>
    <n v="100"/>
    <n v="150"/>
    <n v="15000"/>
    <n v="6100"/>
    <n v="8900"/>
    <x v="1"/>
  </r>
  <r>
    <x v="44"/>
    <x v="0"/>
    <x v="6"/>
    <x v="2"/>
    <x v="3"/>
    <x v="6"/>
    <s v="Tarde"/>
    <n v="200"/>
    <n v="120"/>
    <n v="24000"/>
    <n v="9112"/>
    <n v="14888"/>
    <x v="1"/>
  </r>
  <r>
    <x v="98"/>
    <x v="0"/>
    <x v="2"/>
    <x v="3"/>
    <x v="2"/>
    <x v="7"/>
    <s v="Noite"/>
    <n v="50"/>
    <n v="100"/>
    <n v="5000"/>
    <n v="2048"/>
    <n v="2952"/>
    <x v="1"/>
  </r>
  <r>
    <x v="650"/>
    <x v="1"/>
    <x v="10"/>
    <x v="4"/>
    <x v="1"/>
    <x v="8"/>
    <s v="Tarde"/>
    <n v="100"/>
    <n v="90"/>
    <n v="9000"/>
    <n v="3231"/>
    <n v="5769"/>
    <x v="1"/>
  </r>
  <r>
    <x v="381"/>
    <x v="0"/>
    <x v="9"/>
    <x v="5"/>
    <x v="2"/>
    <x v="9"/>
    <s v="Noite"/>
    <n v="150"/>
    <n v="120"/>
    <n v="18000"/>
    <n v="7341"/>
    <n v="10659"/>
    <x v="1"/>
  </r>
  <r>
    <x v="149"/>
    <x v="1"/>
    <x v="9"/>
    <x v="0"/>
    <x v="0"/>
    <x v="0"/>
    <s v="Tarde"/>
    <n v="50"/>
    <n v="70"/>
    <n v="3500"/>
    <n v="1460"/>
    <n v="2040"/>
    <x v="1"/>
  </r>
  <r>
    <x v="604"/>
    <x v="1"/>
    <x v="8"/>
    <x v="0"/>
    <x v="1"/>
    <x v="1"/>
    <s v="Noite"/>
    <n v="100"/>
    <n v="90"/>
    <n v="9000"/>
    <n v="3770"/>
    <n v="5230"/>
    <x v="1"/>
  </r>
  <r>
    <x v="399"/>
    <x v="1"/>
    <x v="9"/>
    <x v="0"/>
    <x v="2"/>
    <x v="2"/>
    <s v="Tarde"/>
    <n v="150"/>
    <n v="120"/>
    <n v="18000"/>
    <n v="6761"/>
    <n v="11239"/>
    <x v="1"/>
  </r>
  <r>
    <x v="565"/>
    <x v="0"/>
    <x v="5"/>
    <x v="0"/>
    <x v="3"/>
    <x v="3"/>
    <s v="Noite"/>
    <n v="70"/>
    <n v="120"/>
    <n v="8400"/>
    <n v="2831"/>
    <n v="5569"/>
    <x v="1"/>
  </r>
  <r>
    <x v="607"/>
    <x v="0"/>
    <x v="6"/>
    <x v="1"/>
    <x v="2"/>
    <x v="4"/>
    <s v="Tarde"/>
    <n v="120"/>
    <n v="150"/>
    <n v="18000"/>
    <n v="7435"/>
    <n v="10565"/>
    <x v="1"/>
  </r>
  <r>
    <x v="454"/>
    <x v="1"/>
    <x v="10"/>
    <x v="2"/>
    <x v="2"/>
    <x v="5"/>
    <s v="Noite"/>
    <n v="100"/>
    <n v="150"/>
    <n v="15000"/>
    <n v="5914"/>
    <n v="9086"/>
    <x v="1"/>
  </r>
  <r>
    <x v="343"/>
    <x v="0"/>
    <x v="0"/>
    <x v="2"/>
    <x v="3"/>
    <x v="6"/>
    <s v="Tarde"/>
    <n v="200"/>
    <n v="120"/>
    <n v="24000"/>
    <n v="8418"/>
    <n v="15582"/>
    <x v="1"/>
  </r>
  <r>
    <x v="309"/>
    <x v="0"/>
    <x v="6"/>
    <x v="3"/>
    <x v="2"/>
    <x v="7"/>
    <s v="Noite"/>
    <n v="50"/>
    <n v="100"/>
    <n v="5000"/>
    <n v="2104"/>
    <n v="2896"/>
    <x v="1"/>
  </r>
  <r>
    <x v="535"/>
    <x v="0"/>
    <x v="6"/>
    <x v="4"/>
    <x v="1"/>
    <x v="8"/>
    <s v="Tarde"/>
    <n v="100"/>
    <n v="90"/>
    <n v="9000"/>
    <n v="3934"/>
    <n v="5066"/>
    <x v="1"/>
  </r>
  <r>
    <x v="344"/>
    <x v="0"/>
    <x v="6"/>
    <x v="5"/>
    <x v="2"/>
    <x v="9"/>
    <s v="Noite"/>
    <n v="150"/>
    <n v="120"/>
    <n v="18000"/>
    <n v="6285"/>
    <n v="11715"/>
    <x v="1"/>
  </r>
  <r>
    <x v="184"/>
    <x v="0"/>
    <x v="11"/>
    <x v="0"/>
    <x v="0"/>
    <x v="0"/>
    <s v="Tarde"/>
    <n v="50"/>
    <n v="70"/>
    <n v="3500"/>
    <n v="1499"/>
    <n v="2001"/>
    <x v="1"/>
  </r>
  <r>
    <x v="109"/>
    <x v="1"/>
    <x v="0"/>
    <x v="0"/>
    <x v="1"/>
    <x v="1"/>
    <s v="Noite"/>
    <n v="100"/>
    <n v="90"/>
    <n v="9000"/>
    <n v="3140"/>
    <n v="5860"/>
    <x v="1"/>
  </r>
  <r>
    <x v="182"/>
    <x v="0"/>
    <x v="1"/>
    <x v="0"/>
    <x v="2"/>
    <x v="2"/>
    <s v="Tarde"/>
    <n v="150"/>
    <n v="120"/>
    <n v="18000"/>
    <n v="7039"/>
    <n v="10961"/>
    <x v="1"/>
  </r>
  <r>
    <x v="117"/>
    <x v="1"/>
    <x v="0"/>
    <x v="0"/>
    <x v="3"/>
    <x v="3"/>
    <s v="Noite"/>
    <n v="70"/>
    <n v="120"/>
    <n v="8400"/>
    <n v="2992"/>
    <n v="5408"/>
    <x v="1"/>
  </r>
  <r>
    <x v="209"/>
    <x v="1"/>
    <x v="11"/>
    <x v="1"/>
    <x v="2"/>
    <x v="4"/>
    <s v="Tarde"/>
    <n v="120"/>
    <n v="150"/>
    <n v="18000"/>
    <n v="7226"/>
    <n v="10774"/>
    <x v="1"/>
  </r>
  <r>
    <x v="26"/>
    <x v="1"/>
    <x v="5"/>
    <x v="2"/>
    <x v="2"/>
    <x v="5"/>
    <s v="Noite"/>
    <n v="100"/>
    <n v="150"/>
    <n v="15000"/>
    <n v="5276"/>
    <n v="9724"/>
    <x v="1"/>
  </r>
  <r>
    <x v="133"/>
    <x v="1"/>
    <x v="7"/>
    <x v="2"/>
    <x v="3"/>
    <x v="6"/>
    <s v="Tarde"/>
    <n v="200"/>
    <n v="120"/>
    <n v="24000"/>
    <n v="10761"/>
    <n v="13239"/>
    <x v="1"/>
  </r>
  <r>
    <x v="688"/>
    <x v="0"/>
    <x v="1"/>
    <x v="3"/>
    <x v="2"/>
    <x v="7"/>
    <s v="Noite"/>
    <n v="50"/>
    <n v="100"/>
    <n v="5000"/>
    <n v="2037"/>
    <n v="2963"/>
    <x v="1"/>
  </r>
  <r>
    <x v="592"/>
    <x v="1"/>
    <x v="11"/>
    <x v="4"/>
    <x v="1"/>
    <x v="8"/>
    <s v="Tarde"/>
    <n v="100"/>
    <n v="90"/>
    <n v="9000"/>
    <n v="4020"/>
    <n v="4980"/>
    <x v="1"/>
  </r>
  <r>
    <x v="523"/>
    <x v="1"/>
    <x v="9"/>
    <x v="5"/>
    <x v="2"/>
    <x v="9"/>
    <s v="Noite"/>
    <n v="150"/>
    <n v="120"/>
    <n v="18000"/>
    <n v="6826"/>
    <n v="11174"/>
    <x v="1"/>
  </r>
  <r>
    <x v="428"/>
    <x v="1"/>
    <x v="5"/>
    <x v="0"/>
    <x v="0"/>
    <x v="0"/>
    <s v="Tarde"/>
    <n v="50"/>
    <n v="70"/>
    <n v="3500"/>
    <n v="1438"/>
    <n v="2062"/>
    <x v="1"/>
  </r>
  <r>
    <x v="143"/>
    <x v="0"/>
    <x v="1"/>
    <x v="0"/>
    <x v="1"/>
    <x v="1"/>
    <s v="Noite"/>
    <n v="100"/>
    <n v="90"/>
    <n v="9000"/>
    <n v="3026"/>
    <n v="5974"/>
    <x v="1"/>
  </r>
  <r>
    <x v="689"/>
    <x v="0"/>
    <x v="8"/>
    <x v="0"/>
    <x v="2"/>
    <x v="2"/>
    <s v="Tarde"/>
    <n v="150"/>
    <n v="120"/>
    <n v="18000"/>
    <n v="7459"/>
    <n v="10541"/>
    <x v="1"/>
  </r>
  <r>
    <x v="359"/>
    <x v="0"/>
    <x v="9"/>
    <x v="0"/>
    <x v="3"/>
    <x v="3"/>
    <s v="Noite"/>
    <n v="70"/>
    <n v="120"/>
    <n v="8400"/>
    <n v="3488"/>
    <n v="4912"/>
    <x v="1"/>
  </r>
  <r>
    <x v="674"/>
    <x v="0"/>
    <x v="7"/>
    <x v="1"/>
    <x v="2"/>
    <x v="4"/>
    <s v="Tarde"/>
    <n v="120"/>
    <n v="150"/>
    <n v="18000"/>
    <n v="8010"/>
    <n v="9990"/>
    <x v="1"/>
  </r>
  <r>
    <x v="158"/>
    <x v="1"/>
    <x v="0"/>
    <x v="2"/>
    <x v="2"/>
    <x v="5"/>
    <s v="Noite"/>
    <n v="100"/>
    <n v="150"/>
    <n v="15000"/>
    <n v="5876"/>
    <n v="9124"/>
    <x v="1"/>
  </r>
  <r>
    <x v="334"/>
    <x v="0"/>
    <x v="4"/>
    <x v="2"/>
    <x v="3"/>
    <x v="6"/>
    <s v="Tarde"/>
    <n v="200"/>
    <n v="120"/>
    <n v="24000"/>
    <n v="9799"/>
    <n v="14201"/>
    <x v="1"/>
  </r>
  <r>
    <x v="96"/>
    <x v="1"/>
    <x v="3"/>
    <x v="3"/>
    <x v="2"/>
    <x v="7"/>
    <s v="Noite"/>
    <n v="50"/>
    <n v="100"/>
    <n v="5000"/>
    <n v="1929"/>
    <n v="3071"/>
    <x v="1"/>
  </r>
  <r>
    <x v="634"/>
    <x v="0"/>
    <x v="2"/>
    <x v="4"/>
    <x v="1"/>
    <x v="8"/>
    <s v="Tarde"/>
    <n v="100"/>
    <n v="90"/>
    <n v="9000"/>
    <n v="3071"/>
    <n v="5929"/>
    <x v="1"/>
  </r>
  <r>
    <x v="132"/>
    <x v="1"/>
    <x v="7"/>
    <x v="5"/>
    <x v="2"/>
    <x v="9"/>
    <s v="Noite"/>
    <n v="150"/>
    <n v="120"/>
    <n v="18000"/>
    <n v="6142"/>
    <n v="11858"/>
    <x v="1"/>
  </r>
  <r>
    <x v="372"/>
    <x v="0"/>
    <x v="11"/>
    <x v="0"/>
    <x v="0"/>
    <x v="0"/>
    <s v="Tarde"/>
    <n v="50"/>
    <n v="70"/>
    <n v="3500"/>
    <n v="1199"/>
    <n v="2301"/>
    <x v="1"/>
  </r>
  <r>
    <x v="396"/>
    <x v="0"/>
    <x v="11"/>
    <x v="0"/>
    <x v="1"/>
    <x v="1"/>
    <s v="Noite"/>
    <n v="100"/>
    <n v="90"/>
    <n v="9000"/>
    <n v="3180"/>
    <n v="5820"/>
    <x v="1"/>
  </r>
  <r>
    <x v="471"/>
    <x v="0"/>
    <x v="10"/>
    <x v="0"/>
    <x v="2"/>
    <x v="2"/>
    <s v="Tarde"/>
    <n v="150"/>
    <n v="120"/>
    <n v="18000"/>
    <n v="8047"/>
    <n v="9953"/>
    <x v="1"/>
  </r>
  <r>
    <x v="618"/>
    <x v="0"/>
    <x v="1"/>
    <x v="0"/>
    <x v="3"/>
    <x v="3"/>
    <s v="Noite"/>
    <n v="70"/>
    <n v="120"/>
    <n v="8400"/>
    <n v="3323"/>
    <n v="5077"/>
    <x v="1"/>
  </r>
  <r>
    <x v="356"/>
    <x v="1"/>
    <x v="2"/>
    <x v="1"/>
    <x v="2"/>
    <x v="4"/>
    <s v="Tarde"/>
    <n v="120"/>
    <n v="150"/>
    <n v="18000"/>
    <n v="7388"/>
    <n v="10612"/>
    <x v="1"/>
  </r>
  <r>
    <x v="54"/>
    <x v="1"/>
    <x v="10"/>
    <x v="2"/>
    <x v="2"/>
    <x v="5"/>
    <s v="Noite"/>
    <n v="100"/>
    <n v="150"/>
    <n v="15000"/>
    <n v="5386"/>
    <n v="9614"/>
    <x v="1"/>
  </r>
  <r>
    <x v="267"/>
    <x v="1"/>
    <x v="0"/>
    <x v="2"/>
    <x v="3"/>
    <x v="6"/>
    <s v="Tarde"/>
    <n v="200"/>
    <n v="120"/>
    <n v="24000"/>
    <n v="10587"/>
    <n v="13413"/>
    <x v="1"/>
  </r>
  <r>
    <x v="519"/>
    <x v="0"/>
    <x v="3"/>
    <x v="3"/>
    <x v="2"/>
    <x v="7"/>
    <s v="Noite"/>
    <n v="50"/>
    <n v="100"/>
    <n v="5000"/>
    <n v="1803"/>
    <n v="3197"/>
    <x v="1"/>
  </r>
  <r>
    <x v="407"/>
    <x v="1"/>
    <x v="1"/>
    <x v="4"/>
    <x v="1"/>
    <x v="8"/>
    <s v="Tarde"/>
    <n v="100"/>
    <n v="90"/>
    <n v="9000"/>
    <n v="3221"/>
    <n v="5779"/>
    <x v="1"/>
  </r>
  <r>
    <x v="200"/>
    <x v="0"/>
    <x v="0"/>
    <x v="5"/>
    <x v="2"/>
    <x v="9"/>
    <s v="Noite"/>
    <n v="150"/>
    <n v="120"/>
    <n v="18000"/>
    <n v="6312"/>
    <n v="11688"/>
    <x v="1"/>
  </r>
  <r>
    <x v="690"/>
    <x v="0"/>
    <x v="0"/>
    <x v="0"/>
    <x v="0"/>
    <x v="0"/>
    <s v="Tarde"/>
    <n v="50"/>
    <n v="70"/>
    <n v="3500"/>
    <n v="1541"/>
    <n v="1959"/>
    <x v="1"/>
  </r>
  <r>
    <x v="326"/>
    <x v="0"/>
    <x v="0"/>
    <x v="0"/>
    <x v="1"/>
    <x v="1"/>
    <s v="Noite"/>
    <n v="100"/>
    <n v="90"/>
    <n v="9000"/>
    <n v="3892"/>
    <n v="5108"/>
    <x v="1"/>
  </r>
  <r>
    <x v="6"/>
    <x v="0"/>
    <x v="5"/>
    <x v="0"/>
    <x v="2"/>
    <x v="2"/>
    <s v="Tarde"/>
    <n v="150"/>
    <n v="120"/>
    <n v="18000"/>
    <n v="7919"/>
    <n v="10081"/>
    <x v="1"/>
  </r>
  <r>
    <x v="567"/>
    <x v="1"/>
    <x v="4"/>
    <x v="0"/>
    <x v="3"/>
    <x v="3"/>
    <s v="Noite"/>
    <n v="70"/>
    <n v="120"/>
    <n v="8400"/>
    <n v="2964"/>
    <n v="5436"/>
    <x v="1"/>
  </r>
  <r>
    <x v="278"/>
    <x v="1"/>
    <x v="9"/>
    <x v="1"/>
    <x v="2"/>
    <x v="4"/>
    <s v="Tarde"/>
    <n v="120"/>
    <n v="150"/>
    <n v="18000"/>
    <n v="6574"/>
    <n v="11426"/>
    <x v="1"/>
  </r>
  <r>
    <x v="634"/>
    <x v="0"/>
    <x v="2"/>
    <x v="2"/>
    <x v="2"/>
    <x v="5"/>
    <s v="Noite"/>
    <n v="100"/>
    <n v="150"/>
    <n v="15000"/>
    <n v="5962"/>
    <n v="9038"/>
    <x v="1"/>
  </r>
  <r>
    <x v="13"/>
    <x v="1"/>
    <x v="5"/>
    <x v="2"/>
    <x v="3"/>
    <x v="6"/>
    <s v="Tarde"/>
    <n v="200"/>
    <n v="120"/>
    <n v="24000"/>
    <n v="9296"/>
    <n v="14704"/>
    <x v="1"/>
  </r>
  <r>
    <x v="669"/>
    <x v="0"/>
    <x v="3"/>
    <x v="3"/>
    <x v="2"/>
    <x v="7"/>
    <s v="Noite"/>
    <n v="50"/>
    <n v="100"/>
    <n v="5000"/>
    <n v="1673"/>
    <n v="3327"/>
    <x v="1"/>
  </r>
  <r>
    <x v="105"/>
    <x v="1"/>
    <x v="4"/>
    <x v="4"/>
    <x v="1"/>
    <x v="8"/>
    <s v="Tarde"/>
    <n v="100"/>
    <n v="90"/>
    <n v="9000"/>
    <n v="3086"/>
    <n v="5914"/>
    <x v="1"/>
  </r>
  <r>
    <x v="397"/>
    <x v="1"/>
    <x v="5"/>
    <x v="5"/>
    <x v="2"/>
    <x v="9"/>
    <s v="Noite"/>
    <n v="150"/>
    <n v="120"/>
    <n v="18000"/>
    <n v="6837"/>
    <n v="11163"/>
    <x v="1"/>
  </r>
  <r>
    <x v="40"/>
    <x v="1"/>
    <x v="8"/>
    <x v="0"/>
    <x v="0"/>
    <x v="0"/>
    <s v="Tarde"/>
    <n v="50"/>
    <n v="70"/>
    <n v="3500"/>
    <n v="1177"/>
    <n v="2323"/>
    <x v="1"/>
  </r>
  <r>
    <x v="250"/>
    <x v="1"/>
    <x v="0"/>
    <x v="0"/>
    <x v="1"/>
    <x v="1"/>
    <s v="Noite"/>
    <n v="100"/>
    <n v="90"/>
    <n v="9000"/>
    <n v="3276"/>
    <n v="5724"/>
    <x v="1"/>
  </r>
  <r>
    <x v="665"/>
    <x v="1"/>
    <x v="4"/>
    <x v="0"/>
    <x v="2"/>
    <x v="2"/>
    <s v="Tarde"/>
    <n v="150"/>
    <n v="120"/>
    <n v="18000"/>
    <n v="6747"/>
    <n v="11253"/>
    <x v="1"/>
  </r>
  <r>
    <x v="316"/>
    <x v="0"/>
    <x v="1"/>
    <x v="0"/>
    <x v="3"/>
    <x v="3"/>
    <s v="Noite"/>
    <n v="70"/>
    <n v="120"/>
    <n v="8400"/>
    <n v="3057"/>
    <n v="5343"/>
    <x v="1"/>
  </r>
  <r>
    <x v="84"/>
    <x v="1"/>
    <x v="3"/>
    <x v="1"/>
    <x v="2"/>
    <x v="4"/>
    <s v="Tarde"/>
    <n v="120"/>
    <n v="150"/>
    <n v="18000"/>
    <n v="6508"/>
    <n v="11492"/>
    <x v="1"/>
  </r>
  <r>
    <x v="663"/>
    <x v="1"/>
    <x v="3"/>
    <x v="2"/>
    <x v="2"/>
    <x v="5"/>
    <s v="Noite"/>
    <n v="100"/>
    <n v="150"/>
    <n v="15000"/>
    <n v="5880"/>
    <n v="9120"/>
    <x v="1"/>
  </r>
  <r>
    <x v="144"/>
    <x v="0"/>
    <x v="2"/>
    <x v="2"/>
    <x v="3"/>
    <x v="6"/>
    <s v="Tarde"/>
    <n v="200"/>
    <n v="120"/>
    <n v="24000"/>
    <n v="10772"/>
    <n v="13228"/>
    <x v="1"/>
  </r>
  <r>
    <x v="476"/>
    <x v="1"/>
    <x v="1"/>
    <x v="3"/>
    <x v="2"/>
    <x v="7"/>
    <s v="Noite"/>
    <n v="50"/>
    <n v="100"/>
    <n v="5000"/>
    <n v="1655"/>
    <n v="3345"/>
    <x v="1"/>
  </r>
  <r>
    <x v="352"/>
    <x v="1"/>
    <x v="1"/>
    <x v="4"/>
    <x v="1"/>
    <x v="8"/>
    <s v="Tarde"/>
    <n v="100"/>
    <n v="90"/>
    <n v="9000"/>
    <n v="3250"/>
    <n v="5750"/>
    <x v="1"/>
  </r>
  <r>
    <x v="177"/>
    <x v="1"/>
    <x v="11"/>
    <x v="5"/>
    <x v="2"/>
    <x v="9"/>
    <s v="Noite"/>
    <n v="150"/>
    <n v="120"/>
    <n v="18000"/>
    <n v="6243"/>
    <n v="11757"/>
    <x v="1"/>
  </r>
  <r>
    <x v="325"/>
    <x v="0"/>
    <x v="7"/>
    <x v="0"/>
    <x v="0"/>
    <x v="0"/>
    <s v="Tarde"/>
    <n v="50"/>
    <n v="70"/>
    <n v="3500"/>
    <n v="1353"/>
    <n v="2147"/>
    <x v="1"/>
  </r>
  <r>
    <x v="231"/>
    <x v="1"/>
    <x v="4"/>
    <x v="0"/>
    <x v="1"/>
    <x v="1"/>
    <s v="Noite"/>
    <n v="100"/>
    <n v="90"/>
    <n v="9000"/>
    <n v="3620"/>
    <n v="5380"/>
    <x v="1"/>
  </r>
  <r>
    <x v="632"/>
    <x v="1"/>
    <x v="4"/>
    <x v="0"/>
    <x v="2"/>
    <x v="2"/>
    <s v="Tarde"/>
    <n v="150"/>
    <n v="120"/>
    <n v="18000"/>
    <n v="6444"/>
    <n v="11556"/>
    <x v="1"/>
  </r>
  <r>
    <x v="600"/>
    <x v="1"/>
    <x v="9"/>
    <x v="0"/>
    <x v="3"/>
    <x v="3"/>
    <s v="Noite"/>
    <n v="70"/>
    <n v="120"/>
    <n v="8400"/>
    <n v="3412"/>
    <n v="4988"/>
    <x v="1"/>
  </r>
  <r>
    <x v="371"/>
    <x v="0"/>
    <x v="2"/>
    <x v="1"/>
    <x v="2"/>
    <x v="4"/>
    <s v="Tarde"/>
    <n v="120"/>
    <n v="150"/>
    <n v="18000"/>
    <n v="7323"/>
    <n v="10677"/>
    <x v="1"/>
  </r>
  <r>
    <x v="331"/>
    <x v="0"/>
    <x v="7"/>
    <x v="2"/>
    <x v="2"/>
    <x v="5"/>
    <s v="Noite"/>
    <n v="100"/>
    <n v="150"/>
    <n v="15000"/>
    <n v="5118"/>
    <n v="9882"/>
    <x v="1"/>
  </r>
  <r>
    <x v="595"/>
    <x v="0"/>
    <x v="9"/>
    <x v="2"/>
    <x v="3"/>
    <x v="6"/>
    <s v="Tarde"/>
    <n v="200"/>
    <n v="120"/>
    <n v="24000"/>
    <n v="10449"/>
    <n v="13551"/>
    <x v="1"/>
  </r>
  <r>
    <x v="521"/>
    <x v="1"/>
    <x v="6"/>
    <x v="3"/>
    <x v="2"/>
    <x v="7"/>
    <s v="Noite"/>
    <n v="50"/>
    <n v="100"/>
    <n v="5000"/>
    <n v="1801"/>
    <n v="3199"/>
    <x v="1"/>
  </r>
  <r>
    <x v="55"/>
    <x v="1"/>
    <x v="5"/>
    <x v="4"/>
    <x v="1"/>
    <x v="8"/>
    <s v="Tarde"/>
    <n v="100"/>
    <n v="90"/>
    <n v="9000"/>
    <n v="3355"/>
    <n v="5645"/>
    <x v="1"/>
  </r>
  <r>
    <x v="341"/>
    <x v="0"/>
    <x v="11"/>
    <x v="5"/>
    <x v="2"/>
    <x v="9"/>
    <s v="Noite"/>
    <n v="150"/>
    <n v="120"/>
    <n v="18000"/>
    <n v="6461"/>
    <n v="11539"/>
    <x v="1"/>
  </r>
  <r>
    <x v="691"/>
    <x v="1"/>
    <x v="7"/>
    <x v="0"/>
    <x v="0"/>
    <x v="0"/>
    <s v="Tarde"/>
    <n v="50"/>
    <n v="70"/>
    <n v="3500"/>
    <n v="1299"/>
    <n v="2201"/>
    <x v="1"/>
  </r>
  <r>
    <x v="85"/>
    <x v="0"/>
    <x v="2"/>
    <x v="0"/>
    <x v="1"/>
    <x v="1"/>
    <s v="Noite"/>
    <n v="100"/>
    <n v="90"/>
    <n v="9000"/>
    <n v="3929"/>
    <n v="5071"/>
    <x v="1"/>
  </r>
  <r>
    <x v="192"/>
    <x v="1"/>
    <x v="6"/>
    <x v="0"/>
    <x v="2"/>
    <x v="2"/>
    <s v="Tarde"/>
    <n v="150"/>
    <n v="120"/>
    <n v="18000"/>
    <n v="7699"/>
    <n v="10301"/>
    <x v="1"/>
  </r>
  <r>
    <x v="38"/>
    <x v="1"/>
    <x v="7"/>
    <x v="0"/>
    <x v="3"/>
    <x v="3"/>
    <s v="Noite"/>
    <n v="70"/>
    <n v="120"/>
    <n v="8400"/>
    <n v="2786"/>
    <n v="5614"/>
    <x v="1"/>
  </r>
  <r>
    <x v="274"/>
    <x v="1"/>
    <x v="7"/>
    <x v="1"/>
    <x v="2"/>
    <x v="4"/>
    <s v="Tarde"/>
    <n v="120"/>
    <n v="150"/>
    <n v="18000"/>
    <n v="6658"/>
    <n v="11342"/>
    <x v="1"/>
  </r>
  <r>
    <x v="692"/>
    <x v="1"/>
    <x v="1"/>
    <x v="2"/>
    <x v="2"/>
    <x v="5"/>
    <s v="Noite"/>
    <n v="100"/>
    <n v="150"/>
    <n v="15000"/>
    <n v="5634"/>
    <n v="9366"/>
    <x v="1"/>
  </r>
  <r>
    <x v="87"/>
    <x v="1"/>
    <x v="2"/>
    <x v="2"/>
    <x v="3"/>
    <x v="6"/>
    <s v="Tarde"/>
    <n v="200"/>
    <n v="120"/>
    <n v="24000"/>
    <n v="8994"/>
    <n v="15006"/>
    <x v="1"/>
  </r>
  <r>
    <x v="520"/>
    <x v="1"/>
    <x v="6"/>
    <x v="3"/>
    <x v="2"/>
    <x v="7"/>
    <s v="Noite"/>
    <n v="50"/>
    <n v="100"/>
    <n v="5000"/>
    <n v="2180"/>
    <n v="2820"/>
    <x v="1"/>
  </r>
  <r>
    <x v="282"/>
    <x v="0"/>
    <x v="2"/>
    <x v="4"/>
    <x v="1"/>
    <x v="8"/>
    <s v="Tarde"/>
    <n v="100"/>
    <n v="90"/>
    <n v="9000"/>
    <n v="3591"/>
    <n v="5409"/>
    <x v="1"/>
  </r>
  <r>
    <x v="38"/>
    <x v="1"/>
    <x v="7"/>
    <x v="5"/>
    <x v="2"/>
    <x v="9"/>
    <s v="Noite"/>
    <n v="150"/>
    <n v="120"/>
    <n v="18000"/>
    <n v="6835"/>
    <n v="11165"/>
    <x v="1"/>
  </r>
  <r>
    <x v="80"/>
    <x v="0"/>
    <x v="9"/>
    <x v="0"/>
    <x v="0"/>
    <x v="0"/>
    <s v="Tarde"/>
    <n v="50"/>
    <n v="70"/>
    <n v="3500"/>
    <n v="1372"/>
    <n v="2128"/>
    <x v="1"/>
  </r>
  <r>
    <x v="451"/>
    <x v="0"/>
    <x v="0"/>
    <x v="0"/>
    <x v="1"/>
    <x v="1"/>
    <s v="Noite"/>
    <n v="100"/>
    <n v="90"/>
    <n v="9000"/>
    <n v="3459"/>
    <n v="5541"/>
    <x v="1"/>
  </r>
  <r>
    <x v="242"/>
    <x v="0"/>
    <x v="8"/>
    <x v="0"/>
    <x v="2"/>
    <x v="2"/>
    <s v="Tarde"/>
    <n v="150"/>
    <n v="120"/>
    <n v="18000"/>
    <n v="7465"/>
    <n v="10535"/>
    <x v="1"/>
  </r>
  <r>
    <x v="496"/>
    <x v="0"/>
    <x v="3"/>
    <x v="0"/>
    <x v="3"/>
    <x v="3"/>
    <s v="Noite"/>
    <n v="70"/>
    <n v="120"/>
    <n v="8400"/>
    <n v="2985"/>
    <n v="5415"/>
    <x v="1"/>
  </r>
  <r>
    <x v="685"/>
    <x v="0"/>
    <x v="11"/>
    <x v="1"/>
    <x v="2"/>
    <x v="4"/>
    <s v="Tarde"/>
    <n v="120"/>
    <n v="150"/>
    <n v="18000"/>
    <n v="6771"/>
    <n v="11229"/>
    <x v="1"/>
  </r>
  <r>
    <x v="400"/>
    <x v="0"/>
    <x v="7"/>
    <x v="2"/>
    <x v="2"/>
    <x v="5"/>
    <s v="Noite"/>
    <n v="100"/>
    <n v="150"/>
    <n v="15000"/>
    <n v="6473"/>
    <n v="8527"/>
    <x v="1"/>
  </r>
  <r>
    <x v="657"/>
    <x v="1"/>
    <x v="6"/>
    <x v="2"/>
    <x v="3"/>
    <x v="6"/>
    <s v="Tarde"/>
    <n v="200"/>
    <n v="120"/>
    <n v="24000"/>
    <n v="8990"/>
    <n v="15010"/>
    <x v="1"/>
  </r>
  <r>
    <x v="102"/>
    <x v="0"/>
    <x v="8"/>
    <x v="3"/>
    <x v="2"/>
    <x v="7"/>
    <s v="Noite"/>
    <n v="50"/>
    <n v="100"/>
    <n v="5000"/>
    <n v="1725"/>
    <n v="3275"/>
    <x v="1"/>
  </r>
  <r>
    <x v="693"/>
    <x v="0"/>
    <x v="0"/>
    <x v="4"/>
    <x v="1"/>
    <x v="8"/>
    <s v="Tarde"/>
    <n v="100"/>
    <n v="90"/>
    <n v="9000"/>
    <n v="3252"/>
    <n v="5748"/>
    <x v="1"/>
  </r>
  <r>
    <x v="481"/>
    <x v="1"/>
    <x v="3"/>
    <x v="5"/>
    <x v="2"/>
    <x v="9"/>
    <s v="Noite"/>
    <n v="150"/>
    <n v="120"/>
    <n v="18000"/>
    <n v="6791"/>
    <n v="11209"/>
    <x v="1"/>
  </r>
  <r>
    <x v="562"/>
    <x v="1"/>
    <x v="9"/>
    <x v="0"/>
    <x v="0"/>
    <x v="0"/>
    <s v="Tarde"/>
    <n v="50"/>
    <n v="70"/>
    <n v="3500"/>
    <n v="1446"/>
    <n v="2054"/>
    <x v="1"/>
  </r>
  <r>
    <x v="478"/>
    <x v="1"/>
    <x v="8"/>
    <x v="0"/>
    <x v="1"/>
    <x v="1"/>
    <s v="Noite"/>
    <n v="100"/>
    <n v="90"/>
    <n v="9000"/>
    <n v="3728"/>
    <n v="5272"/>
    <x v="1"/>
  </r>
  <r>
    <x v="639"/>
    <x v="0"/>
    <x v="4"/>
    <x v="0"/>
    <x v="2"/>
    <x v="2"/>
    <s v="Tarde"/>
    <n v="150"/>
    <n v="120"/>
    <n v="18000"/>
    <n v="6790"/>
    <n v="11210"/>
    <x v="1"/>
  </r>
  <r>
    <x v="694"/>
    <x v="0"/>
    <x v="4"/>
    <x v="0"/>
    <x v="3"/>
    <x v="3"/>
    <s v="Noite"/>
    <n v="70"/>
    <n v="120"/>
    <n v="8400"/>
    <n v="3776"/>
    <n v="4624"/>
    <x v="1"/>
  </r>
  <r>
    <x v="122"/>
    <x v="1"/>
    <x v="8"/>
    <x v="1"/>
    <x v="2"/>
    <x v="4"/>
    <s v="Tarde"/>
    <n v="120"/>
    <n v="150"/>
    <n v="18000"/>
    <n v="6068"/>
    <n v="11932"/>
    <x v="1"/>
  </r>
  <r>
    <x v="530"/>
    <x v="0"/>
    <x v="8"/>
    <x v="2"/>
    <x v="2"/>
    <x v="5"/>
    <s v="Noite"/>
    <n v="100"/>
    <n v="150"/>
    <n v="15000"/>
    <n v="5105"/>
    <n v="9895"/>
    <x v="1"/>
  </r>
  <r>
    <x v="444"/>
    <x v="0"/>
    <x v="9"/>
    <x v="2"/>
    <x v="3"/>
    <x v="6"/>
    <s v="Tarde"/>
    <n v="200"/>
    <n v="120"/>
    <n v="24000"/>
    <n v="8761"/>
    <n v="15239"/>
    <x v="1"/>
  </r>
  <r>
    <x v="192"/>
    <x v="1"/>
    <x v="6"/>
    <x v="3"/>
    <x v="2"/>
    <x v="7"/>
    <s v="Noite"/>
    <n v="50"/>
    <n v="100"/>
    <n v="5000"/>
    <n v="1730"/>
    <n v="3270"/>
    <x v="1"/>
  </r>
  <r>
    <x v="585"/>
    <x v="0"/>
    <x v="11"/>
    <x v="4"/>
    <x v="1"/>
    <x v="8"/>
    <s v="Tarde"/>
    <n v="100"/>
    <n v="90"/>
    <n v="9000"/>
    <n v="3342"/>
    <n v="5658"/>
    <x v="1"/>
  </r>
  <r>
    <x v="374"/>
    <x v="0"/>
    <x v="0"/>
    <x v="5"/>
    <x v="2"/>
    <x v="9"/>
    <s v="Noite"/>
    <n v="150"/>
    <n v="120"/>
    <n v="18000"/>
    <n v="7012"/>
    <n v="10988"/>
    <x v="1"/>
  </r>
  <r>
    <x v="436"/>
    <x v="1"/>
    <x v="0"/>
    <x v="0"/>
    <x v="0"/>
    <x v="0"/>
    <s v="Tarde"/>
    <n v="50"/>
    <n v="70"/>
    <n v="3500"/>
    <n v="1197"/>
    <n v="2303"/>
    <x v="1"/>
  </r>
  <r>
    <x v="687"/>
    <x v="1"/>
    <x v="3"/>
    <x v="0"/>
    <x v="1"/>
    <x v="1"/>
    <s v="Noite"/>
    <n v="100"/>
    <n v="90"/>
    <n v="9000"/>
    <n v="3397"/>
    <n v="5603"/>
    <x v="1"/>
  </r>
  <r>
    <x v="330"/>
    <x v="0"/>
    <x v="0"/>
    <x v="0"/>
    <x v="2"/>
    <x v="2"/>
    <s v="Tarde"/>
    <n v="150"/>
    <n v="120"/>
    <n v="18000"/>
    <n v="6835"/>
    <n v="11165"/>
    <x v="1"/>
  </r>
  <r>
    <x v="660"/>
    <x v="1"/>
    <x v="9"/>
    <x v="0"/>
    <x v="3"/>
    <x v="3"/>
    <s v="Noite"/>
    <n v="70"/>
    <n v="120"/>
    <n v="8400"/>
    <n v="3450"/>
    <n v="4950"/>
    <x v="1"/>
  </r>
  <r>
    <x v="100"/>
    <x v="1"/>
    <x v="11"/>
    <x v="1"/>
    <x v="2"/>
    <x v="4"/>
    <s v="Tarde"/>
    <n v="120"/>
    <n v="150"/>
    <n v="18000"/>
    <n v="7555"/>
    <n v="10445"/>
    <x v="1"/>
  </r>
  <r>
    <x v="122"/>
    <x v="1"/>
    <x v="8"/>
    <x v="2"/>
    <x v="2"/>
    <x v="5"/>
    <s v="Noite"/>
    <n v="100"/>
    <n v="150"/>
    <n v="15000"/>
    <n v="5495"/>
    <n v="9505"/>
    <x v="1"/>
  </r>
  <r>
    <x v="386"/>
    <x v="0"/>
    <x v="3"/>
    <x v="2"/>
    <x v="3"/>
    <x v="6"/>
    <s v="Tarde"/>
    <n v="200"/>
    <n v="120"/>
    <n v="24000"/>
    <n v="9340"/>
    <n v="14660"/>
    <x v="1"/>
  </r>
  <r>
    <x v="51"/>
    <x v="1"/>
    <x v="4"/>
    <x v="3"/>
    <x v="2"/>
    <x v="7"/>
    <s v="Noite"/>
    <n v="50"/>
    <n v="100"/>
    <n v="5000"/>
    <n v="2216"/>
    <n v="2784"/>
    <x v="1"/>
  </r>
  <r>
    <x v="35"/>
    <x v="1"/>
    <x v="9"/>
    <x v="4"/>
    <x v="1"/>
    <x v="8"/>
    <s v="Tarde"/>
    <n v="100"/>
    <n v="90"/>
    <n v="9000"/>
    <n v="2981"/>
    <n v="6019"/>
    <x v="1"/>
  </r>
  <r>
    <x v="680"/>
    <x v="1"/>
    <x v="0"/>
    <x v="5"/>
    <x v="2"/>
    <x v="9"/>
    <s v="Noite"/>
    <n v="150"/>
    <n v="120"/>
    <n v="18000"/>
    <n v="6506"/>
    <n v="11494"/>
    <x v="1"/>
  </r>
  <r>
    <x v="663"/>
    <x v="1"/>
    <x v="3"/>
    <x v="0"/>
    <x v="0"/>
    <x v="0"/>
    <s v="Tarde"/>
    <n v="50"/>
    <n v="70"/>
    <n v="3500"/>
    <n v="1262"/>
    <n v="2238"/>
    <x v="1"/>
  </r>
  <r>
    <x v="474"/>
    <x v="0"/>
    <x v="7"/>
    <x v="0"/>
    <x v="1"/>
    <x v="1"/>
    <s v="Noite"/>
    <n v="100"/>
    <n v="90"/>
    <n v="9000"/>
    <n v="3381"/>
    <n v="5619"/>
    <x v="1"/>
  </r>
  <r>
    <x v="440"/>
    <x v="1"/>
    <x v="5"/>
    <x v="0"/>
    <x v="2"/>
    <x v="2"/>
    <s v="Tarde"/>
    <n v="150"/>
    <n v="120"/>
    <n v="18000"/>
    <n v="7239"/>
    <n v="10761"/>
    <x v="1"/>
  </r>
  <r>
    <x v="382"/>
    <x v="0"/>
    <x v="9"/>
    <x v="0"/>
    <x v="3"/>
    <x v="3"/>
    <s v="Noite"/>
    <n v="70"/>
    <n v="120"/>
    <n v="8400"/>
    <n v="2810"/>
    <n v="5590"/>
    <x v="1"/>
  </r>
  <r>
    <x v="265"/>
    <x v="0"/>
    <x v="2"/>
    <x v="1"/>
    <x v="2"/>
    <x v="4"/>
    <s v="Tarde"/>
    <n v="120"/>
    <n v="150"/>
    <n v="18000"/>
    <n v="6040"/>
    <n v="11960"/>
    <x v="1"/>
  </r>
  <r>
    <x v="411"/>
    <x v="1"/>
    <x v="0"/>
    <x v="2"/>
    <x v="2"/>
    <x v="5"/>
    <s v="Noite"/>
    <n v="100"/>
    <n v="150"/>
    <n v="15000"/>
    <n v="5390"/>
    <n v="9610"/>
    <x v="1"/>
  </r>
  <r>
    <x v="538"/>
    <x v="0"/>
    <x v="1"/>
    <x v="2"/>
    <x v="3"/>
    <x v="6"/>
    <s v="Tarde"/>
    <n v="200"/>
    <n v="120"/>
    <n v="24000"/>
    <n v="8981"/>
    <n v="15019"/>
    <x v="1"/>
  </r>
  <r>
    <x v="521"/>
    <x v="1"/>
    <x v="6"/>
    <x v="3"/>
    <x v="2"/>
    <x v="7"/>
    <s v="Noite"/>
    <n v="50"/>
    <n v="100"/>
    <n v="5000"/>
    <n v="1920"/>
    <n v="3080"/>
    <x v="1"/>
  </r>
  <r>
    <x v="658"/>
    <x v="0"/>
    <x v="8"/>
    <x v="4"/>
    <x v="1"/>
    <x v="8"/>
    <s v="Tarde"/>
    <n v="100"/>
    <n v="90"/>
    <n v="9000"/>
    <n v="2990"/>
    <n v="6010"/>
    <x v="1"/>
  </r>
  <r>
    <x v="540"/>
    <x v="0"/>
    <x v="0"/>
    <x v="5"/>
    <x v="2"/>
    <x v="9"/>
    <s v="Noite"/>
    <n v="150"/>
    <n v="120"/>
    <n v="18000"/>
    <n v="6856"/>
    <n v="11144"/>
    <x v="1"/>
  </r>
  <r>
    <x v="692"/>
    <x v="1"/>
    <x v="1"/>
    <x v="0"/>
    <x v="0"/>
    <x v="0"/>
    <s v="Tarde"/>
    <n v="50"/>
    <n v="70"/>
    <n v="3500"/>
    <n v="1222"/>
    <n v="2278"/>
    <x v="1"/>
  </r>
  <r>
    <x v="324"/>
    <x v="1"/>
    <x v="9"/>
    <x v="0"/>
    <x v="1"/>
    <x v="1"/>
    <s v="Noite"/>
    <n v="100"/>
    <n v="90"/>
    <n v="9000"/>
    <n v="3245"/>
    <n v="5755"/>
    <x v="1"/>
  </r>
  <r>
    <x v="695"/>
    <x v="0"/>
    <x v="0"/>
    <x v="0"/>
    <x v="2"/>
    <x v="2"/>
    <s v="Tarde"/>
    <n v="150"/>
    <n v="120"/>
    <n v="18000"/>
    <n v="6733"/>
    <n v="11267"/>
    <x v="1"/>
  </r>
  <r>
    <x v="627"/>
    <x v="1"/>
    <x v="6"/>
    <x v="0"/>
    <x v="3"/>
    <x v="3"/>
    <s v="Noite"/>
    <n v="70"/>
    <n v="120"/>
    <n v="8400"/>
    <n v="3106"/>
    <n v="5294"/>
    <x v="1"/>
  </r>
  <r>
    <x v="243"/>
    <x v="0"/>
    <x v="4"/>
    <x v="1"/>
    <x v="2"/>
    <x v="4"/>
    <s v="Tarde"/>
    <n v="120"/>
    <n v="150"/>
    <n v="18000"/>
    <n v="6482"/>
    <n v="11518"/>
    <x v="1"/>
  </r>
  <r>
    <x v="32"/>
    <x v="0"/>
    <x v="8"/>
    <x v="2"/>
    <x v="2"/>
    <x v="5"/>
    <s v="Noite"/>
    <n v="100"/>
    <n v="150"/>
    <n v="15000"/>
    <n v="6648"/>
    <n v="8352"/>
    <x v="1"/>
  </r>
  <r>
    <x v="234"/>
    <x v="1"/>
    <x v="3"/>
    <x v="2"/>
    <x v="3"/>
    <x v="6"/>
    <s v="Tarde"/>
    <n v="200"/>
    <n v="120"/>
    <n v="24000"/>
    <n v="8803"/>
    <n v="15197"/>
    <x v="1"/>
  </r>
  <r>
    <x v="208"/>
    <x v="1"/>
    <x v="5"/>
    <x v="3"/>
    <x v="2"/>
    <x v="7"/>
    <s v="Noite"/>
    <n v="50"/>
    <n v="100"/>
    <n v="5000"/>
    <n v="1748"/>
    <n v="3252"/>
    <x v="1"/>
  </r>
  <r>
    <x v="130"/>
    <x v="1"/>
    <x v="1"/>
    <x v="4"/>
    <x v="1"/>
    <x v="8"/>
    <s v="Tarde"/>
    <n v="100"/>
    <n v="90"/>
    <n v="9000"/>
    <n v="3814"/>
    <n v="5186"/>
    <x v="1"/>
  </r>
  <r>
    <x v="140"/>
    <x v="0"/>
    <x v="10"/>
    <x v="5"/>
    <x v="2"/>
    <x v="9"/>
    <s v="Noite"/>
    <n v="150"/>
    <n v="120"/>
    <n v="18000"/>
    <n v="6004"/>
    <n v="11996"/>
    <x v="1"/>
  </r>
  <r>
    <x v="229"/>
    <x v="0"/>
    <x v="8"/>
    <x v="0"/>
    <x v="0"/>
    <x v="0"/>
    <s v="Tarde"/>
    <n v="50"/>
    <n v="70"/>
    <n v="3500"/>
    <n v="1303"/>
    <n v="2197"/>
    <x v="1"/>
  </r>
  <r>
    <x v="638"/>
    <x v="1"/>
    <x v="7"/>
    <x v="0"/>
    <x v="1"/>
    <x v="1"/>
    <s v="Noite"/>
    <n v="100"/>
    <n v="90"/>
    <n v="9000"/>
    <n v="3345"/>
    <n v="5655"/>
    <x v="1"/>
  </r>
  <r>
    <x v="239"/>
    <x v="0"/>
    <x v="2"/>
    <x v="0"/>
    <x v="2"/>
    <x v="2"/>
    <s v="Tarde"/>
    <n v="150"/>
    <n v="120"/>
    <n v="18000"/>
    <n v="7796"/>
    <n v="10204"/>
    <x v="1"/>
  </r>
  <r>
    <x v="465"/>
    <x v="1"/>
    <x v="9"/>
    <x v="0"/>
    <x v="3"/>
    <x v="3"/>
    <s v="Noite"/>
    <n v="70"/>
    <n v="120"/>
    <n v="8400"/>
    <n v="3103"/>
    <n v="5297"/>
    <x v="1"/>
  </r>
  <r>
    <x v="523"/>
    <x v="1"/>
    <x v="9"/>
    <x v="1"/>
    <x v="2"/>
    <x v="4"/>
    <s v="Tarde"/>
    <n v="120"/>
    <n v="150"/>
    <n v="18000"/>
    <n v="7043"/>
    <n v="10957"/>
    <x v="1"/>
  </r>
  <r>
    <x v="614"/>
    <x v="0"/>
    <x v="3"/>
    <x v="2"/>
    <x v="2"/>
    <x v="5"/>
    <s v="Noite"/>
    <n v="100"/>
    <n v="150"/>
    <n v="15000"/>
    <n v="5673"/>
    <n v="9327"/>
    <x v="1"/>
  </r>
  <r>
    <x v="201"/>
    <x v="1"/>
    <x v="9"/>
    <x v="2"/>
    <x v="3"/>
    <x v="6"/>
    <s v="Tarde"/>
    <n v="200"/>
    <n v="120"/>
    <n v="24000"/>
    <n v="9073"/>
    <n v="14927"/>
    <x v="1"/>
  </r>
  <r>
    <x v="546"/>
    <x v="0"/>
    <x v="11"/>
    <x v="3"/>
    <x v="2"/>
    <x v="7"/>
    <s v="Noite"/>
    <n v="50"/>
    <n v="100"/>
    <n v="5000"/>
    <n v="1676"/>
    <n v="3324"/>
    <x v="1"/>
  </r>
  <r>
    <x v="288"/>
    <x v="1"/>
    <x v="7"/>
    <x v="4"/>
    <x v="1"/>
    <x v="8"/>
    <s v="Tarde"/>
    <n v="100"/>
    <n v="90"/>
    <n v="9000"/>
    <n v="3443"/>
    <n v="5557"/>
    <x v="1"/>
  </r>
  <r>
    <x v="398"/>
    <x v="0"/>
    <x v="2"/>
    <x v="5"/>
    <x v="2"/>
    <x v="9"/>
    <s v="Noite"/>
    <n v="150"/>
    <n v="120"/>
    <n v="18000"/>
    <n v="7902"/>
    <n v="10098"/>
    <x v="1"/>
  </r>
  <r>
    <x v="397"/>
    <x v="1"/>
    <x v="5"/>
    <x v="0"/>
    <x v="0"/>
    <x v="0"/>
    <s v="Tarde"/>
    <n v="50"/>
    <n v="70"/>
    <n v="3500"/>
    <n v="1331"/>
    <n v="2169"/>
    <x v="1"/>
  </r>
  <r>
    <x v="687"/>
    <x v="1"/>
    <x v="3"/>
    <x v="0"/>
    <x v="1"/>
    <x v="1"/>
    <s v="Noite"/>
    <n v="100"/>
    <n v="90"/>
    <n v="9000"/>
    <n v="3270"/>
    <n v="5730"/>
    <x v="1"/>
  </r>
  <r>
    <x v="650"/>
    <x v="1"/>
    <x v="10"/>
    <x v="0"/>
    <x v="2"/>
    <x v="2"/>
    <s v="Tarde"/>
    <n v="150"/>
    <n v="120"/>
    <n v="18000"/>
    <n v="6763"/>
    <n v="11237"/>
    <x v="1"/>
  </r>
  <r>
    <x v="313"/>
    <x v="0"/>
    <x v="6"/>
    <x v="0"/>
    <x v="3"/>
    <x v="3"/>
    <s v="Noite"/>
    <n v="70"/>
    <n v="120"/>
    <n v="8400"/>
    <n v="3647"/>
    <n v="4753"/>
    <x v="1"/>
  </r>
  <r>
    <x v="157"/>
    <x v="1"/>
    <x v="2"/>
    <x v="1"/>
    <x v="2"/>
    <x v="4"/>
    <s v="Tarde"/>
    <n v="120"/>
    <n v="150"/>
    <n v="18000"/>
    <n v="7215"/>
    <n v="10785"/>
    <x v="1"/>
  </r>
  <r>
    <x v="394"/>
    <x v="1"/>
    <x v="6"/>
    <x v="2"/>
    <x v="2"/>
    <x v="5"/>
    <s v="Noite"/>
    <n v="100"/>
    <n v="150"/>
    <n v="15000"/>
    <n v="6324"/>
    <n v="8676"/>
    <x v="1"/>
  </r>
  <r>
    <x v="312"/>
    <x v="1"/>
    <x v="9"/>
    <x v="2"/>
    <x v="3"/>
    <x v="6"/>
    <s v="Tarde"/>
    <n v="200"/>
    <n v="120"/>
    <n v="24000"/>
    <n v="8490"/>
    <n v="15510"/>
    <x v="1"/>
  </r>
  <r>
    <x v="532"/>
    <x v="0"/>
    <x v="5"/>
    <x v="3"/>
    <x v="2"/>
    <x v="7"/>
    <s v="Noite"/>
    <n v="50"/>
    <n v="100"/>
    <n v="5000"/>
    <n v="1780"/>
    <n v="3220"/>
    <x v="1"/>
  </r>
  <r>
    <x v="397"/>
    <x v="1"/>
    <x v="5"/>
    <x v="4"/>
    <x v="1"/>
    <x v="8"/>
    <s v="Tarde"/>
    <n v="100"/>
    <n v="90"/>
    <n v="9000"/>
    <n v="3691"/>
    <n v="5309"/>
    <x v="1"/>
  </r>
  <r>
    <x v="590"/>
    <x v="0"/>
    <x v="4"/>
    <x v="5"/>
    <x v="2"/>
    <x v="9"/>
    <s v="Noite"/>
    <n v="150"/>
    <n v="120"/>
    <n v="18000"/>
    <n v="6444"/>
    <n v="11556"/>
    <x v="1"/>
  </r>
  <r>
    <x v="624"/>
    <x v="1"/>
    <x v="1"/>
    <x v="0"/>
    <x v="0"/>
    <x v="0"/>
    <s v="Tarde"/>
    <n v="50"/>
    <n v="70"/>
    <n v="3500"/>
    <n v="1412"/>
    <n v="2088"/>
    <x v="1"/>
  </r>
  <r>
    <x v="550"/>
    <x v="0"/>
    <x v="4"/>
    <x v="0"/>
    <x v="1"/>
    <x v="1"/>
    <s v="Noite"/>
    <n v="100"/>
    <n v="90"/>
    <n v="9000"/>
    <n v="3594"/>
    <n v="5406"/>
    <x v="1"/>
  </r>
  <r>
    <x v="611"/>
    <x v="1"/>
    <x v="3"/>
    <x v="0"/>
    <x v="2"/>
    <x v="2"/>
    <s v="Tarde"/>
    <n v="150"/>
    <n v="120"/>
    <n v="18000"/>
    <n v="8092"/>
    <n v="9908"/>
    <x v="1"/>
  </r>
  <r>
    <x v="6"/>
    <x v="0"/>
    <x v="5"/>
    <x v="0"/>
    <x v="3"/>
    <x v="3"/>
    <s v="Noite"/>
    <n v="70"/>
    <n v="120"/>
    <n v="8400"/>
    <n v="2958"/>
    <n v="5442"/>
    <x v="1"/>
  </r>
  <r>
    <x v="696"/>
    <x v="1"/>
    <x v="11"/>
    <x v="1"/>
    <x v="2"/>
    <x v="4"/>
    <s v="Tarde"/>
    <n v="120"/>
    <n v="150"/>
    <n v="18000"/>
    <n v="7229"/>
    <n v="10771"/>
    <x v="1"/>
  </r>
  <r>
    <x v="496"/>
    <x v="0"/>
    <x v="3"/>
    <x v="2"/>
    <x v="2"/>
    <x v="5"/>
    <s v="Noite"/>
    <n v="100"/>
    <n v="150"/>
    <n v="15000"/>
    <n v="6286"/>
    <n v="8714"/>
    <x v="1"/>
  </r>
  <r>
    <x v="570"/>
    <x v="0"/>
    <x v="6"/>
    <x v="2"/>
    <x v="3"/>
    <x v="6"/>
    <s v="Tarde"/>
    <n v="200"/>
    <n v="120"/>
    <n v="24000"/>
    <n v="10437"/>
    <n v="13563"/>
    <x v="1"/>
  </r>
  <r>
    <x v="536"/>
    <x v="1"/>
    <x v="8"/>
    <x v="3"/>
    <x v="2"/>
    <x v="7"/>
    <s v="Noite"/>
    <n v="50"/>
    <n v="100"/>
    <n v="5000"/>
    <n v="1691"/>
    <n v="3309"/>
    <x v="1"/>
  </r>
  <r>
    <x v="152"/>
    <x v="0"/>
    <x v="6"/>
    <x v="4"/>
    <x v="1"/>
    <x v="8"/>
    <s v="Tarde"/>
    <n v="100"/>
    <n v="90"/>
    <n v="9000"/>
    <n v="3058"/>
    <n v="5942"/>
    <x v="1"/>
  </r>
  <r>
    <x v="417"/>
    <x v="0"/>
    <x v="1"/>
    <x v="5"/>
    <x v="2"/>
    <x v="9"/>
    <s v="Noite"/>
    <n v="150"/>
    <n v="120"/>
    <n v="18000"/>
    <n v="7964"/>
    <n v="10036"/>
    <x v="1"/>
  </r>
  <r>
    <x v="363"/>
    <x v="1"/>
    <x v="10"/>
    <x v="0"/>
    <x v="0"/>
    <x v="0"/>
    <s v="Tarde"/>
    <n v="50"/>
    <n v="70"/>
    <n v="3500"/>
    <n v="1558"/>
    <n v="1942"/>
    <x v="1"/>
  </r>
  <r>
    <x v="77"/>
    <x v="1"/>
    <x v="6"/>
    <x v="0"/>
    <x v="1"/>
    <x v="1"/>
    <s v="Noite"/>
    <n v="100"/>
    <n v="90"/>
    <n v="9000"/>
    <n v="3148"/>
    <n v="5852"/>
    <x v="1"/>
  </r>
  <r>
    <x v="401"/>
    <x v="1"/>
    <x v="4"/>
    <x v="0"/>
    <x v="2"/>
    <x v="2"/>
    <s v="Tarde"/>
    <n v="150"/>
    <n v="120"/>
    <n v="18000"/>
    <n v="7685"/>
    <n v="10315"/>
    <x v="1"/>
  </r>
  <r>
    <x v="266"/>
    <x v="0"/>
    <x v="11"/>
    <x v="0"/>
    <x v="3"/>
    <x v="3"/>
    <s v="Noite"/>
    <n v="70"/>
    <n v="120"/>
    <n v="8400"/>
    <n v="3725"/>
    <n v="4675"/>
    <x v="1"/>
  </r>
  <r>
    <x v="380"/>
    <x v="1"/>
    <x v="6"/>
    <x v="1"/>
    <x v="2"/>
    <x v="4"/>
    <s v="Tarde"/>
    <n v="120"/>
    <n v="150"/>
    <n v="18000"/>
    <n v="7765"/>
    <n v="10235"/>
    <x v="1"/>
  </r>
  <r>
    <x v="283"/>
    <x v="1"/>
    <x v="1"/>
    <x v="2"/>
    <x v="2"/>
    <x v="5"/>
    <s v="Noite"/>
    <n v="100"/>
    <n v="150"/>
    <n v="15000"/>
    <n v="6437"/>
    <n v="8563"/>
    <x v="1"/>
  </r>
  <r>
    <x v="314"/>
    <x v="1"/>
    <x v="5"/>
    <x v="2"/>
    <x v="3"/>
    <x v="6"/>
    <s v="Tarde"/>
    <n v="200"/>
    <n v="120"/>
    <n v="24000"/>
    <n v="8296"/>
    <n v="15704"/>
    <x v="1"/>
  </r>
  <r>
    <x v="17"/>
    <x v="1"/>
    <x v="6"/>
    <x v="3"/>
    <x v="2"/>
    <x v="7"/>
    <s v="Noite"/>
    <n v="50"/>
    <n v="100"/>
    <n v="5000"/>
    <n v="1719"/>
    <n v="3281"/>
    <x v="1"/>
  </r>
  <r>
    <x v="404"/>
    <x v="0"/>
    <x v="4"/>
    <x v="4"/>
    <x v="1"/>
    <x v="8"/>
    <s v="Tarde"/>
    <n v="100"/>
    <n v="90"/>
    <n v="9000"/>
    <n v="3573"/>
    <n v="5427"/>
    <x v="1"/>
  </r>
  <r>
    <x v="432"/>
    <x v="0"/>
    <x v="10"/>
    <x v="5"/>
    <x v="2"/>
    <x v="9"/>
    <s v="Noite"/>
    <n v="150"/>
    <n v="120"/>
    <n v="18000"/>
    <n v="7129"/>
    <n v="10871"/>
    <x v="1"/>
  </r>
  <r>
    <x v="100"/>
    <x v="1"/>
    <x v="11"/>
    <x v="0"/>
    <x v="0"/>
    <x v="0"/>
    <s v="Tarde"/>
    <n v="50"/>
    <n v="70"/>
    <n v="3500"/>
    <n v="1321"/>
    <n v="2179"/>
    <x v="1"/>
  </r>
  <r>
    <x v="513"/>
    <x v="1"/>
    <x v="5"/>
    <x v="0"/>
    <x v="1"/>
    <x v="1"/>
    <s v="Noite"/>
    <n v="100"/>
    <n v="90"/>
    <n v="9000"/>
    <n v="3022"/>
    <n v="5978"/>
    <x v="1"/>
  </r>
  <r>
    <x v="640"/>
    <x v="1"/>
    <x v="7"/>
    <x v="0"/>
    <x v="2"/>
    <x v="2"/>
    <s v="Tarde"/>
    <n v="150"/>
    <n v="120"/>
    <n v="18000"/>
    <n v="7743"/>
    <n v="10257"/>
    <x v="1"/>
  </r>
  <r>
    <x v="251"/>
    <x v="0"/>
    <x v="4"/>
    <x v="0"/>
    <x v="3"/>
    <x v="3"/>
    <s v="Noite"/>
    <n v="70"/>
    <n v="120"/>
    <n v="8400"/>
    <n v="3307"/>
    <n v="5093"/>
    <x v="1"/>
  </r>
  <r>
    <x v="668"/>
    <x v="0"/>
    <x v="1"/>
    <x v="1"/>
    <x v="2"/>
    <x v="4"/>
    <s v="Tarde"/>
    <n v="120"/>
    <n v="150"/>
    <n v="18000"/>
    <n v="6685"/>
    <n v="11315"/>
    <x v="1"/>
  </r>
  <r>
    <x v="51"/>
    <x v="1"/>
    <x v="4"/>
    <x v="2"/>
    <x v="2"/>
    <x v="5"/>
    <s v="Noite"/>
    <n v="100"/>
    <n v="150"/>
    <n v="15000"/>
    <n v="4967"/>
    <n v="10033"/>
    <x v="1"/>
  </r>
  <r>
    <x v="536"/>
    <x v="1"/>
    <x v="8"/>
    <x v="2"/>
    <x v="3"/>
    <x v="6"/>
    <s v="Tarde"/>
    <n v="200"/>
    <n v="120"/>
    <n v="24000"/>
    <n v="7946"/>
    <n v="16054"/>
    <x v="1"/>
  </r>
  <r>
    <x v="79"/>
    <x v="1"/>
    <x v="3"/>
    <x v="3"/>
    <x v="2"/>
    <x v="7"/>
    <s v="Noite"/>
    <n v="50"/>
    <n v="100"/>
    <n v="5000"/>
    <n v="1789"/>
    <n v="3211"/>
    <x v="1"/>
  </r>
  <r>
    <x v="430"/>
    <x v="0"/>
    <x v="0"/>
    <x v="4"/>
    <x v="1"/>
    <x v="8"/>
    <s v="Tarde"/>
    <n v="100"/>
    <n v="90"/>
    <n v="9000"/>
    <n v="3655"/>
    <n v="5345"/>
    <x v="1"/>
  </r>
  <r>
    <x v="535"/>
    <x v="0"/>
    <x v="6"/>
    <x v="5"/>
    <x v="2"/>
    <x v="9"/>
    <s v="Noite"/>
    <n v="150"/>
    <n v="120"/>
    <n v="18000"/>
    <n v="7228"/>
    <n v="10772"/>
    <x v="1"/>
  </r>
  <r>
    <x v="605"/>
    <x v="1"/>
    <x v="1"/>
    <x v="0"/>
    <x v="0"/>
    <x v="0"/>
    <s v="Tarde"/>
    <n v="50"/>
    <n v="70"/>
    <n v="3500"/>
    <n v="1245"/>
    <n v="2255"/>
    <x v="1"/>
  </r>
  <r>
    <x v="155"/>
    <x v="0"/>
    <x v="6"/>
    <x v="0"/>
    <x v="1"/>
    <x v="1"/>
    <s v="Noite"/>
    <n v="100"/>
    <n v="90"/>
    <n v="9000"/>
    <n v="3782"/>
    <n v="5218"/>
    <x v="1"/>
  </r>
  <r>
    <x v="370"/>
    <x v="0"/>
    <x v="9"/>
    <x v="0"/>
    <x v="2"/>
    <x v="2"/>
    <s v="Tarde"/>
    <n v="150"/>
    <n v="120"/>
    <n v="18000"/>
    <n v="6978"/>
    <n v="11022"/>
    <x v="1"/>
  </r>
  <r>
    <x v="509"/>
    <x v="0"/>
    <x v="9"/>
    <x v="0"/>
    <x v="3"/>
    <x v="3"/>
    <s v="Noite"/>
    <n v="70"/>
    <n v="120"/>
    <n v="8400"/>
    <n v="3279"/>
    <n v="5121"/>
    <x v="1"/>
  </r>
  <r>
    <x v="412"/>
    <x v="1"/>
    <x v="8"/>
    <x v="1"/>
    <x v="2"/>
    <x v="4"/>
    <s v="Tarde"/>
    <n v="120"/>
    <n v="150"/>
    <n v="18000"/>
    <n v="7884"/>
    <n v="10116"/>
    <x v="1"/>
  </r>
  <r>
    <x v="670"/>
    <x v="1"/>
    <x v="8"/>
    <x v="2"/>
    <x v="2"/>
    <x v="5"/>
    <s v="Noite"/>
    <n v="100"/>
    <n v="150"/>
    <n v="15000"/>
    <n v="6476"/>
    <n v="8524"/>
    <x v="1"/>
  </r>
  <r>
    <x v="697"/>
    <x v="0"/>
    <x v="8"/>
    <x v="2"/>
    <x v="3"/>
    <x v="6"/>
    <s v="Tarde"/>
    <n v="200"/>
    <n v="120"/>
    <n v="24000"/>
    <n v="10331"/>
    <n v="13669"/>
    <x v="1"/>
  </r>
  <r>
    <x v="625"/>
    <x v="0"/>
    <x v="3"/>
    <x v="3"/>
    <x v="2"/>
    <x v="7"/>
    <s v="Noite"/>
    <n v="50"/>
    <n v="100"/>
    <n v="5000"/>
    <n v="1756"/>
    <n v="3244"/>
    <x v="1"/>
  </r>
  <r>
    <x v="199"/>
    <x v="1"/>
    <x v="10"/>
    <x v="4"/>
    <x v="1"/>
    <x v="8"/>
    <s v="Tarde"/>
    <n v="100"/>
    <n v="90"/>
    <n v="9000"/>
    <n v="2996"/>
    <n v="6004"/>
    <x v="1"/>
  </r>
  <r>
    <x v="698"/>
    <x v="0"/>
    <x v="3"/>
    <x v="5"/>
    <x v="2"/>
    <x v="9"/>
    <s v="Noite"/>
    <n v="150"/>
    <n v="120"/>
    <n v="18000"/>
    <n v="8084"/>
    <n v="9916"/>
    <x v="1"/>
  </r>
  <r>
    <x v="240"/>
    <x v="0"/>
    <x v="4"/>
    <x v="0"/>
    <x v="0"/>
    <x v="0"/>
    <s v="Tarde"/>
    <n v="50"/>
    <n v="70"/>
    <n v="3500"/>
    <n v="1543"/>
    <n v="1957"/>
    <x v="1"/>
  </r>
  <r>
    <x v="692"/>
    <x v="1"/>
    <x v="1"/>
    <x v="0"/>
    <x v="1"/>
    <x v="1"/>
    <s v="Noite"/>
    <n v="100"/>
    <n v="90"/>
    <n v="9000"/>
    <n v="3697"/>
    <n v="5303"/>
    <x v="1"/>
  </r>
  <r>
    <x v="180"/>
    <x v="0"/>
    <x v="5"/>
    <x v="0"/>
    <x v="2"/>
    <x v="2"/>
    <s v="Tarde"/>
    <n v="150"/>
    <n v="120"/>
    <n v="18000"/>
    <n v="7005"/>
    <n v="10995"/>
    <x v="1"/>
  </r>
  <r>
    <x v="690"/>
    <x v="0"/>
    <x v="0"/>
    <x v="0"/>
    <x v="3"/>
    <x v="3"/>
    <s v="Noite"/>
    <n v="70"/>
    <n v="120"/>
    <n v="8400"/>
    <n v="2965"/>
    <n v="5435"/>
    <x v="1"/>
  </r>
  <r>
    <x v="423"/>
    <x v="1"/>
    <x v="8"/>
    <x v="1"/>
    <x v="2"/>
    <x v="4"/>
    <s v="Tarde"/>
    <n v="120"/>
    <n v="150"/>
    <n v="18000"/>
    <n v="7597"/>
    <n v="10403"/>
    <x v="1"/>
  </r>
  <r>
    <x v="699"/>
    <x v="1"/>
    <x v="9"/>
    <x v="2"/>
    <x v="2"/>
    <x v="5"/>
    <s v="Noite"/>
    <n v="100"/>
    <n v="150"/>
    <n v="15000"/>
    <n v="5358"/>
    <n v="9642"/>
    <x v="1"/>
  </r>
  <r>
    <x v="224"/>
    <x v="0"/>
    <x v="9"/>
    <x v="2"/>
    <x v="3"/>
    <x v="6"/>
    <s v="Tarde"/>
    <n v="200"/>
    <n v="120"/>
    <n v="24000"/>
    <n v="9581"/>
    <n v="14419"/>
    <x v="1"/>
  </r>
  <r>
    <x v="30"/>
    <x v="0"/>
    <x v="7"/>
    <x v="3"/>
    <x v="2"/>
    <x v="7"/>
    <s v="Noite"/>
    <n v="50"/>
    <n v="100"/>
    <n v="5000"/>
    <n v="1932"/>
    <n v="3068"/>
    <x v="1"/>
  </r>
  <r>
    <x v="209"/>
    <x v="1"/>
    <x v="11"/>
    <x v="4"/>
    <x v="1"/>
    <x v="8"/>
    <s v="Tarde"/>
    <n v="100"/>
    <n v="90"/>
    <n v="9000"/>
    <n v="3970"/>
    <n v="5030"/>
    <x v="1"/>
  </r>
  <r>
    <x v="699"/>
    <x v="1"/>
    <x v="9"/>
    <x v="5"/>
    <x v="2"/>
    <x v="9"/>
    <s v="Noite"/>
    <n v="150"/>
    <n v="120"/>
    <n v="18000"/>
    <n v="6960"/>
    <n v="11040"/>
    <x v="1"/>
  </r>
  <r>
    <x v="260"/>
    <x v="0"/>
    <x v="8"/>
    <x v="0"/>
    <x v="0"/>
    <x v="0"/>
    <s v="Tarde"/>
    <n v="50"/>
    <n v="70"/>
    <n v="3500"/>
    <n v="1495"/>
    <n v="2005"/>
    <x v="1"/>
  </r>
  <r>
    <x v="587"/>
    <x v="0"/>
    <x v="11"/>
    <x v="0"/>
    <x v="1"/>
    <x v="1"/>
    <s v="Noite"/>
    <n v="100"/>
    <n v="90"/>
    <n v="9000"/>
    <n v="3982"/>
    <n v="5018"/>
    <x v="1"/>
  </r>
  <r>
    <x v="267"/>
    <x v="1"/>
    <x v="0"/>
    <x v="0"/>
    <x v="2"/>
    <x v="2"/>
    <s v="Tarde"/>
    <n v="150"/>
    <n v="120"/>
    <n v="18000"/>
    <n v="6736"/>
    <n v="11264"/>
    <x v="1"/>
  </r>
  <r>
    <x v="489"/>
    <x v="0"/>
    <x v="7"/>
    <x v="0"/>
    <x v="3"/>
    <x v="3"/>
    <s v="Noite"/>
    <n v="70"/>
    <n v="120"/>
    <n v="8400"/>
    <n v="2901"/>
    <n v="5499"/>
    <x v="1"/>
  </r>
  <r>
    <x v="444"/>
    <x v="0"/>
    <x v="9"/>
    <x v="1"/>
    <x v="2"/>
    <x v="4"/>
    <s v="Tarde"/>
    <n v="120"/>
    <n v="150"/>
    <n v="18000"/>
    <n v="5985"/>
    <n v="12015"/>
    <x v="1"/>
  </r>
  <r>
    <x v="700"/>
    <x v="1"/>
    <x v="0"/>
    <x v="2"/>
    <x v="2"/>
    <x v="5"/>
    <s v="Noite"/>
    <n v="100"/>
    <n v="150"/>
    <n v="15000"/>
    <n v="6287"/>
    <n v="8713"/>
    <x v="1"/>
  </r>
  <r>
    <x v="664"/>
    <x v="0"/>
    <x v="5"/>
    <x v="2"/>
    <x v="3"/>
    <x v="6"/>
    <s v="Tarde"/>
    <n v="200"/>
    <n v="120"/>
    <n v="24000"/>
    <n v="10248"/>
    <n v="13752"/>
    <x v="1"/>
  </r>
  <r>
    <x v="505"/>
    <x v="0"/>
    <x v="9"/>
    <x v="3"/>
    <x v="2"/>
    <x v="7"/>
    <s v="Noite"/>
    <n v="50"/>
    <n v="100"/>
    <n v="5000"/>
    <n v="1664"/>
    <n v="3336"/>
    <x v="1"/>
  </r>
  <r>
    <x v="313"/>
    <x v="0"/>
    <x v="6"/>
    <x v="4"/>
    <x v="1"/>
    <x v="8"/>
    <s v="Tarde"/>
    <n v="100"/>
    <n v="90"/>
    <n v="9000"/>
    <n v="3138"/>
    <n v="5862"/>
    <x v="1"/>
  </r>
  <r>
    <x v="653"/>
    <x v="1"/>
    <x v="10"/>
    <x v="5"/>
    <x v="2"/>
    <x v="9"/>
    <s v="Noite"/>
    <n v="150"/>
    <n v="120"/>
    <n v="18000"/>
    <n v="6275"/>
    <n v="11725"/>
    <x v="1"/>
  </r>
  <r>
    <x v="197"/>
    <x v="1"/>
    <x v="0"/>
    <x v="0"/>
    <x v="0"/>
    <x v="0"/>
    <s v="Tarde"/>
    <n v="50"/>
    <n v="70"/>
    <n v="3500"/>
    <n v="1541"/>
    <n v="1959"/>
    <x v="1"/>
  </r>
  <r>
    <x v="701"/>
    <x v="1"/>
    <x v="11"/>
    <x v="0"/>
    <x v="1"/>
    <x v="1"/>
    <s v="Noite"/>
    <n v="100"/>
    <n v="90"/>
    <n v="9000"/>
    <n v="3754"/>
    <n v="5246"/>
    <x v="1"/>
  </r>
  <r>
    <x v="21"/>
    <x v="0"/>
    <x v="8"/>
    <x v="0"/>
    <x v="2"/>
    <x v="2"/>
    <s v="Tarde"/>
    <n v="150"/>
    <n v="120"/>
    <n v="18000"/>
    <n v="6046"/>
    <n v="11954"/>
    <x v="1"/>
  </r>
  <r>
    <x v="297"/>
    <x v="0"/>
    <x v="2"/>
    <x v="0"/>
    <x v="3"/>
    <x v="3"/>
    <s v="Noite"/>
    <n v="70"/>
    <n v="120"/>
    <n v="8400"/>
    <n v="3160"/>
    <n v="5240"/>
    <x v="1"/>
  </r>
  <r>
    <x v="71"/>
    <x v="0"/>
    <x v="11"/>
    <x v="1"/>
    <x v="2"/>
    <x v="4"/>
    <s v="Tarde"/>
    <n v="120"/>
    <n v="150"/>
    <n v="18000"/>
    <n v="7020"/>
    <n v="10980"/>
    <x v="1"/>
  </r>
  <r>
    <x v="516"/>
    <x v="0"/>
    <x v="1"/>
    <x v="2"/>
    <x v="2"/>
    <x v="5"/>
    <s v="Noite"/>
    <n v="100"/>
    <n v="150"/>
    <n v="15000"/>
    <n v="5954"/>
    <n v="9046"/>
    <x v="1"/>
  </r>
  <r>
    <x v="112"/>
    <x v="0"/>
    <x v="5"/>
    <x v="2"/>
    <x v="3"/>
    <x v="6"/>
    <s v="Tarde"/>
    <n v="200"/>
    <n v="120"/>
    <n v="24000"/>
    <n v="9888"/>
    <n v="14112"/>
    <x v="1"/>
  </r>
  <r>
    <x v="480"/>
    <x v="1"/>
    <x v="3"/>
    <x v="3"/>
    <x v="2"/>
    <x v="7"/>
    <s v="Noite"/>
    <n v="50"/>
    <n v="100"/>
    <n v="5000"/>
    <n v="2038"/>
    <n v="2962"/>
    <x v="1"/>
  </r>
  <r>
    <x v="211"/>
    <x v="1"/>
    <x v="11"/>
    <x v="4"/>
    <x v="1"/>
    <x v="8"/>
    <s v="Tarde"/>
    <n v="100"/>
    <n v="90"/>
    <n v="9000"/>
    <n v="3808"/>
    <n v="5192"/>
    <x v="1"/>
  </r>
  <r>
    <x v="411"/>
    <x v="1"/>
    <x v="0"/>
    <x v="5"/>
    <x v="2"/>
    <x v="9"/>
    <s v="Noite"/>
    <n v="150"/>
    <n v="120"/>
    <n v="18000"/>
    <n v="7599"/>
    <n v="10401"/>
    <x v="1"/>
  </r>
  <r>
    <x v="671"/>
    <x v="0"/>
    <x v="2"/>
    <x v="0"/>
    <x v="0"/>
    <x v="0"/>
    <s v="Tarde"/>
    <n v="50"/>
    <n v="70"/>
    <n v="3500"/>
    <n v="1235"/>
    <n v="2265"/>
    <x v="1"/>
  </r>
  <r>
    <x v="415"/>
    <x v="1"/>
    <x v="0"/>
    <x v="0"/>
    <x v="1"/>
    <x v="1"/>
    <s v="Noite"/>
    <n v="100"/>
    <n v="90"/>
    <n v="9000"/>
    <n v="3272"/>
    <n v="5728"/>
    <x v="1"/>
  </r>
  <r>
    <x v="253"/>
    <x v="0"/>
    <x v="1"/>
    <x v="0"/>
    <x v="2"/>
    <x v="2"/>
    <s v="Tarde"/>
    <n v="150"/>
    <n v="120"/>
    <n v="18000"/>
    <n v="6217"/>
    <n v="11783"/>
    <x v="1"/>
  </r>
  <r>
    <x v="177"/>
    <x v="1"/>
    <x v="11"/>
    <x v="0"/>
    <x v="3"/>
    <x v="3"/>
    <s v="Noite"/>
    <n v="70"/>
    <n v="120"/>
    <n v="8400"/>
    <n v="3048"/>
    <n v="5352"/>
    <x v="1"/>
  </r>
  <r>
    <x v="702"/>
    <x v="1"/>
    <x v="0"/>
    <x v="1"/>
    <x v="2"/>
    <x v="4"/>
    <s v="Tarde"/>
    <n v="120"/>
    <n v="150"/>
    <n v="18000"/>
    <n v="7889"/>
    <n v="10111"/>
    <x v="1"/>
  </r>
  <r>
    <x v="603"/>
    <x v="0"/>
    <x v="9"/>
    <x v="2"/>
    <x v="2"/>
    <x v="5"/>
    <s v="Noite"/>
    <n v="100"/>
    <n v="150"/>
    <n v="15000"/>
    <n v="6576"/>
    <n v="8424"/>
    <x v="1"/>
  </r>
  <r>
    <x v="646"/>
    <x v="1"/>
    <x v="7"/>
    <x v="2"/>
    <x v="3"/>
    <x v="6"/>
    <s v="Tarde"/>
    <n v="200"/>
    <n v="120"/>
    <n v="24000"/>
    <n v="8723"/>
    <n v="15277"/>
    <x v="1"/>
  </r>
  <r>
    <x v="322"/>
    <x v="0"/>
    <x v="5"/>
    <x v="3"/>
    <x v="2"/>
    <x v="7"/>
    <s v="Noite"/>
    <n v="50"/>
    <n v="100"/>
    <n v="5000"/>
    <n v="2146"/>
    <n v="2854"/>
    <x v="1"/>
  </r>
  <r>
    <x v="442"/>
    <x v="0"/>
    <x v="11"/>
    <x v="4"/>
    <x v="1"/>
    <x v="8"/>
    <s v="Tarde"/>
    <n v="100"/>
    <n v="90"/>
    <n v="9000"/>
    <n v="3004"/>
    <n v="5996"/>
    <x v="1"/>
  </r>
  <r>
    <x v="135"/>
    <x v="1"/>
    <x v="6"/>
    <x v="5"/>
    <x v="2"/>
    <x v="9"/>
    <s v="Noite"/>
    <n v="150"/>
    <n v="120"/>
    <n v="18000"/>
    <n v="7666"/>
    <n v="10334"/>
    <x v="1"/>
  </r>
  <r>
    <x v="15"/>
    <x v="1"/>
    <x v="5"/>
    <x v="0"/>
    <x v="0"/>
    <x v="0"/>
    <s v="Tarde"/>
    <n v="50"/>
    <n v="70"/>
    <n v="3500"/>
    <n v="1319"/>
    <n v="2181"/>
    <x v="1"/>
  </r>
  <r>
    <x v="291"/>
    <x v="0"/>
    <x v="4"/>
    <x v="0"/>
    <x v="1"/>
    <x v="1"/>
    <s v="Noite"/>
    <n v="100"/>
    <n v="90"/>
    <n v="9000"/>
    <n v="3834"/>
    <n v="5166"/>
    <x v="1"/>
  </r>
  <r>
    <x v="584"/>
    <x v="0"/>
    <x v="10"/>
    <x v="0"/>
    <x v="2"/>
    <x v="2"/>
    <s v="Tarde"/>
    <n v="150"/>
    <n v="120"/>
    <n v="18000"/>
    <n v="7285"/>
    <n v="10715"/>
    <x v="1"/>
  </r>
  <r>
    <x v="627"/>
    <x v="1"/>
    <x v="6"/>
    <x v="0"/>
    <x v="3"/>
    <x v="3"/>
    <s v="Noite"/>
    <n v="70"/>
    <n v="120"/>
    <n v="8400"/>
    <n v="3192"/>
    <n v="5208"/>
    <x v="1"/>
  </r>
  <r>
    <x v="524"/>
    <x v="0"/>
    <x v="10"/>
    <x v="1"/>
    <x v="2"/>
    <x v="4"/>
    <s v="Tarde"/>
    <n v="120"/>
    <n v="150"/>
    <n v="18000"/>
    <n v="6084"/>
    <n v="11916"/>
    <x v="1"/>
  </r>
  <r>
    <x v="218"/>
    <x v="1"/>
    <x v="5"/>
    <x v="2"/>
    <x v="2"/>
    <x v="5"/>
    <s v="Noite"/>
    <n v="100"/>
    <n v="150"/>
    <n v="15000"/>
    <n v="6355"/>
    <n v="8645"/>
    <x v="1"/>
  </r>
  <r>
    <x v="333"/>
    <x v="0"/>
    <x v="10"/>
    <x v="2"/>
    <x v="3"/>
    <x v="6"/>
    <s v="Tarde"/>
    <n v="200"/>
    <n v="120"/>
    <n v="24000"/>
    <n v="10365"/>
    <n v="13635"/>
    <x v="1"/>
  </r>
  <r>
    <x v="17"/>
    <x v="1"/>
    <x v="6"/>
    <x v="3"/>
    <x v="2"/>
    <x v="7"/>
    <s v="Noite"/>
    <n v="50"/>
    <n v="100"/>
    <n v="5000"/>
    <n v="2157"/>
    <n v="2843"/>
    <x v="1"/>
  </r>
  <r>
    <x v="261"/>
    <x v="0"/>
    <x v="10"/>
    <x v="4"/>
    <x v="1"/>
    <x v="8"/>
    <s v="Tarde"/>
    <n v="100"/>
    <n v="90"/>
    <n v="9000"/>
    <n v="3120"/>
    <n v="5880"/>
    <x v="1"/>
  </r>
  <r>
    <x v="176"/>
    <x v="1"/>
    <x v="3"/>
    <x v="5"/>
    <x v="2"/>
    <x v="9"/>
    <s v="Noite"/>
    <n v="150"/>
    <n v="120"/>
    <n v="18000"/>
    <n v="7878"/>
    <n v="10122"/>
    <x v="1"/>
  </r>
  <r>
    <x v="95"/>
    <x v="0"/>
    <x v="5"/>
    <x v="0"/>
    <x v="0"/>
    <x v="0"/>
    <s v="Tarde"/>
    <n v="50"/>
    <n v="70"/>
    <n v="3500"/>
    <n v="1231"/>
    <n v="2269"/>
    <x v="1"/>
  </r>
  <r>
    <x v="519"/>
    <x v="0"/>
    <x v="3"/>
    <x v="0"/>
    <x v="1"/>
    <x v="1"/>
    <s v="Noite"/>
    <n v="100"/>
    <n v="90"/>
    <n v="9000"/>
    <n v="3067"/>
    <n v="5933"/>
    <x v="1"/>
  </r>
  <r>
    <x v="261"/>
    <x v="0"/>
    <x v="10"/>
    <x v="0"/>
    <x v="2"/>
    <x v="2"/>
    <s v="Tarde"/>
    <n v="150"/>
    <n v="120"/>
    <n v="18000"/>
    <n v="6313"/>
    <n v="11687"/>
    <x v="1"/>
  </r>
  <r>
    <x v="297"/>
    <x v="0"/>
    <x v="2"/>
    <x v="0"/>
    <x v="3"/>
    <x v="3"/>
    <s v="Noite"/>
    <n v="70"/>
    <n v="120"/>
    <n v="8400"/>
    <n v="2853"/>
    <n v="5547"/>
    <x v="1"/>
  </r>
  <r>
    <x v="579"/>
    <x v="1"/>
    <x v="7"/>
    <x v="1"/>
    <x v="2"/>
    <x v="4"/>
    <s v="Tarde"/>
    <n v="120"/>
    <n v="150"/>
    <n v="18000"/>
    <n v="7142"/>
    <n v="10858"/>
    <x v="1"/>
  </r>
  <r>
    <x v="110"/>
    <x v="1"/>
    <x v="8"/>
    <x v="2"/>
    <x v="2"/>
    <x v="5"/>
    <s v="Noite"/>
    <n v="100"/>
    <n v="150"/>
    <n v="15000"/>
    <n v="6514"/>
    <n v="8486"/>
    <x v="1"/>
  </r>
  <r>
    <x v="355"/>
    <x v="1"/>
    <x v="10"/>
    <x v="2"/>
    <x v="3"/>
    <x v="6"/>
    <s v="Tarde"/>
    <n v="200"/>
    <n v="120"/>
    <n v="24000"/>
    <n v="10774"/>
    <n v="13226"/>
    <x v="1"/>
  </r>
  <r>
    <x v="101"/>
    <x v="0"/>
    <x v="5"/>
    <x v="3"/>
    <x v="2"/>
    <x v="7"/>
    <s v="Noite"/>
    <n v="50"/>
    <n v="100"/>
    <n v="5000"/>
    <n v="1924"/>
    <n v="3076"/>
    <x v="1"/>
  </r>
  <r>
    <x v="699"/>
    <x v="1"/>
    <x v="9"/>
    <x v="4"/>
    <x v="1"/>
    <x v="8"/>
    <s v="Tarde"/>
    <n v="100"/>
    <n v="90"/>
    <n v="9000"/>
    <n v="3621"/>
    <n v="5379"/>
    <x v="1"/>
  </r>
  <r>
    <x v="266"/>
    <x v="0"/>
    <x v="11"/>
    <x v="5"/>
    <x v="2"/>
    <x v="9"/>
    <s v="Noite"/>
    <n v="150"/>
    <n v="120"/>
    <n v="18000"/>
    <n v="6253"/>
    <n v="11747"/>
    <x v="1"/>
  </r>
  <r>
    <x v="617"/>
    <x v="0"/>
    <x v="5"/>
    <x v="0"/>
    <x v="0"/>
    <x v="0"/>
    <s v="Tarde"/>
    <n v="50"/>
    <n v="70"/>
    <n v="3500"/>
    <n v="1396"/>
    <n v="2104"/>
    <x v="1"/>
  </r>
  <r>
    <x v="15"/>
    <x v="1"/>
    <x v="5"/>
    <x v="0"/>
    <x v="1"/>
    <x v="1"/>
    <s v="Noite"/>
    <n v="100"/>
    <n v="90"/>
    <n v="9000"/>
    <n v="3654"/>
    <n v="5346"/>
    <x v="1"/>
  </r>
  <r>
    <x v="559"/>
    <x v="0"/>
    <x v="7"/>
    <x v="0"/>
    <x v="2"/>
    <x v="2"/>
    <s v="Tarde"/>
    <n v="150"/>
    <n v="120"/>
    <n v="18000"/>
    <n v="6251"/>
    <n v="11749"/>
    <x v="1"/>
  </r>
  <r>
    <x v="301"/>
    <x v="0"/>
    <x v="4"/>
    <x v="0"/>
    <x v="3"/>
    <x v="3"/>
    <s v="Noite"/>
    <n v="70"/>
    <n v="120"/>
    <n v="8400"/>
    <n v="3501"/>
    <n v="4899"/>
    <x v="1"/>
  </r>
  <r>
    <x v="320"/>
    <x v="1"/>
    <x v="10"/>
    <x v="1"/>
    <x v="2"/>
    <x v="4"/>
    <s v="Tarde"/>
    <n v="120"/>
    <n v="150"/>
    <n v="18000"/>
    <n v="6340"/>
    <n v="11660"/>
    <x v="1"/>
  </r>
  <r>
    <x v="695"/>
    <x v="0"/>
    <x v="0"/>
    <x v="2"/>
    <x v="2"/>
    <x v="5"/>
    <s v="Noite"/>
    <n v="100"/>
    <n v="150"/>
    <n v="15000"/>
    <n v="5562"/>
    <n v="9438"/>
    <x v="1"/>
  </r>
  <r>
    <x v="106"/>
    <x v="0"/>
    <x v="8"/>
    <x v="2"/>
    <x v="3"/>
    <x v="6"/>
    <s v="Tarde"/>
    <n v="200"/>
    <n v="120"/>
    <n v="24000"/>
    <n v="10000"/>
    <n v="14000"/>
    <x v="1"/>
  </r>
  <r>
    <x v="386"/>
    <x v="0"/>
    <x v="3"/>
    <x v="3"/>
    <x v="2"/>
    <x v="7"/>
    <s v="Noite"/>
    <n v="50"/>
    <n v="100"/>
    <n v="5000"/>
    <n v="1895"/>
    <n v="3105"/>
    <x v="1"/>
  </r>
  <r>
    <x v="516"/>
    <x v="0"/>
    <x v="1"/>
    <x v="4"/>
    <x v="1"/>
    <x v="8"/>
    <s v="Tarde"/>
    <n v="100"/>
    <n v="90"/>
    <n v="9000"/>
    <n v="3142"/>
    <n v="5858"/>
    <x v="1"/>
  </r>
  <r>
    <x v="703"/>
    <x v="1"/>
    <x v="4"/>
    <x v="5"/>
    <x v="2"/>
    <x v="9"/>
    <s v="Noite"/>
    <n v="150"/>
    <n v="120"/>
    <n v="18000"/>
    <n v="6199"/>
    <n v="11801"/>
    <x v="1"/>
  </r>
  <r>
    <x v="30"/>
    <x v="0"/>
    <x v="7"/>
    <x v="0"/>
    <x v="0"/>
    <x v="0"/>
    <s v="Tarde"/>
    <n v="50"/>
    <n v="70"/>
    <n v="3500"/>
    <n v="1512"/>
    <n v="1988"/>
    <x v="1"/>
  </r>
  <r>
    <x v="235"/>
    <x v="0"/>
    <x v="4"/>
    <x v="0"/>
    <x v="1"/>
    <x v="1"/>
    <s v="Noite"/>
    <n v="100"/>
    <n v="90"/>
    <n v="9000"/>
    <n v="3560"/>
    <n v="5440"/>
    <x v="1"/>
  </r>
  <r>
    <x v="224"/>
    <x v="0"/>
    <x v="9"/>
    <x v="0"/>
    <x v="2"/>
    <x v="2"/>
    <s v="Tarde"/>
    <n v="150"/>
    <n v="120"/>
    <n v="18000"/>
    <n v="7867"/>
    <n v="10133"/>
    <x v="1"/>
  </r>
  <r>
    <x v="615"/>
    <x v="0"/>
    <x v="9"/>
    <x v="0"/>
    <x v="3"/>
    <x v="3"/>
    <s v="Noite"/>
    <n v="70"/>
    <n v="120"/>
    <n v="8400"/>
    <n v="3505"/>
    <n v="4895"/>
    <x v="1"/>
  </r>
  <r>
    <x v="159"/>
    <x v="0"/>
    <x v="11"/>
    <x v="1"/>
    <x v="2"/>
    <x v="4"/>
    <s v="Tarde"/>
    <n v="120"/>
    <n v="150"/>
    <n v="18000"/>
    <n v="6685"/>
    <n v="11315"/>
    <x v="1"/>
  </r>
  <r>
    <x v="684"/>
    <x v="1"/>
    <x v="4"/>
    <x v="2"/>
    <x v="2"/>
    <x v="5"/>
    <s v="Noite"/>
    <n v="100"/>
    <n v="150"/>
    <n v="15000"/>
    <n v="6271"/>
    <n v="8729"/>
    <x v="1"/>
  </r>
  <r>
    <x v="206"/>
    <x v="0"/>
    <x v="10"/>
    <x v="2"/>
    <x v="3"/>
    <x v="6"/>
    <s v="Tarde"/>
    <n v="200"/>
    <n v="120"/>
    <n v="24000"/>
    <n v="10056"/>
    <n v="13944"/>
    <x v="1"/>
  </r>
  <r>
    <x v="612"/>
    <x v="0"/>
    <x v="2"/>
    <x v="3"/>
    <x v="2"/>
    <x v="7"/>
    <s v="Noite"/>
    <n v="50"/>
    <n v="100"/>
    <n v="5000"/>
    <n v="2045"/>
    <n v="2955"/>
    <x v="1"/>
  </r>
  <r>
    <x v="599"/>
    <x v="1"/>
    <x v="9"/>
    <x v="4"/>
    <x v="1"/>
    <x v="8"/>
    <s v="Tarde"/>
    <n v="100"/>
    <n v="90"/>
    <n v="9000"/>
    <n v="3997"/>
    <n v="5003"/>
    <x v="1"/>
  </r>
  <r>
    <x v="280"/>
    <x v="1"/>
    <x v="3"/>
    <x v="5"/>
    <x v="2"/>
    <x v="9"/>
    <s v="Noite"/>
    <n v="150"/>
    <n v="120"/>
    <n v="18000"/>
    <n v="7846"/>
    <n v="10154"/>
    <x v="1"/>
  </r>
  <r>
    <x v="204"/>
    <x v="0"/>
    <x v="4"/>
    <x v="0"/>
    <x v="0"/>
    <x v="0"/>
    <s v="Tarde"/>
    <n v="50"/>
    <n v="70"/>
    <n v="3500"/>
    <n v="1290"/>
    <n v="2210"/>
    <x v="1"/>
  </r>
  <r>
    <x v="665"/>
    <x v="1"/>
    <x v="4"/>
    <x v="0"/>
    <x v="1"/>
    <x v="1"/>
    <s v="Noite"/>
    <n v="100"/>
    <n v="90"/>
    <n v="9000"/>
    <n v="3651"/>
    <n v="5349"/>
    <x v="1"/>
  </r>
  <r>
    <x v="576"/>
    <x v="0"/>
    <x v="0"/>
    <x v="0"/>
    <x v="2"/>
    <x v="2"/>
    <s v="Tarde"/>
    <n v="150"/>
    <n v="120"/>
    <n v="18000"/>
    <n v="7406"/>
    <n v="10594"/>
    <x v="1"/>
  </r>
  <r>
    <x v="129"/>
    <x v="0"/>
    <x v="11"/>
    <x v="0"/>
    <x v="3"/>
    <x v="3"/>
    <s v="Noite"/>
    <n v="70"/>
    <n v="120"/>
    <n v="8400"/>
    <n v="3506"/>
    <n v="4894"/>
    <x v="1"/>
  </r>
  <r>
    <x v="569"/>
    <x v="1"/>
    <x v="6"/>
    <x v="1"/>
    <x v="2"/>
    <x v="4"/>
    <s v="Tarde"/>
    <n v="120"/>
    <n v="150"/>
    <n v="18000"/>
    <n v="6469"/>
    <n v="11531"/>
    <x v="1"/>
  </r>
  <r>
    <x v="663"/>
    <x v="1"/>
    <x v="3"/>
    <x v="2"/>
    <x v="2"/>
    <x v="5"/>
    <s v="Noite"/>
    <n v="100"/>
    <n v="150"/>
    <n v="15000"/>
    <n v="5546"/>
    <n v="9454"/>
    <x v="1"/>
  </r>
  <r>
    <x v="204"/>
    <x v="0"/>
    <x v="4"/>
    <x v="2"/>
    <x v="3"/>
    <x v="6"/>
    <s v="Tarde"/>
    <n v="200"/>
    <n v="120"/>
    <n v="24000"/>
    <n v="8368"/>
    <n v="15632"/>
    <x v="1"/>
  </r>
  <r>
    <x v="690"/>
    <x v="0"/>
    <x v="0"/>
    <x v="3"/>
    <x v="2"/>
    <x v="7"/>
    <s v="Noite"/>
    <n v="50"/>
    <n v="100"/>
    <n v="5000"/>
    <n v="2117"/>
    <n v="2883"/>
    <x v="1"/>
  </r>
  <r>
    <x v="522"/>
    <x v="0"/>
    <x v="11"/>
    <x v="4"/>
    <x v="1"/>
    <x v="8"/>
    <s v="Tarde"/>
    <n v="100"/>
    <n v="90"/>
    <n v="9000"/>
    <n v="3334"/>
    <n v="5666"/>
    <x v="1"/>
  </r>
  <r>
    <x v="231"/>
    <x v="1"/>
    <x v="4"/>
    <x v="5"/>
    <x v="2"/>
    <x v="9"/>
    <s v="Noite"/>
    <n v="150"/>
    <n v="120"/>
    <n v="18000"/>
    <n v="6874"/>
    <n v="11126"/>
    <x v="1"/>
  </r>
  <r>
    <x v="589"/>
    <x v="1"/>
    <x v="2"/>
    <x v="0"/>
    <x v="0"/>
    <x v="0"/>
    <s v="Tarde"/>
    <n v="50"/>
    <n v="70"/>
    <n v="3500"/>
    <n v="1283"/>
    <n v="2217"/>
    <x v="1"/>
  </r>
  <r>
    <x v="524"/>
    <x v="0"/>
    <x v="10"/>
    <x v="0"/>
    <x v="1"/>
    <x v="1"/>
    <s v="Noite"/>
    <n v="100"/>
    <n v="90"/>
    <n v="9000"/>
    <n v="3700"/>
    <n v="5300"/>
    <x v="1"/>
  </r>
  <r>
    <x v="624"/>
    <x v="1"/>
    <x v="1"/>
    <x v="0"/>
    <x v="2"/>
    <x v="2"/>
    <s v="Tarde"/>
    <n v="150"/>
    <n v="120"/>
    <n v="18000"/>
    <n v="8070"/>
    <n v="9930"/>
    <x v="1"/>
  </r>
  <r>
    <x v="525"/>
    <x v="1"/>
    <x v="5"/>
    <x v="0"/>
    <x v="3"/>
    <x v="3"/>
    <s v="Noite"/>
    <n v="70"/>
    <n v="120"/>
    <n v="8400"/>
    <n v="3416"/>
    <n v="4984"/>
    <x v="1"/>
  </r>
  <r>
    <x v="247"/>
    <x v="1"/>
    <x v="6"/>
    <x v="1"/>
    <x v="2"/>
    <x v="4"/>
    <s v="Tarde"/>
    <n v="120"/>
    <n v="150"/>
    <n v="18000"/>
    <n v="6069"/>
    <n v="11931"/>
    <x v="1"/>
  </r>
  <r>
    <x v="79"/>
    <x v="1"/>
    <x v="3"/>
    <x v="2"/>
    <x v="2"/>
    <x v="5"/>
    <s v="Noite"/>
    <n v="100"/>
    <n v="150"/>
    <n v="15000"/>
    <n v="5790"/>
    <n v="9210"/>
    <x v="1"/>
  </r>
  <r>
    <x v="20"/>
    <x v="1"/>
    <x v="7"/>
    <x v="2"/>
    <x v="3"/>
    <x v="6"/>
    <s v="Tarde"/>
    <n v="200"/>
    <n v="120"/>
    <n v="24000"/>
    <n v="8133"/>
    <n v="15867"/>
    <x v="1"/>
  </r>
  <r>
    <x v="696"/>
    <x v="1"/>
    <x v="11"/>
    <x v="3"/>
    <x v="2"/>
    <x v="7"/>
    <s v="Noite"/>
    <n v="50"/>
    <n v="100"/>
    <n v="5000"/>
    <n v="2093"/>
    <n v="2907"/>
    <x v="1"/>
  </r>
  <r>
    <x v="66"/>
    <x v="0"/>
    <x v="1"/>
    <x v="4"/>
    <x v="1"/>
    <x v="8"/>
    <s v="Tarde"/>
    <n v="100"/>
    <n v="90"/>
    <n v="9000"/>
    <n v="3777"/>
    <n v="5223"/>
    <x v="1"/>
  </r>
  <r>
    <x v="190"/>
    <x v="1"/>
    <x v="7"/>
    <x v="5"/>
    <x v="2"/>
    <x v="9"/>
    <s v="Noite"/>
    <n v="150"/>
    <n v="120"/>
    <n v="18000"/>
    <n v="7938"/>
    <n v="10062"/>
    <x v="1"/>
  </r>
  <r>
    <x v="132"/>
    <x v="1"/>
    <x v="7"/>
    <x v="0"/>
    <x v="0"/>
    <x v="0"/>
    <s v="Tarde"/>
    <n v="50"/>
    <n v="70"/>
    <n v="3500"/>
    <n v="1380"/>
    <n v="2120"/>
    <x v="1"/>
  </r>
  <r>
    <x v="359"/>
    <x v="0"/>
    <x v="9"/>
    <x v="0"/>
    <x v="1"/>
    <x v="1"/>
    <s v="Noite"/>
    <n v="100"/>
    <n v="90"/>
    <n v="9000"/>
    <n v="4019"/>
    <n v="4981"/>
    <x v="1"/>
  </r>
  <r>
    <x v="67"/>
    <x v="1"/>
    <x v="3"/>
    <x v="0"/>
    <x v="2"/>
    <x v="2"/>
    <s v="Tarde"/>
    <n v="150"/>
    <n v="120"/>
    <n v="18000"/>
    <n v="7395"/>
    <n v="10605"/>
    <x v="1"/>
  </r>
  <r>
    <x v="553"/>
    <x v="1"/>
    <x v="8"/>
    <x v="0"/>
    <x v="3"/>
    <x v="3"/>
    <s v="Noite"/>
    <n v="70"/>
    <n v="120"/>
    <n v="8400"/>
    <n v="3645"/>
    <n v="4755"/>
    <x v="1"/>
  </r>
  <r>
    <x v="653"/>
    <x v="1"/>
    <x v="10"/>
    <x v="1"/>
    <x v="2"/>
    <x v="4"/>
    <s v="Tarde"/>
    <n v="120"/>
    <n v="150"/>
    <n v="18000"/>
    <n v="6889"/>
    <n v="11111"/>
    <x v="1"/>
  </r>
  <r>
    <x v="540"/>
    <x v="0"/>
    <x v="0"/>
    <x v="2"/>
    <x v="2"/>
    <x v="5"/>
    <s v="Noite"/>
    <n v="100"/>
    <n v="150"/>
    <n v="15000"/>
    <n v="6102"/>
    <n v="8898"/>
    <x v="1"/>
  </r>
  <r>
    <x v="342"/>
    <x v="0"/>
    <x v="7"/>
    <x v="2"/>
    <x v="3"/>
    <x v="6"/>
    <s v="Tarde"/>
    <n v="200"/>
    <n v="120"/>
    <n v="24000"/>
    <n v="10656"/>
    <n v="13344"/>
    <x v="1"/>
  </r>
  <r>
    <x v="689"/>
    <x v="0"/>
    <x v="8"/>
    <x v="3"/>
    <x v="2"/>
    <x v="7"/>
    <s v="Noite"/>
    <n v="50"/>
    <n v="100"/>
    <n v="5000"/>
    <n v="1736"/>
    <n v="3264"/>
    <x v="1"/>
  </r>
  <r>
    <x v="396"/>
    <x v="0"/>
    <x v="11"/>
    <x v="4"/>
    <x v="1"/>
    <x v="8"/>
    <s v="Tarde"/>
    <n v="100"/>
    <n v="90"/>
    <n v="9000"/>
    <n v="3670"/>
    <n v="5330"/>
    <x v="1"/>
  </r>
  <r>
    <x v="329"/>
    <x v="0"/>
    <x v="10"/>
    <x v="5"/>
    <x v="2"/>
    <x v="9"/>
    <s v="Noite"/>
    <n v="150"/>
    <n v="120"/>
    <n v="18000"/>
    <n v="6801"/>
    <n v="11199"/>
    <x v="1"/>
  </r>
  <r>
    <x v="182"/>
    <x v="0"/>
    <x v="1"/>
    <x v="0"/>
    <x v="0"/>
    <x v="0"/>
    <s v="Tarde"/>
    <n v="50"/>
    <n v="70"/>
    <n v="3500"/>
    <n v="1517"/>
    <n v="1983"/>
    <x v="1"/>
  </r>
  <r>
    <x v="67"/>
    <x v="1"/>
    <x v="3"/>
    <x v="0"/>
    <x v="1"/>
    <x v="1"/>
    <s v="Noite"/>
    <n v="100"/>
    <n v="90"/>
    <n v="9000"/>
    <n v="3055"/>
    <n v="5945"/>
    <x v="1"/>
  </r>
  <r>
    <x v="285"/>
    <x v="1"/>
    <x v="11"/>
    <x v="0"/>
    <x v="2"/>
    <x v="2"/>
    <s v="Tarde"/>
    <n v="150"/>
    <n v="120"/>
    <n v="18000"/>
    <n v="7205"/>
    <n v="10795"/>
    <x v="1"/>
  </r>
  <r>
    <x v="556"/>
    <x v="1"/>
    <x v="7"/>
    <x v="0"/>
    <x v="3"/>
    <x v="3"/>
    <s v="Noite"/>
    <n v="70"/>
    <n v="120"/>
    <n v="8400"/>
    <n v="3605"/>
    <n v="4795"/>
    <x v="1"/>
  </r>
  <r>
    <x v="424"/>
    <x v="1"/>
    <x v="11"/>
    <x v="1"/>
    <x v="2"/>
    <x v="4"/>
    <s v="Tarde"/>
    <n v="120"/>
    <n v="150"/>
    <n v="18000"/>
    <n v="7870"/>
    <n v="10130"/>
    <x v="1"/>
  </r>
  <r>
    <x v="469"/>
    <x v="0"/>
    <x v="1"/>
    <x v="2"/>
    <x v="2"/>
    <x v="5"/>
    <s v="Noite"/>
    <n v="100"/>
    <n v="150"/>
    <n v="15000"/>
    <n v="6395"/>
    <n v="8605"/>
    <x v="1"/>
  </r>
  <r>
    <x v="359"/>
    <x v="0"/>
    <x v="9"/>
    <x v="2"/>
    <x v="3"/>
    <x v="6"/>
    <s v="Tarde"/>
    <n v="200"/>
    <n v="120"/>
    <n v="24000"/>
    <n v="10505"/>
    <n v="13495"/>
    <x v="1"/>
  </r>
  <r>
    <x v="347"/>
    <x v="1"/>
    <x v="6"/>
    <x v="3"/>
    <x v="2"/>
    <x v="7"/>
    <s v="Noite"/>
    <n v="50"/>
    <n v="100"/>
    <n v="5000"/>
    <n v="1720"/>
    <n v="3280"/>
    <x v="1"/>
  </r>
  <r>
    <x v="117"/>
    <x v="1"/>
    <x v="0"/>
    <x v="4"/>
    <x v="1"/>
    <x v="8"/>
    <s v="Tarde"/>
    <n v="100"/>
    <n v="90"/>
    <n v="9000"/>
    <n v="3967"/>
    <n v="5033"/>
    <x v="1"/>
  </r>
  <r>
    <x v="207"/>
    <x v="0"/>
    <x v="3"/>
    <x v="5"/>
    <x v="2"/>
    <x v="9"/>
    <s v="Noite"/>
    <n v="150"/>
    <n v="120"/>
    <n v="18000"/>
    <n v="6581"/>
    <n v="11419"/>
    <x v="1"/>
  </r>
  <r>
    <x v="42"/>
    <x v="0"/>
    <x v="7"/>
    <x v="0"/>
    <x v="0"/>
    <x v="0"/>
    <s v="Tarde"/>
    <n v="50"/>
    <n v="70"/>
    <n v="3500"/>
    <n v="1323"/>
    <n v="2177"/>
    <x v="1"/>
  </r>
  <r>
    <x v="415"/>
    <x v="1"/>
    <x v="0"/>
    <x v="0"/>
    <x v="1"/>
    <x v="1"/>
    <s v="Noite"/>
    <n v="100"/>
    <n v="90"/>
    <n v="9000"/>
    <n v="3918"/>
    <n v="5082"/>
    <x v="1"/>
  </r>
  <r>
    <x v="294"/>
    <x v="0"/>
    <x v="11"/>
    <x v="0"/>
    <x v="2"/>
    <x v="2"/>
    <s v="Tarde"/>
    <n v="150"/>
    <n v="120"/>
    <n v="18000"/>
    <n v="6499"/>
    <n v="11501"/>
    <x v="1"/>
  </r>
  <r>
    <x v="402"/>
    <x v="1"/>
    <x v="9"/>
    <x v="0"/>
    <x v="3"/>
    <x v="3"/>
    <s v="Noite"/>
    <n v="70"/>
    <n v="120"/>
    <n v="8400"/>
    <n v="3072"/>
    <n v="5328"/>
    <x v="1"/>
  </r>
  <r>
    <x v="48"/>
    <x v="1"/>
    <x v="0"/>
    <x v="1"/>
    <x v="2"/>
    <x v="4"/>
    <s v="Tarde"/>
    <n v="120"/>
    <n v="150"/>
    <n v="18000"/>
    <n v="8042"/>
    <n v="9958"/>
    <x v="1"/>
  </r>
  <r>
    <x v="254"/>
    <x v="0"/>
    <x v="6"/>
    <x v="2"/>
    <x v="2"/>
    <x v="5"/>
    <s v="Noite"/>
    <n v="100"/>
    <n v="150"/>
    <n v="15000"/>
    <n v="6732"/>
    <n v="8268"/>
    <x v="1"/>
  </r>
  <r>
    <x v="564"/>
    <x v="1"/>
    <x v="6"/>
    <x v="2"/>
    <x v="3"/>
    <x v="6"/>
    <s v="Tarde"/>
    <n v="200"/>
    <n v="120"/>
    <n v="24000"/>
    <n v="8960"/>
    <n v="15040"/>
    <x v="1"/>
  </r>
  <r>
    <x v="557"/>
    <x v="0"/>
    <x v="1"/>
    <x v="3"/>
    <x v="2"/>
    <x v="7"/>
    <s v="Noite"/>
    <n v="50"/>
    <n v="100"/>
    <n v="5000"/>
    <n v="2156"/>
    <n v="2844"/>
    <x v="1"/>
  </r>
  <r>
    <x v="482"/>
    <x v="0"/>
    <x v="0"/>
    <x v="4"/>
    <x v="1"/>
    <x v="8"/>
    <s v="Tarde"/>
    <n v="100"/>
    <n v="90"/>
    <n v="9000"/>
    <n v="3125"/>
    <n v="5875"/>
    <x v="1"/>
  </r>
  <r>
    <x v="232"/>
    <x v="0"/>
    <x v="1"/>
    <x v="5"/>
    <x v="2"/>
    <x v="9"/>
    <s v="Noite"/>
    <n v="150"/>
    <n v="120"/>
    <n v="18000"/>
    <n v="7837"/>
    <n v="10163"/>
    <x v="1"/>
  </r>
  <r>
    <x v="80"/>
    <x v="0"/>
    <x v="9"/>
    <x v="0"/>
    <x v="0"/>
    <x v="0"/>
    <s v="Tarde"/>
    <n v="50"/>
    <n v="70"/>
    <n v="3500"/>
    <n v="1159"/>
    <n v="2341"/>
    <x v="1"/>
  </r>
  <r>
    <x v="270"/>
    <x v="0"/>
    <x v="4"/>
    <x v="0"/>
    <x v="1"/>
    <x v="1"/>
    <s v="Noite"/>
    <n v="100"/>
    <n v="90"/>
    <n v="9000"/>
    <n v="3957"/>
    <n v="5043"/>
    <x v="1"/>
  </r>
  <r>
    <x v="446"/>
    <x v="0"/>
    <x v="8"/>
    <x v="0"/>
    <x v="2"/>
    <x v="2"/>
    <s v="Tarde"/>
    <n v="150"/>
    <n v="120"/>
    <n v="18000"/>
    <n v="7356"/>
    <n v="10644"/>
    <x v="1"/>
  </r>
  <r>
    <x v="250"/>
    <x v="1"/>
    <x v="0"/>
    <x v="0"/>
    <x v="3"/>
    <x v="3"/>
    <s v="Noite"/>
    <n v="70"/>
    <n v="120"/>
    <n v="8400"/>
    <n v="3715"/>
    <n v="4685"/>
    <x v="1"/>
  </r>
  <r>
    <x v="588"/>
    <x v="0"/>
    <x v="6"/>
    <x v="1"/>
    <x v="2"/>
    <x v="4"/>
    <s v="Tarde"/>
    <n v="120"/>
    <n v="150"/>
    <n v="18000"/>
    <n v="6143"/>
    <n v="11857"/>
    <x v="1"/>
  </r>
  <r>
    <x v="695"/>
    <x v="0"/>
    <x v="0"/>
    <x v="2"/>
    <x v="2"/>
    <x v="5"/>
    <s v="Noite"/>
    <n v="100"/>
    <n v="150"/>
    <n v="15000"/>
    <n v="5770"/>
    <n v="9230"/>
    <x v="1"/>
  </r>
  <r>
    <x v="567"/>
    <x v="1"/>
    <x v="4"/>
    <x v="2"/>
    <x v="3"/>
    <x v="6"/>
    <s v="Tarde"/>
    <n v="200"/>
    <n v="120"/>
    <n v="24000"/>
    <n v="9194"/>
    <n v="14806"/>
    <x v="1"/>
  </r>
  <r>
    <x v="461"/>
    <x v="1"/>
    <x v="10"/>
    <x v="3"/>
    <x v="2"/>
    <x v="7"/>
    <s v="Noite"/>
    <n v="50"/>
    <n v="100"/>
    <n v="5000"/>
    <n v="2144"/>
    <n v="2856"/>
    <x v="1"/>
  </r>
  <r>
    <x v="395"/>
    <x v="0"/>
    <x v="11"/>
    <x v="4"/>
    <x v="1"/>
    <x v="8"/>
    <s v="Tarde"/>
    <n v="100"/>
    <n v="90"/>
    <n v="9000"/>
    <n v="3519"/>
    <n v="5481"/>
    <x v="1"/>
  </r>
  <r>
    <x v="476"/>
    <x v="1"/>
    <x v="1"/>
    <x v="5"/>
    <x v="2"/>
    <x v="9"/>
    <s v="Noite"/>
    <n v="150"/>
    <n v="120"/>
    <n v="18000"/>
    <n v="6496"/>
    <n v="11504"/>
    <x v="1"/>
  </r>
  <r>
    <x v="75"/>
    <x v="0"/>
    <x v="6"/>
    <x v="0"/>
    <x v="0"/>
    <x v="0"/>
    <s v="Tarde"/>
    <n v="50"/>
    <n v="70"/>
    <n v="3500"/>
    <n v="1169"/>
    <n v="2331"/>
    <x v="1"/>
  </r>
  <r>
    <x v="229"/>
    <x v="0"/>
    <x v="8"/>
    <x v="0"/>
    <x v="1"/>
    <x v="1"/>
    <s v="Noite"/>
    <n v="100"/>
    <n v="90"/>
    <n v="9000"/>
    <n v="3887"/>
    <n v="5113"/>
    <x v="1"/>
  </r>
  <r>
    <x v="120"/>
    <x v="1"/>
    <x v="8"/>
    <x v="0"/>
    <x v="2"/>
    <x v="2"/>
    <s v="Tarde"/>
    <n v="150"/>
    <n v="120"/>
    <n v="18000"/>
    <n v="6733"/>
    <n v="11267"/>
    <x v="1"/>
  </r>
  <r>
    <x v="278"/>
    <x v="1"/>
    <x v="9"/>
    <x v="0"/>
    <x v="3"/>
    <x v="3"/>
    <s v="Noite"/>
    <n v="70"/>
    <n v="120"/>
    <n v="8400"/>
    <n v="2825"/>
    <n v="5575"/>
    <x v="1"/>
  </r>
  <r>
    <x v="343"/>
    <x v="0"/>
    <x v="0"/>
    <x v="1"/>
    <x v="2"/>
    <x v="4"/>
    <s v="Tarde"/>
    <n v="120"/>
    <n v="150"/>
    <n v="18000"/>
    <n v="7438"/>
    <n v="10562"/>
    <x v="1"/>
  </r>
  <r>
    <x v="615"/>
    <x v="0"/>
    <x v="9"/>
    <x v="2"/>
    <x v="2"/>
    <x v="5"/>
    <s v="Noite"/>
    <n v="100"/>
    <n v="150"/>
    <n v="15000"/>
    <n v="5176"/>
    <n v="9824"/>
    <x v="1"/>
  </r>
  <r>
    <x v="308"/>
    <x v="1"/>
    <x v="11"/>
    <x v="2"/>
    <x v="3"/>
    <x v="6"/>
    <s v="Tarde"/>
    <n v="200"/>
    <n v="120"/>
    <n v="24000"/>
    <n v="8042"/>
    <n v="15958"/>
    <x v="1"/>
  </r>
  <r>
    <x v="124"/>
    <x v="0"/>
    <x v="7"/>
    <x v="3"/>
    <x v="2"/>
    <x v="7"/>
    <s v="Noite"/>
    <n v="50"/>
    <n v="100"/>
    <n v="5000"/>
    <n v="1813"/>
    <n v="3187"/>
    <x v="1"/>
  </r>
  <r>
    <x v="566"/>
    <x v="0"/>
    <x v="11"/>
    <x v="4"/>
    <x v="1"/>
    <x v="8"/>
    <s v="Tarde"/>
    <n v="100"/>
    <n v="90"/>
    <n v="9000"/>
    <n v="3224"/>
    <n v="5776"/>
    <x v="1"/>
  </r>
  <r>
    <x v="623"/>
    <x v="1"/>
    <x v="2"/>
    <x v="5"/>
    <x v="2"/>
    <x v="9"/>
    <s v="Noite"/>
    <n v="150"/>
    <n v="120"/>
    <n v="18000"/>
    <n v="7469"/>
    <n v="10531"/>
    <x v="1"/>
  </r>
  <r>
    <x v="593"/>
    <x v="1"/>
    <x v="1"/>
    <x v="0"/>
    <x v="0"/>
    <x v="0"/>
    <s v="Tarde"/>
    <n v="50"/>
    <n v="70"/>
    <n v="3500"/>
    <n v="1402"/>
    <n v="2098"/>
    <x v="1"/>
  </r>
  <r>
    <x v="652"/>
    <x v="1"/>
    <x v="11"/>
    <x v="0"/>
    <x v="1"/>
    <x v="1"/>
    <s v="Noite"/>
    <n v="100"/>
    <n v="90"/>
    <n v="9000"/>
    <n v="3016"/>
    <n v="5984"/>
    <x v="1"/>
  </r>
  <r>
    <x v="469"/>
    <x v="0"/>
    <x v="1"/>
    <x v="0"/>
    <x v="2"/>
    <x v="2"/>
    <s v="Tarde"/>
    <n v="150"/>
    <n v="120"/>
    <n v="18000"/>
    <n v="7490"/>
    <n v="10510"/>
    <x v="1"/>
  </r>
  <r>
    <x v="52"/>
    <x v="0"/>
    <x v="4"/>
    <x v="0"/>
    <x v="3"/>
    <x v="3"/>
    <s v="Noite"/>
    <n v="70"/>
    <n v="120"/>
    <n v="8400"/>
    <n v="3037"/>
    <n v="5363"/>
    <x v="1"/>
  </r>
  <r>
    <x v="420"/>
    <x v="1"/>
    <x v="4"/>
    <x v="1"/>
    <x v="2"/>
    <x v="4"/>
    <s v="Tarde"/>
    <n v="120"/>
    <n v="150"/>
    <n v="18000"/>
    <n v="6436"/>
    <n v="11564"/>
    <x v="1"/>
  </r>
  <r>
    <x v="704"/>
    <x v="1"/>
    <x v="6"/>
    <x v="2"/>
    <x v="2"/>
    <x v="5"/>
    <s v="Noite"/>
    <n v="100"/>
    <n v="150"/>
    <n v="15000"/>
    <n v="5984"/>
    <n v="9016"/>
    <x v="1"/>
  </r>
  <r>
    <x v="636"/>
    <x v="1"/>
    <x v="0"/>
    <x v="2"/>
    <x v="3"/>
    <x v="6"/>
    <s v="Tarde"/>
    <n v="200"/>
    <n v="120"/>
    <n v="24000"/>
    <n v="9908"/>
    <n v="14092"/>
    <x v="1"/>
  </r>
  <r>
    <x v="567"/>
    <x v="1"/>
    <x v="4"/>
    <x v="3"/>
    <x v="2"/>
    <x v="7"/>
    <s v="Noite"/>
    <n v="50"/>
    <n v="100"/>
    <n v="5000"/>
    <n v="2078"/>
    <n v="2922"/>
    <x v="1"/>
  </r>
  <r>
    <x v="422"/>
    <x v="1"/>
    <x v="11"/>
    <x v="4"/>
    <x v="1"/>
    <x v="8"/>
    <s v="Tarde"/>
    <n v="100"/>
    <n v="90"/>
    <n v="9000"/>
    <n v="3765"/>
    <n v="5235"/>
    <x v="1"/>
  </r>
  <r>
    <x v="579"/>
    <x v="1"/>
    <x v="7"/>
    <x v="5"/>
    <x v="2"/>
    <x v="9"/>
    <s v="Noite"/>
    <n v="150"/>
    <n v="120"/>
    <n v="18000"/>
    <n v="7761"/>
    <n v="10239"/>
    <x v="1"/>
  </r>
  <r>
    <x v="222"/>
    <x v="0"/>
    <x v="0"/>
    <x v="0"/>
    <x v="0"/>
    <x v="0"/>
    <s v="Tarde"/>
    <n v="50"/>
    <n v="70"/>
    <n v="3500"/>
    <n v="1252"/>
    <n v="2248"/>
    <x v="1"/>
  </r>
  <r>
    <x v="654"/>
    <x v="0"/>
    <x v="1"/>
    <x v="0"/>
    <x v="1"/>
    <x v="1"/>
    <s v="Noite"/>
    <n v="100"/>
    <n v="90"/>
    <n v="9000"/>
    <n v="3972"/>
    <n v="5028"/>
    <x v="1"/>
  </r>
  <r>
    <x v="308"/>
    <x v="1"/>
    <x v="11"/>
    <x v="0"/>
    <x v="2"/>
    <x v="2"/>
    <s v="Tarde"/>
    <n v="150"/>
    <n v="120"/>
    <n v="18000"/>
    <n v="8090"/>
    <n v="9910"/>
    <x v="1"/>
  </r>
  <r>
    <x v="73"/>
    <x v="0"/>
    <x v="3"/>
    <x v="0"/>
    <x v="3"/>
    <x v="3"/>
    <s v="Noite"/>
    <n v="70"/>
    <n v="120"/>
    <n v="8400"/>
    <n v="3221"/>
    <n v="5179"/>
    <x v="1"/>
  </r>
  <r>
    <x v="204"/>
    <x v="0"/>
    <x v="4"/>
    <x v="1"/>
    <x v="2"/>
    <x v="4"/>
    <s v="Tarde"/>
    <n v="120"/>
    <n v="150"/>
    <n v="18000"/>
    <n v="7066"/>
    <n v="10934"/>
    <x v="1"/>
  </r>
  <r>
    <x v="566"/>
    <x v="0"/>
    <x v="11"/>
    <x v="2"/>
    <x v="2"/>
    <x v="5"/>
    <s v="Noite"/>
    <n v="100"/>
    <n v="150"/>
    <n v="15000"/>
    <n v="6169"/>
    <n v="8831"/>
    <x v="1"/>
  </r>
  <r>
    <x v="73"/>
    <x v="0"/>
    <x v="3"/>
    <x v="2"/>
    <x v="3"/>
    <x v="6"/>
    <s v="Tarde"/>
    <n v="200"/>
    <n v="120"/>
    <n v="24000"/>
    <n v="10020"/>
    <n v="13980"/>
    <x v="1"/>
  </r>
  <r>
    <x v="27"/>
    <x v="1"/>
    <x v="5"/>
    <x v="3"/>
    <x v="2"/>
    <x v="7"/>
    <s v="Noite"/>
    <n v="50"/>
    <n v="100"/>
    <n v="5000"/>
    <n v="2178"/>
    <n v="2822"/>
    <x v="1"/>
  </r>
  <r>
    <x v="181"/>
    <x v="0"/>
    <x v="1"/>
    <x v="4"/>
    <x v="1"/>
    <x v="8"/>
    <s v="Tarde"/>
    <n v="100"/>
    <n v="90"/>
    <n v="9000"/>
    <n v="3779"/>
    <n v="5221"/>
    <x v="1"/>
  </r>
  <r>
    <x v="229"/>
    <x v="0"/>
    <x v="8"/>
    <x v="5"/>
    <x v="2"/>
    <x v="9"/>
    <s v="Noite"/>
    <n v="150"/>
    <n v="120"/>
    <n v="18000"/>
    <n v="7584"/>
    <n v="10416"/>
    <x v="1"/>
  </r>
  <r>
    <x v="66"/>
    <x v="0"/>
    <x v="1"/>
    <x v="0"/>
    <x v="0"/>
    <x v="0"/>
    <s v="Tarde"/>
    <n v="50"/>
    <n v="70"/>
    <n v="3500"/>
    <n v="1501"/>
    <n v="1999"/>
    <x v="1"/>
  </r>
  <r>
    <x v="596"/>
    <x v="1"/>
    <x v="5"/>
    <x v="0"/>
    <x v="1"/>
    <x v="1"/>
    <s v="Noite"/>
    <n v="100"/>
    <n v="90"/>
    <n v="9000"/>
    <n v="3885"/>
    <n v="5115"/>
    <x v="1"/>
  </r>
  <r>
    <x v="130"/>
    <x v="1"/>
    <x v="1"/>
    <x v="0"/>
    <x v="2"/>
    <x v="2"/>
    <s v="Tarde"/>
    <n v="150"/>
    <n v="120"/>
    <n v="18000"/>
    <n v="6309"/>
    <n v="11691"/>
    <x v="1"/>
  </r>
  <r>
    <x v="27"/>
    <x v="1"/>
    <x v="5"/>
    <x v="0"/>
    <x v="3"/>
    <x v="3"/>
    <s v="Noite"/>
    <n v="70"/>
    <n v="120"/>
    <n v="8400"/>
    <n v="3573"/>
    <n v="4827"/>
    <x v="1"/>
  </r>
  <r>
    <x v="578"/>
    <x v="0"/>
    <x v="4"/>
    <x v="1"/>
    <x v="2"/>
    <x v="4"/>
    <s v="Tarde"/>
    <n v="120"/>
    <n v="150"/>
    <n v="18000"/>
    <n v="6317"/>
    <n v="11683"/>
    <x v="1"/>
  </r>
  <r>
    <x v="243"/>
    <x v="0"/>
    <x v="4"/>
    <x v="2"/>
    <x v="2"/>
    <x v="5"/>
    <s v="Noite"/>
    <n v="100"/>
    <n v="150"/>
    <n v="15000"/>
    <n v="6647"/>
    <n v="8353"/>
    <x v="1"/>
  </r>
  <r>
    <x v="298"/>
    <x v="1"/>
    <x v="6"/>
    <x v="2"/>
    <x v="3"/>
    <x v="6"/>
    <s v="Tarde"/>
    <n v="200"/>
    <n v="120"/>
    <n v="24000"/>
    <n v="8724"/>
    <n v="15276"/>
    <x v="1"/>
  </r>
  <r>
    <x v="437"/>
    <x v="0"/>
    <x v="0"/>
    <x v="3"/>
    <x v="2"/>
    <x v="7"/>
    <s v="Noite"/>
    <n v="50"/>
    <n v="100"/>
    <n v="5000"/>
    <n v="2154"/>
    <n v="2846"/>
    <x v="1"/>
  </r>
  <r>
    <x v="307"/>
    <x v="1"/>
    <x v="11"/>
    <x v="4"/>
    <x v="1"/>
    <x v="8"/>
    <s v="Tarde"/>
    <n v="100"/>
    <n v="90"/>
    <n v="9000"/>
    <n v="3340"/>
    <n v="5660"/>
    <x v="1"/>
  </r>
  <r>
    <x v="705"/>
    <x v="0"/>
    <x v="10"/>
    <x v="5"/>
    <x v="2"/>
    <x v="9"/>
    <s v="Noite"/>
    <n v="150"/>
    <n v="120"/>
    <n v="18000"/>
    <n v="6966"/>
    <n v="11034"/>
    <x v="1"/>
  </r>
  <r>
    <x v="391"/>
    <x v="0"/>
    <x v="7"/>
    <x v="0"/>
    <x v="0"/>
    <x v="0"/>
    <s v="Tarde"/>
    <n v="50"/>
    <n v="70"/>
    <n v="3500"/>
    <n v="1438"/>
    <n v="2062"/>
    <x v="1"/>
  </r>
  <r>
    <x v="692"/>
    <x v="1"/>
    <x v="1"/>
    <x v="0"/>
    <x v="1"/>
    <x v="1"/>
    <s v="Noite"/>
    <n v="100"/>
    <n v="90"/>
    <n v="9000"/>
    <n v="3674"/>
    <n v="5326"/>
    <x v="1"/>
  </r>
  <r>
    <x v="93"/>
    <x v="1"/>
    <x v="7"/>
    <x v="0"/>
    <x v="2"/>
    <x v="2"/>
    <s v="Tarde"/>
    <n v="150"/>
    <n v="120"/>
    <n v="18000"/>
    <n v="6912"/>
    <n v="11088"/>
    <x v="1"/>
  </r>
  <r>
    <x v="636"/>
    <x v="1"/>
    <x v="0"/>
    <x v="0"/>
    <x v="3"/>
    <x v="3"/>
    <s v="Noite"/>
    <n v="70"/>
    <n v="120"/>
    <n v="8400"/>
    <n v="3406"/>
    <n v="4994"/>
    <x v="1"/>
  </r>
  <r>
    <x v="175"/>
    <x v="0"/>
    <x v="2"/>
    <x v="1"/>
    <x v="2"/>
    <x v="4"/>
    <s v="Tarde"/>
    <n v="120"/>
    <n v="150"/>
    <n v="18000"/>
    <n v="7919"/>
    <n v="10081"/>
    <x v="1"/>
  </r>
  <r>
    <x v="137"/>
    <x v="0"/>
    <x v="3"/>
    <x v="2"/>
    <x v="2"/>
    <x v="5"/>
    <s v="Noite"/>
    <n v="100"/>
    <n v="150"/>
    <n v="15000"/>
    <n v="5858"/>
    <n v="9142"/>
    <x v="1"/>
  </r>
  <r>
    <x v="458"/>
    <x v="0"/>
    <x v="11"/>
    <x v="2"/>
    <x v="3"/>
    <x v="6"/>
    <s v="Tarde"/>
    <n v="200"/>
    <n v="120"/>
    <n v="24000"/>
    <n v="8721"/>
    <n v="15279"/>
    <x v="1"/>
  </r>
  <r>
    <x v="108"/>
    <x v="1"/>
    <x v="2"/>
    <x v="3"/>
    <x v="2"/>
    <x v="7"/>
    <s v="Noite"/>
    <n v="50"/>
    <n v="100"/>
    <n v="5000"/>
    <n v="1778"/>
    <n v="3222"/>
    <x v="1"/>
  </r>
  <r>
    <x v="610"/>
    <x v="1"/>
    <x v="6"/>
    <x v="4"/>
    <x v="1"/>
    <x v="8"/>
    <s v="Tarde"/>
    <n v="100"/>
    <n v="90"/>
    <n v="9000"/>
    <n v="3802"/>
    <n v="5198"/>
    <x v="1"/>
  </r>
  <r>
    <x v="502"/>
    <x v="0"/>
    <x v="10"/>
    <x v="5"/>
    <x v="2"/>
    <x v="9"/>
    <s v="Noite"/>
    <n v="150"/>
    <n v="120"/>
    <n v="18000"/>
    <n v="6980"/>
    <n v="11020"/>
    <x v="1"/>
  </r>
  <r>
    <x v="140"/>
    <x v="0"/>
    <x v="10"/>
    <x v="0"/>
    <x v="0"/>
    <x v="0"/>
    <s v="Tarde"/>
    <n v="50"/>
    <n v="70"/>
    <n v="3500"/>
    <n v="1370"/>
    <n v="2130"/>
    <x v="1"/>
  </r>
  <r>
    <x v="9"/>
    <x v="0"/>
    <x v="7"/>
    <x v="0"/>
    <x v="1"/>
    <x v="1"/>
    <s v="Noite"/>
    <n v="100"/>
    <n v="90"/>
    <n v="9000"/>
    <n v="3141"/>
    <n v="5859"/>
    <x v="1"/>
  </r>
  <r>
    <x v="6"/>
    <x v="0"/>
    <x v="5"/>
    <x v="0"/>
    <x v="2"/>
    <x v="2"/>
    <s v="Tarde"/>
    <n v="150"/>
    <n v="120"/>
    <n v="18000"/>
    <n v="6335"/>
    <n v="11665"/>
    <x v="1"/>
  </r>
  <r>
    <x v="289"/>
    <x v="1"/>
    <x v="3"/>
    <x v="0"/>
    <x v="3"/>
    <x v="3"/>
    <s v="Noite"/>
    <n v="70"/>
    <n v="120"/>
    <n v="8400"/>
    <n v="3541"/>
    <n v="4859"/>
    <x v="1"/>
  </r>
  <r>
    <x v="97"/>
    <x v="1"/>
    <x v="3"/>
    <x v="1"/>
    <x v="2"/>
    <x v="4"/>
    <s v="Tarde"/>
    <n v="120"/>
    <n v="150"/>
    <n v="18000"/>
    <n v="7483"/>
    <n v="10517"/>
    <x v="1"/>
  </r>
  <r>
    <x v="434"/>
    <x v="0"/>
    <x v="11"/>
    <x v="2"/>
    <x v="2"/>
    <x v="5"/>
    <s v="Noite"/>
    <n v="100"/>
    <n v="150"/>
    <n v="15000"/>
    <n v="6503"/>
    <n v="8497"/>
    <x v="1"/>
  </r>
  <r>
    <x v="356"/>
    <x v="1"/>
    <x v="2"/>
    <x v="2"/>
    <x v="3"/>
    <x v="6"/>
    <s v="Tarde"/>
    <n v="200"/>
    <n v="120"/>
    <n v="24000"/>
    <n v="9734"/>
    <n v="14266"/>
    <x v="1"/>
  </r>
  <r>
    <x v="323"/>
    <x v="1"/>
    <x v="9"/>
    <x v="3"/>
    <x v="2"/>
    <x v="7"/>
    <s v="Noite"/>
    <n v="50"/>
    <n v="100"/>
    <n v="5000"/>
    <n v="1804"/>
    <n v="3196"/>
    <x v="1"/>
  </r>
  <r>
    <x v="35"/>
    <x v="1"/>
    <x v="9"/>
    <x v="4"/>
    <x v="1"/>
    <x v="8"/>
    <s v="Tarde"/>
    <n v="100"/>
    <n v="90"/>
    <n v="9000"/>
    <n v="4023"/>
    <n v="4977"/>
    <x v="1"/>
  </r>
  <r>
    <x v="591"/>
    <x v="1"/>
    <x v="3"/>
    <x v="5"/>
    <x v="2"/>
    <x v="9"/>
    <s v="Noite"/>
    <n v="150"/>
    <n v="120"/>
    <n v="18000"/>
    <n v="6199"/>
    <n v="11801"/>
    <x v="1"/>
  </r>
  <r>
    <x v="219"/>
    <x v="0"/>
    <x v="2"/>
    <x v="0"/>
    <x v="0"/>
    <x v="0"/>
    <s v="Tarde"/>
    <n v="50"/>
    <n v="70"/>
    <n v="3500"/>
    <n v="1358"/>
    <n v="2142"/>
    <x v="1"/>
  </r>
  <r>
    <x v="572"/>
    <x v="0"/>
    <x v="4"/>
    <x v="0"/>
    <x v="1"/>
    <x v="1"/>
    <s v="Noite"/>
    <n v="100"/>
    <n v="90"/>
    <n v="9000"/>
    <n v="3884"/>
    <n v="5116"/>
    <x v="1"/>
  </r>
  <r>
    <x v="475"/>
    <x v="1"/>
    <x v="10"/>
    <x v="0"/>
    <x v="2"/>
    <x v="2"/>
    <s v="Tarde"/>
    <n v="150"/>
    <n v="120"/>
    <n v="18000"/>
    <n v="6417"/>
    <n v="11583"/>
    <x v="1"/>
  </r>
  <r>
    <x v="587"/>
    <x v="0"/>
    <x v="11"/>
    <x v="0"/>
    <x v="3"/>
    <x v="3"/>
    <s v="Noite"/>
    <n v="70"/>
    <n v="120"/>
    <n v="8400"/>
    <n v="2799"/>
    <n v="5601"/>
    <x v="1"/>
  </r>
  <r>
    <x v="250"/>
    <x v="1"/>
    <x v="0"/>
    <x v="1"/>
    <x v="2"/>
    <x v="4"/>
    <s v="Tarde"/>
    <n v="120"/>
    <n v="150"/>
    <n v="18000"/>
    <n v="7260"/>
    <n v="10740"/>
    <x v="1"/>
  </r>
  <r>
    <x v="470"/>
    <x v="0"/>
    <x v="5"/>
    <x v="2"/>
    <x v="2"/>
    <x v="5"/>
    <s v="Noite"/>
    <n v="100"/>
    <n v="150"/>
    <n v="15000"/>
    <n v="5682"/>
    <n v="9318"/>
    <x v="1"/>
  </r>
  <r>
    <x v="706"/>
    <x v="0"/>
    <x v="1"/>
    <x v="2"/>
    <x v="3"/>
    <x v="6"/>
    <s v="Tarde"/>
    <n v="200"/>
    <n v="120"/>
    <n v="24000"/>
    <n v="10697"/>
    <n v="13303"/>
    <x v="1"/>
  </r>
  <r>
    <x v="266"/>
    <x v="0"/>
    <x v="11"/>
    <x v="3"/>
    <x v="2"/>
    <x v="7"/>
    <s v="Noite"/>
    <n v="50"/>
    <n v="100"/>
    <n v="5000"/>
    <n v="2080"/>
    <n v="2920"/>
    <x v="1"/>
  </r>
  <r>
    <x v="188"/>
    <x v="1"/>
    <x v="9"/>
    <x v="4"/>
    <x v="1"/>
    <x v="8"/>
    <s v="Tarde"/>
    <n v="100"/>
    <n v="90"/>
    <n v="9000"/>
    <n v="3377"/>
    <n v="5623"/>
    <x v="1"/>
  </r>
  <r>
    <x v="613"/>
    <x v="1"/>
    <x v="11"/>
    <x v="5"/>
    <x v="2"/>
    <x v="9"/>
    <s v="Noite"/>
    <n v="150"/>
    <n v="120"/>
    <n v="18000"/>
    <n v="7096"/>
    <n v="10904"/>
    <x v="1"/>
  </r>
  <r>
    <x v="284"/>
    <x v="0"/>
    <x v="6"/>
    <x v="0"/>
    <x v="0"/>
    <x v="0"/>
    <s v="Tarde"/>
    <n v="50"/>
    <n v="70"/>
    <n v="3500"/>
    <n v="1463"/>
    <n v="2037"/>
    <x v="1"/>
  </r>
  <r>
    <x v="571"/>
    <x v="0"/>
    <x v="4"/>
    <x v="0"/>
    <x v="1"/>
    <x v="1"/>
    <s v="Noite"/>
    <n v="100"/>
    <n v="90"/>
    <n v="9000"/>
    <n v="3073"/>
    <n v="5927"/>
    <x v="1"/>
  </r>
  <r>
    <x v="512"/>
    <x v="1"/>
    <x v="10"/>
    <x v="0"/>
    <x v="2"/>
    <x v="2"/>
    <s v="Tarde"/>
    <n v="150"/>
    <n v="120"/>
    <n v="18000"/>
    <n v="6231"/>
    <n v="11769"/>
    <x v="1"/>
  </r>
  <r>
    <x v="707"/>
    <x v="1"/>
    <x v="2"/>
    <x v="0"/>
    <x v="3"/>
    <x v="3"/>
    <s v="Noite"/>
    <n v="70"/>
    <n v="120"/>
    <n v="8400"/>
    <n v="2938"/>
    <n v="5462"/>
    <x v="1"/>
  </r>
  <r>
    <x v="112"/>
    <x v="0"/>
    <x v="5"/>
    <x v="1"/>
    <x v="2"/>
    <x v="4"/>
    <s v="Tarde"/>
    <n v="120"/>
    <n v="150"/>
    <n v="18000"/>
    <n v="5978"/>
    <n v="12022"/>
    <x v="1"/>
  </r>
  <r>
    <x v="228"/>
    <x v="1"/>
    <x v="10"/>
    <x v="2"/>
    <x v="2"/>
    <x v="5"/>
    <s v="Noite"/>
    <n v="100"/>
    <n v="150"/>
    <n v="15000"/>
    <n v="6523"/>
    <n v="8477"/>
    <x v="1"/>
  </r>
  <r>
    <x v="205"/>
    <x v="0"/>
    <x v="1"/>
    <x v="2"/>
    <x v="3"/>
    <x v="6"/>
    <s v="Tarde"/>
    <n v="200"/>
    <n v="120"/>
    <n v="24000"/>
    <n v="9438"/>
    <n v="14562"/>
    <x v="1"/>
  </r>
  <r>
    <x v="98"/>
    <x v="0"/>
    <x v="2"/>
    <x v="3"/>
    <x v="2"/>
    <x v="7"/>
    <s v="Noite"/>
    <n v="50"/>
    <n v="100"/>
    <n v="5000"/>
    <n v="1896"/>
    <n v="3104"/>
    <x v="1"/>
  </r>
  <r>
    <x v="491"/>
    <x v="1"/>
    <x v="7"/>
    <x v="4"/>
    <x v="1"/>
    <x v="8"/>
    <s v="Tarde"/>
    <n v="100"/>
    <n v="90"/>
    <n v="9000"/>
    <n v="3758"/>
    <n v="5242"/>
    <x v="1"/>
  </r>
  <r>
    <x v="388"/>
    <x v="1"/>
    <x v="5"/>
    <x v="5"/>
    <x v="2"/>
    <x v="9"/>
    <s v="Noite"/>
    <n v="150"/>
    <n v="120"/>
    <n v="18000"/>
    <n v="6589"/>
    <n v="11411"/>
    <x v="1"/>
  </r>
  <r>
    <x v="482"/>
    <x v="0"/>
    <x v="0"/>
    <x v="0"/>
    <x v="0"/>
    <x v="0"/>
    <s v="Tarde"/>
    <n v="50"/>
    <n v="70"/>
    <n v="3500"/>
    <n v="1496"/>
    <n v="2004"/>
    <x v="1"/>
  </r>
  <r>
    <x v="485"/>
    <x v="0"/>
    <x v="8"/>
    <x v="0"/>
    <x v="1"/>
    <x v="1"/>
    <s v="Noite"/>
    <n v="100"/>
    <n v="90"/>
    <n v="9000"/>
    <n v="3100"/>
    <n v="5900"/>
    <x v="1"/>
  </r>
  <r>
    <x v="311"/>
    <x v="1"/>
    <x v="4"/>
    <x v="0"/>
    <x v="2"/>
    <x v="2"/>
    <s v="Tarde"/>
    <n v="150"/>
    <n v="120"/>
    <n v="18000"/>
    <n v="7619"/>
    <n v="10381"/>
    <x v="1"/>
  </r>
  <r>
    <x v="419"/>
    <x v="0"/>
    <x v="8"/>
    <x v="0"/>
    <x v="3"/>
    <x v="3"/>
    <s v="Noite"/>
    <n v="70"/>
    <n v="120"/>
    <n v="8400"/>
    <n v="2848"/>
    <n v="5552"/>
    <x v="1"/>
  </r>
  <r>
    <x v="415"/>
    <x v="1"/>
    <x v="0"/>
    <x v="1"/>
    <x v="2"/>
    <x v="4"/>
    <s v="Tarde"/>
    <n v="120"/>
    <n v="150"/>
    <n v="18000"/>
    <n v="5944"/>
    <n v="12056"/>
    <x v="1"/>
  </r>
  <r>
    <x v="490"/>
    <x v="0"/>
    <x v="4"/>
    <x v="2"/>
    <x v="2"/>
    <x v="5"/>
    <s v="Noite"/>
    <n v="100"/>
    <n v="150"/>
    <n v="15000"/>
    <n v="5974"/>
    <n v="9026"/>
    <x v="1"/>
  </r>
  <r>
    <x v="117"/>
    <x v="1"/>
    <x v="0"/>
    <x v="2"/>
    <x v="3"/>
    <x v="6"/>
    <s v="Tarde"/>
    <n v="200"/>
    <n v="120"/>
    <n v="24000"/>
    <n v="9649"/>
    <n v="14351"/>
    <x v="1"/>
  </r>
  <r>
    <x v="299"/>
    <x v="0"/>
    <x v="3"/>
    <x v="3"/>
    <x v="2"/>
    <x v="7"/>
    <s v="Noite"/>
    <n v="50"/>
    <n v="100"/>
    <n v="5000"/>
    <n v="2169"/>
    <n v="2831"/>
    <x v="1"/>
  </r>
  <r>
    <x v="708"/>
    <x v="1"/>
    <x v="6"/>
    <x v="4"/>
    <x v="1"/>
    <x v="8"/>
    <s v="Tarde"/>
    <n v="100"/>
    <n v="90"/>
    <n v="9000"/>
    <n v="3865"/>
    <n v="5135"/>
    <x v="1"/>
  </r>
  <r>
    <x v="234"/>
    <x v="1"/>
    <x v="3"/>
    <x v="5"/>
    <x v="2"/>
    <x v="9"/>
    <s v="Noite"/>
    <n v="150"/>
    <n v="120"/>
    <n v="18000"/>
    <n v="6042"/>
    <n v="11958"/>
    <x v="1"/>
  </r>
  <r>
    <x v="241"/>
    <x v="0"/>
    <x v="9"/>
    <x v="0"/>
    <x v="0"/>
    <x v="0"/>
    <s v="Tarde"/>
    <n v="50"/>
    <n v="70"/>
    <n v="3500"/>
    <n v="1323"/>
    <n v="2177"/>
    <x v="1"/>
  </r>
  <r>
    <x v="428"/>
    <x v="1"/>
    <x v="5"/>
    <x v="0"/>
    <x v="1"/>
    <x v="1"/>
    <s v="Noite"/>
    <n v="100"/>
    <n v="90"/>
    <n v="9000"/>
    <n v="3380"/>
    <n v="5620"/>
    <x v="1"/>
  </r>
  <r>
    <x v="311"/>
    <x v="1"/>
    <x v="4"/>
    <x v="0"/>
    <x v="2"/>
    <x v="2"/>
    <s v="Tarde"/>
    <n v="150"/>
    <n v="120"/>
    <n v="18000"/>
    <n v="7629"/>
    <n v="10371"/>
    <x v="1"/>
  </r>
  <r>
    <x v="349"/>
    <x v="1"/>
    <x v="4"/>
    <x v="0"/>
    <x v="3"/>
    <x v="3"/>
    <s v="Noite"/>
    <n v="70"/>
    <n v="120"/>
    <n v="8400"/>
    <n v="3455"/>
    <n v="4945"/>
    <x v="1"/>
  </r>
  <r>
    <x v="672"/>
    <x v="0"/>
    <x v="10"/>
    <x v="1"/>
    <x v="2"/>
    <x v="4"/>
    <s v="Tarde"/>
    <n v="120"/>
    <n v="150"/>
    <n v="18000"/>
    <n v="6991"/>
    <n v="11009"/>
    <x v="1"/>
  </r>
  <r>
    <x v="633"/>
    <x v="0"/>
    <x v="0"/>
    <x v="2"/>
    <x v="2"/>
    <x v="5"/>
    <s v="Noite"/>
    <n v="100"/>
    <n v="150"/>
    <n v="15000"/>
    <n v="6169"/>
    <n v="8831"/>
    <x v="1"/>
  </r>
  <r>
    <x v="458"/>
    <x v="0"/>
    <x v="11"/>
    <x v="2"/>
    <x v="3"/>
    <x v="6"/>
    <s v="Tarde"/>
    <n v="200"/>
    <n v="120"/>
    <n v="24000"/>
    <n v="9867"/>
    <n v="14133"/>
    <x v="1"/>
  </r>
  <r>
    <x v="22"/>
    <x v="0"/>
    <x v="7"/>
    <x v="3"/>
    <x v="2"/>
    <x v="7"/>
    <s v="Noite"/>
    <n v="50"/>
    <n v="100"/>
    <n v="5000"/>
    <n v="1900"/>
    <n v="3100"/>
    <x v="1"/>
  </r>
  <r>
    <x v="73"/>
    <x v="0"/>
    <x v="3"/>
    <x v="4"/>
    <x v="1"/>
    <x v="8"/>
    <s v="Tarde"/>
    <n v="100"/>
    <n v="90"/>
    <n v="9000"/>
    <n v="3554"/>
    <n v="5446"/>
    <x v="1"/>
  </r>
  <r>
    <x v="709"/>
    <x v="0"/>
    <x v="10"/>
    <x v="5"/>
    <x v="2"/>
    <x v="9"/>
    <s v="Noite"/>
    <n v="150"/>
    <n v="120"/>
    <n v="18000"/>
    <n v="6365"/>
    <n v="11635"/>
    <x v="1"/>
  </r>
  <r>
    <x v="285"/>
    <x v="1"/>
    <x v="11"/>
    <x v="0"/>
    <x v="0"/>
    <x v="0"/>
    <s v="Tarde"/>
    <n v="50"/>
    <n v="70"/>
    <n v="3500"/>
    <n v="1357"/>
    <n v="2143"/>
    <x v="1"/>
  </r>
  <r>
    <x v="343"/>
    <x v="0"/>
    <x v="0"/>
    <x v="0"/>
    <x v="1"/>
    <x v="1"/>
    <s v="Noite"/>
    <n v="100"/>
    <n v="90"/>
    <n v="9000"/>
    <n v="3604"/>
    <n v="5396"/>
    <x v="1"/>
  </r>
  <r>
    <x v="392"/>
    <x v="0"/>
    <x v="4"/>
    <x v="0"/>
    <x v="2"/>
    <x v="2"/>
    <s v="Tarde"/>
    <n v="150"/>
    <n v="120"/>
    <n v="18000"/>
    <n v="6106"/>
    <n v="11894"/>
    <x v="1"/>
  </r>
  <r>
    <x v="642"/>
    <x v="0"/>
    <x v="1"/>
    <x v="0"/>
    <x v="3"/>
    <x v="3"/>
    <s v="Noite"/>
    <n v="70"/>
    <n v="120"/>
    <n v="8400"/>
    <n v="3769"/>
    <n v="4631"/>
    <x v="1"/>
  </r>
  <r>
    <x v="453"/>
    <x v="0"/>
    <x v="3"/>
    <x v="1"/>
    <x v="2"/>
    <x v="4"/>
    <s v="Tarde"/>
    <n v="120"/>
    <n v="150"/>
    <n v="18000"/>
    <n v="6644"/>
    <n v="11356"/>
    <x v="1"/>
  </r>
  <r>
    <x v="680"/>
    <x v="1"/>
    <x v="0"/>
    <x v="0"/>
    <x v="0"/>
    <x v="0"/>
    <s v="Tarde"/>
    <n v="50"/>
    <n v="70"/>
    <n v="3500"/>
    <n v="1474"/>
    <n v="2026"/>
    <x v="2"/>
  </r>
  <r>
    <x v="112"/>
    <x v="0"/>
    <x v="5"/>
    <x v="0"/>
    <x v="1"/>
    <x v="1"/>
    <s v="Noite"/>
    <n v="100"/>
    <n v="90"/>
    <n v="9000"/>
    <n v="3042"/>
    <n v="5958"/>
    <x v="2"/>
  </r>
  <r>
    <x v="99"/>
    <x v="1"/>
    <x v="4"/>
    <x v="0"/>
    <x v="2"/>
    <x v="2"/>
    <s v="Tarde"/>
    <n v="150"/>
    <n v="120"/>
    <n v="18000"/>
    <n v="7054"/>
    <n v="10946"/>
    <x v="2"/>
  </r>
  <r>
    <x v="329"/>
    <x v="0"/>
    <x v="10"/>
    <x v="0"/>
    <x v="3"/>
    <x v="3"/>
    <s v="Noite"/>
    <n v="70"/>
    <n v="120"/>
    <n v="8400"/>
    <n v="3710"/>
    <n v="4690"/>
    <x v="2"/>
  </r>
  <r>
    <x v="211"/>
    <x v="1"/>
    <x v="11"/>
    <x v="1"/>
    <x v="2"/>
    <x v="4"/>
    <s v="Tarde"/>
    <n v="120"/>
    <n v="150"/>
    <n v="18000"/>
    <n v="6966"/>
    <n v="11034"/>
    <x v="2"/>
  </r>
  <r>
    <x v="349"/>
    <x v="1"/>
    <x v="4"/>
    <x v="2"/>
    <x v="2"/>
    <x v="5"/>
    <s v="Noite"/>
    <n v="100"/>
    <n v="150"/>
    <n v="15000"/>
    <n v="6477"/>
    <n v="8523"/>
    <x v="2"/>
  </r>
  <r>
    <x v="99"/>
    <x v="1"/>
    <x v="4"/>
    <x v="2"/>
    <x v="3"/>
    <x v="6"/>
    <s v="Tarde"/>
    <n v="200"/>
    <n v="120"/>
    <n v="24000"/>
    <n v="9676"/>
    <n v="14324"/>
    <x v="2"/>
  </r>
  <r>
    <x v="25"/>
    <x v="1"/>
    <x v="3"/>
    <x v="3"/>
    <x v="2"/>
    <x v="7"/>
    <s v="Noite"/>
    <n v="50"/>
    <n v="100"/>
    <n v="5000"/>
    <n v="2170"/>
    <n v="2830"/>
    <x v="2"/>
  </r>
  <r>
    <x v="90"/>
    <x v="1"/>
    <x v="4"/>
    <x v="4"/>
    <x v="1"/>
    <x v="8"/>
    <s v="Tarde"/>
    <n v="100"/>
    <n v="90"/>
    <n v="9000"/>
    <n v="3769"/>
    <n v="5231"/>
    <x v="2"/>
  </r>
  <r>
    <x v="330"/>
    <x v="0"/>
    <x v="0"/>
    <x v="5"/>
    <x v="2"/>
    <x v="9"/>
    <s v="Noite"/>
    <n v="150"/>
    <n v="120"/>
    <n v="18000"/>
    <n v="6929"/>
    <n v="11071"/>
    <x v="2"/>
  </r>
  <r>
    <x v="405"/>
    <x v="0"/>
    <x v="1"/>
    <x v="0"/>
    <x v="0"/>
    <x v="0"/>
    <s v="Tarde"/>
    <n v="50"/>
    <n v="70"/>
    <n v="3500"/>
    <n v="1513"/>
    <n v="1987"/>
    <x v="2"/>
  </r>
  <r>
    <x v="157"/>
    <x v="1"/>
    <x v="2"/>
    <x v="0"/>
    <x v="1"/>
    <x v="1"/>
    <s v="Noite"/>
    <n v="100"/>
    <n v="90"/>
    <n v="9000"/>
    <n v="3989"/>
    <n v="5011"/>
    <x v="2"/>
  </r>
  <r>
    <x v="566"/>
    <x v="0"/>
    <x v="11"/>
    <x v="0"/>
    <x v="2"/>
    <x v="2"/>
    <s v="Tarde"/>
    <n v="150"/>
    <n v="120"/>
    <n v="18000"/>
    <n v="6041"/>
    <n v="11959"/>
    <x v="2"/>
  </r>
  <r>
    <x v="365"/>
    <x v="1"/>
    <x v="5"/>
    <x v="0"/>
    <x v="3"/>
    <x v="3"/>
    <s v="Noite"/>
    <n v="70"/>
    <n v="120"/>
    <n v="8400"/>
    <n v="3132"/>
    <n v="5268"/>
    <x v="2"/>
  </r>
  <r>
    <x v="403"/>
    <x v="0"/>
    <x v="10"/>
    <x v="1"/>
    <x v="2"/>
    <x v="4"/>
    <s v="Tarde"/>
    <n v="120"/>
    <n v="150"/>
    <n v="18000"/>
    <n v="6379"/>
    <n v="11621"/>
    <x v="2"/>
  </r>
  <r>
    <x v="642"/>
    <x v="0"/>
    <x v="1"/>
    <x v="2"/>
    <x v="2"/>
    <x v="5"/>
    <s v="Noite"/>
    <n v="100"/>
    <n v="150"/>
    <n v="15000"/>
    <n v="5365"/>
    <n v="9635"/>
    <x v="2"/>
  </r>
  <r>
    <x v="638"/>
    <x v="1"/>
    <x v="7"/>
    <x v="2"/>
    <x v="3"/>
    <x v="6"/>
    <s v="Tarde"/>
    <n v="200"/>
    <n v="120"/>
    <n v="24000"/>
    <n v="8315"/>
    <n v="15685"/>
    <x v="2"/>
  </r>
  <r>
    <x v="226"/>
    <x v="0"/>
    <x v="3"/>
    <x v="3"/>
    <x v="2"/>
    <x v="7"/>
    <s v="Noite"/>
    <n v="50"/>
    <n v="100"/>
    <n v="5000"/>
    <n v="2098"/>
    <n v="2902"/>
    <x v="2"/>
  </r>
  <r>
    <x v="552"/>
    <x v="1"/>
    <x v="10"/>
    <x v="4"/>
    <x v="1"/>
    <x v="8"/>
    <s v="Tarde"/>
    <n v="100"/>
    <n v="90"/>
    <n v="9000"/>
    <n v="3392"/>
    <n v="5608"/>
    <x v="2"/>
  </r>
  <r>
    <x v="318"/>
    <x v="0"/>
    <x v="3"/>
    <x v="5"/>
    <x v="2"/>
    <x v="9"/>
    <s v="Noite"/>
    <n v="150"/>
    <n v="120"/>
    <n v="18000"/>
    <n v="7818"/>
    <n v="10182"/>
    <x v="2"/>
  </r>
  <r>
    <x v="97"/>
    <x v="1"/>
    <x v="3"/>
    <x v="0"/>
    <x v="0"/>
    <x v="0"/>
    <s v="Tarde"/>
    <n v="50"/>
    <n v="70"/>
    <n v="3500"/>
    <n v="1441"/>
    <n v="2059"/>
    <x v="2"/>
  </r>
  <r>
    <x v="492"/>
    <x v="1"/>
    <x v="5"/>
    <x v="0"/>
    <x v="1"/>
    <x v="1"/>
    <s v="Noite"/>
    <n v="100"/>
    <n v="90"/>
    <n v="9000"/>
    <n v="3538"/>
    <n v="5462"/>
    <x v="2"/>
  </r>
  <r>
    <x v="486"/>
    <x v="0"/>
    <x v="3"/>
    <x v="0"/>
    <x v="2"/>
    <x v="2"/>
    <s v="Tarde"/>
    <n v="150"/>
    <n v="120"/>
    <n v="18000"/>
    <n v="6601"/>
    <n v="11399"/>
    <x v="2"/>
  </r>
  <r>
    <x v="218"/>
    <x v="1"/>
    <x v="5"/>
    <x v="0"/>
    <x v="3"/>
    <x v="3"/>
    <s v="Noite"/>
    <n v="70"/>
    <n v="120"/>
    <n v="8400"/>
    <n v="2824"/>
    <n v="5576"/>
    <x v="2"/>
  </r>
  <r>
    <x v="326"/>
    <x v="0"/>
    <x v="0"/>
    <x v="1"/>
    <x v="2"/>
    <x v="4"/>
    <s v="Tarde"/>
    <n v="120"/>
    <n v="150"/>
    <n v="18000"/>
    <n v="7096"/>
    <n v="10904"/>
    <x v="2"/>
  </r>
  <r>
    <x v="644"/>
    <x v="0"/>
    <x v="10"/>
    <x v="2"/>
    <x v="2"/>
    <x v="5"/>
    <s v="Noite"/>
    <n v="100"/>
    <n v="150"/>
    <n v="15000"/>
    <n v="6052"/>
    <n v="8948"/>
    <x v="2"/>
  </r>
  <r>
    <x v="644"/>
    <x v="0"/>
    <x v="10"/>
    <x v="2"/>
    <x v="3"/>
    <x v="6"/>
    <s v="Tarde"/>
    <n v="200"/>
    <n v="120"/>
    <n v="24000"/>
    <n v="8532"/>
    <n v="15468"/>
    <x v="2"/>
  </r>
  <r>
    <x v="87"/>
    <x v="1"/>
    <x v="2"/>
    <x v="3"/>
    <x v="2"/>
    <x v="7"/>
    <s v="Noite"/>
    <n v="50"/>
    <n v="100"/>
    <n v="5000"/>
    <n v="1730"/>
    <n v="3270"/>
    <x v="2"/>
  </r>
  <r>
    <x v="675"/>
    <x v="1"/>
    <x v="11"/>
    <x v="4"/>
    <x v="1"/>
    <x v="8"/>
    <s v="Tarde"/>
    <n v="100"/>
    <n v="90"/>
    <n v="9000"/>
    <n v="3450"/>
    <n v="5550"/>
    <x v="2"/>
  </r>
  <r>
    <x v="303"/>
    <x v="1"/>
    <x v="0"/>
    <x v="5"/>
    <x v="2"/>
    <x v="9"/>
    <s v="Noite"/>
    <n v="150"/>
    <n v="120"/>
    <n v="18000"/>
    <n v="7031"/>
    <n v="10969"/>
    <x v="2"/>
  </r>
  <r>
    <x v="569"/>
    <x v="1"/>
    <x v="6"/>
    <x v="0"/>
    <x v="0"/>
    <x v="0"/>
    <s v="Tarde"/>
    <n v="50"/>
    <n v="70"/>
    <n v="3500"/>
    <n v="1191"/>
    <n v="2309"/>
    <x v="2"/>
  </r>
  <r>
    <x v="298"/>
    <x v="1"/>
    <x v="6"/>
    <x v="0"/>
    <x v="1"/>
    <x v="1"/>
    <s v="Noite"/>
    <n v="100"/>
    <n v="90"/>
    <n v="9000"/>
    <n v="3261"/>
    <n v="5739"/>
    <x v="2"/>
  </r>
  <r>
    <x v="212"/>
    <x v="0"/>
    <x v="2"/>
    <x v="0"/>
    <x v="2"/>
    <x v="2"/>
    <s v="Tarde"/>
    <n v="150"/>
    <n v="120"/>
    <n v="18000"/>
    <n v="7999"/>
    <n v="10001"/>
    <x v="2"/>
  </r>
  <r>
    <x v="575"/>
    <x v="1"/>
    <x v="8"/>
    <x v="0"/>
    <x v="3"/>
    <x v="3"/>
    <s v="Noite"/>
    <n v="70"/>
    <n v="120"/>
    <n v="8400"/>
    <n v="2850"/>
    <n v="5550"/>
    <x v="2"/>
  </r>
  <r>
    <x v="501"/>
    <x v="0"/>
    <x v="3"/>
    <x v="1"/>
    <x v="2"/>
    <x v="4"/>
    <s v="Tarde"/>
    <n v="120"/>
    <n v="150"/>
    <n v="18000"/>
    <n v="7275"/>
    <n v="10725"/>
    <x v="2"/>
  </r>
  <r>
    <x v="256"/>
    <x v="0"/>
    <x v="7"/>
    <x v="2"/>
    <x v="2"/>
    <x v="5"/>
    <s v="Noite"/>
    <n v="100"/>
    <n v="150"/>
    <n v="15000"/>
    <n v="6597"/>
    <n v="8403"/>
    <x v="2"/>
  </r>
  <r>
    <x v="169"/>
    <x v="0"/>
    <x v="2"/>
    <x v="2"/>
    <x v="3"/>
    <x v="6"/>
    <s v="Tarde"/>
    <n v="200"/>
    <n v="120"/>
    <n v="24000"/>
    <n v="8215"/>
    <n v="15785"/>
    <x v="2"/>
  </r>
  <r>
    <x v="545"/>
    <x v="0"/>
    <x v="2"/>
    <x v="3"/>
    <x v="2"/>
    <x v="7"/>
    <s v="Noite"/>
    <n v="50"/>
    <n v="100"/>
    <n v="5000"/>
    <n v="1673"/>
    <n v="3327"/>
    <x v="2"/>
  </r>
  <r>
    <x v="251"/>
    <x v="0"/>
    <x v="4"/>
    <x v="4"/>
    <x v="1"/>
    <x v="8"/>
    <s v="Tarde"/>
    <n v="100"/>
    <n v="90"/>
    <n v="9000"/>
    <n v="3588"/>
    <n v="5412"/>
    <x v="2"/>
  </r>
  <r>
    <x v="37"/>
    <x v="0"/>
    <x v="10"/>
    <x v="5"/>
    <x v="2"/>
    <x v="9"/>
    <s v="Noite"/>
    <n v="150"/>
    <n v="120"/>
    <n v="18000"/>
    <n v="6866"/>
    <n v="11134"/>
    <x v="2"/>
  </r>
  <r>
    <x v="379"/>
    <x v="1"/>
    <x v="2"/>
    <x v="0"/>
    <x v="0"/>
    <x v="0"/>
    <s v="Tarde"/>
    <n v="50"/>
    <n v="70"/>
    <n v="3500"/>
    <n v="1552"/>
    <n v="1948"/>
    <x v="2"/>
  </r>
  <r>
    <x v="335"/>
    <x v="1"/>
    <x v="4"/>
    <x v="0"/>
    <x v="1"/>
    <x v="1"/>
    <s v="Noite"/>
    <n v="100"/>
    <n v="90"/>
    <n v="9000"/>
    <n v="3947"/>
    <n v="5053"/>
    <x v="2"/>
  </r>
  <r>
    <x v="357"/>
    <x v="1"/>
    <x v="2"/>
    <x v="0"/>
    <x v="2"/>
    <x v="2"/>
    <s v="Tarde"/>
    <n v="150"/>
    <n v="120"/>
    <n v="18000"/>
    <n v="8072"/>
    <n v="9928"/>
    <x v="2"/>
  </r>
  <r>
    <x v="29"/>
    <x v="0"/>
    <x v="6"/>
    <x v="0"/>
    <x v="3"/>
    <x v="3"/>
    <s v="Noite"/>
    <n v="70"/>
    <n v="120"/>
    <n v="8400"/>
    <n v="3763"/>
    <n v="4637"/>
    <x v="2"/>
  </r>
  <r>
    <x v="78"/>
    <x v="1"/>
    <x v="4"/>
    <x v="1"/>
    <x v="2"/>
    <x v="4"/>
    <s v="Tarde"/>
    <n v="120"/>
    <n v="150"/>
    <n v="18000"/>
    <n v="7890"/>
    <n v="10110"/>
    <x v="2"/>
  </r>
  <r>
    <x v="54"/>
    <x v="1"/>
    <x v="10"/>
    <x v="2"/>
    <x v="2"/>
    <x v="5"/>
    <s v="Noite"/>
    <n v="100"/>
    <n v="150"/>
    <n v="15000"/>
    <n v="5538"/>
    <n v="9462"/>
    <x v="2"/>
  </r>
  <r>
    <x v="2"/>
    <x v="1"/>
    <x v="2"/>
    <x v="2"/>
    <x v="3"/>
    <x v="6"/>
    <s v="Tarde"/>
    <n v="200"/>
    <n v="120"/>
    <n v="24000"/>
    <n v="10746"/>
    <n v="13254"/>
    <x v="2"/>
  </r>
  <r>
    <x v="528"/>
    <x v="0"/>
    <x v="1"/>
    <x v="3"/>
    <x v="2"/>
    <x v="7"/>
    <s v="Noite"/>
    <n v="50"/>
    <n v="100"/>
    <n v="5000"/>
    <n v="2011"/>
    <n v="2989"/>
    <x v="2"/>
  </r>
  <r>
    <x v="463"/>
    <x v="0"/>
    <x v="8"/>
    <x v="4"/>
    <x v="1"/>
    <x v="8"/>
    <s v="Tarde"/>
    <n v="100"/>
    <n v="90"/>
    <n v="9000"/>
    <n v="3199"/>
    <n v="5801"/>
    <x v="2"/>
  </r>
  <r>
    <x v="249"/>
    <x v="1"/>
    <x v="10"/>
    <x v="5"/>
    <x v="2"/>
    <x v="9"/>
    <s v="Noite"/>
    <n v="150"/>
    <n v="120"/>
    <n v="18000"/>
    <n v="7166"/>
    <n v="10834"/>
    <x v="2"/>
  </r>
  <r>
    <x v="261"/>
    <x v="0"/>
    <x v="10"/>
    <x v="0"/>
    <x v="0"/>
    <x v="0"/>
    <s v="Tarde"/>
    <n v="50"/>
    <n v="70"/>
    <n v="3500"/>
    <n v="1271"/>
    <n v="2229"/>
    <x v="2"/>
  </r>
  <r>
    <x v="84"/>
    <x v="1"/>
    <x v="3"/>
    <x v="0"/>
    <x v="1"/>
    <x v="1"/>
    <s v="Noite"/>
    <n v="100"/>
    <n v="90"/>
    <n v="9000"/>
    <n v="3513"/>
    <n v="5487"/>
    <x v="2"/>
  </r>
  <r>
    <x v="637"/>
    <x v="1"/>
    <x v="5"/>
    <x v="0"/>
    <x v="2"/>
    <x v="2"/>
    <s v="Tarde"/>
    <n v="150"/>
    <n v="120"/>
    <n v="18000"/>
    <n v="7130"/>
    <n v="10870"/>
    <x v="2"/>
  </r>
  <r>
    <x v="88"/>
    <x v="1"/>
    <x v="1"/>
    <x v="0"/>
    <x v="3"/>
    <x v="3"/>
    <s v="Noite"/>
    <n v="70"/>
    <n v="120"/>
    <n v="8400"/>
    <n v="3497"/>
    <n v="4903"/>
    <x v="2"/>
  </r>
  <r>
    <x v="182"/>
    <x v="0"/>
    <x v="1"/>
    <x v="1"/>
    <x v="2"/>
    <x v="4"/>
    <s v="Tarde"/>
    <n v="120"/>
    <n v="150"/>
    <n v="18000"/>
    <n v="7330"/>
    <n v="10670"/>
    <x v="2"/>
  </r>
  <r>
    <x v="671"/>
    <x v="0"/>
    <x v="2"/>
    <x v="2"/>
    <x v="2"/>
    <x v="5"/>
    <s v="Noite"/>
    <n v="100"/>
    <n v="150"/>
    <n v="15000"/>
    <n v="5525"/>
    <n v="9475"/>
    <x v="2"/>
  </r>
  <r>
    <x v="205"/>
    <x v="0"/>
    <x v="1"/>
    <x v="2"/>
    <x v="3"/>
    <x v="6"/>
    <s v="Tarde"/>
    <n v="200"/>
    <n v="120"/>
    <n v="24000"/>
    <n v="10786"/>
    <n v="13214"/>
    <x v="2"/>
  </r>
  <r>
    <x v="242"/>
    <x v="0"/>
    <x v="8"/>
    <x v="3"/>
    <x v="2"/>
    <x v="7"/>
    <s v="Noite"/>
    <n v="50"/>
    <n v="100"/>
    <n v="5000"/>
    <n v="1890"/>
    <n v="3110"/>
    <x v="2"/>
  </r>
  <r>
    <x v="64"/>
    <x v="0"/>
    <x v="9"/>
    <x v="4"/>
    <x v="1"/>
    <x v="8"/>
    <s v="Tarde"/>
    <n v="100"/>
    <n v="90"/>
    <n v="9000"/>
    <n v="3681"/>
    <n v="5319"/>
    <x v="2"/>
  </r>
  <r>
    <x v="105"/>
    <x v="1"/>
    <x v="4"/>
    <x v="5"/>
    <x v="2"/>
    <x v="9"/>
    <s v="Noite"/>
    <n v="150"/>
    <n v="120"/>
    <n v="18000"/>
    <n v="7655"/>
    <n v="10345"/>
    <x v="2"/>
  </r>
  <r>
    <x v="125"/>
    <x v="1"/>
    <x v="1"/>
    <x v="0"/>
    <x v="0"/>
    <x v="0"/>
    <s v="Tarde"/>
    <n v="50"/>
    <n v="70"/>
    <n v="3500"/>
    <n v="1256"/>
    <n v="2244"/>
    <x v="2"/>
  </r>
  <r>
    <x v="710"/>
    <x v="0"/>
    <x v="7"/>
    <x v="0"/>
    <x v="1"/>
    <x v="1"/>
    <s v="Noite"/>
    <n v="100"/>
    <n v="90"/>
    <n v="9000"/>
    <n v="3723"/>
    <n v="5277"/>
    <x v="2"/>
  </r>
  <r>
    <x v="621"/>
    <x v="0"/>
    <x v="5"/>
    <x v="0"/>
    <x v="2"/>
    <x v="2"/>
    <s v="Tarde"/>
    <n v="150"/>
    <n v="120"/>
    <n v="18000"/>
    <n v="6357"/>
    <n v="11643"/>
    <x v="2"/>
  </r>
  <r>
    <x v="26"/>
    <x v="1"/>
    <x v="5"/>
    <x v="0"/>
    <x v="3"/>
    <x v="3"/>
    <s v="Noite"/>
    <n v="70"/>
    <n v="120"/>
    <n v="8400"/>
    <n v="2873"/>
    <n v="5527"/>
    <x v="2"/>
  </r>
  <r>
    <x v="106"/>
    <x v="0"/>
    <x v="8"/>
    <x v="1"/>
    <x v="2"/>
    <x v="4"/>
    <s v="Tarde"/>
    <n v="120"/>
    <n v="150"/>
    <n v="18000"/>
    <n v="6095"/>
    <n v="11905"/>
    <x v="2"/>
  </r>
  <r>
    <x v="336"/>
    <x v="1"/>
    <x v="5"/>
    <x v="2"/>
    <x v="2"/>
    <x v="5"/>
    <s v="Noite"/>
    <n v="100"/>
    <n v="150"/>
    <n v="15000"/>
    <n v="6199"/>
    <n v="8801"/>
    <x v="2"/>
  </r>
  <r>
    <x v="651"/>
    <x v="0"/>
    <x v="9"/>
    <x v="2"/>
    <x v="3"/>
    <x v="6"/>
    <s v="Tarde"/>
    <n v="200"/>
    <n v="120"/>
    <n v="24000"/>
    <n v="7960"/>
    <n v="16040"/>
    <x v="2"/>
  </r>
  <r>
    <x v="534"/>
    <x v="1"/>
    <x v="10"/>
    <x v="3"/>
    <x v="2"/>
    <x v="7"/>
    <s v="Noite"/>
    <n v="50"/>
    <n v="100"/>
    <n v="5000"/>
    <n v="1964"/>
    <n v="3036"/>
    <x v="2"/>
  </r>
  <r>
    <x v="399"/>
    <x v="1"/>
    <x v="9"/>
    <x v="4"/>
    <x v="1"/>
    <x v="8"/>
    <s v="Tarde"/>
    <n v="100"/>
    <n v="90"/>
    <n v="9000"/>
    <n v="3881"/>
    <n v="5119"/>
    <x v="2"/>
  </r>
  <r>
    <x v="359"/>
    <x v="0"/>
    <x v="9"/>
    <x v="5"/>
    <x v="2"/>
    <x v="9"/>
    <s v="Noite"/>
    <n v="150"/>
    <n v="120"/>
    <n v="18000"/>
    <n v="7727"/>
    <n v="10273"/>
    <x v="2"/>
  </r>
  <r>
    <x v="228"/>
    <x v="1"/>
    <x v="10"/>
    <x v="0"/>
    <x v="0"/>
    <x v="0"/>
    <s v="Tarde"/>
    <n v="50"/>
    <n v="70"/>
    <n v="3500"/>
    <n v="1284"/>
    <n v="2216"/>
    <x v="2"/>
  </r>
  <r>
    <x v="486"/>
    <x v="0"/>
    <x v="3"/>
    <x v="0"/>
    <x v="1"/>
    <x v="1"/>
    <s v="Noite"/>
    <n v="100"/>
    <n v="90"/>
    <n v="9000"/>
    <n v="3904"/>
    <n v="5096"/>
    <x v="2"/>
  </r>
  <r>
    <x v="512"/>
    <x v="1"/>
    <x v="10"/>
    <x v="0"/>
    <x v="2"/>
    <x v="2"/>
    <s v="Tarde"/>
    <n v="150"/>
    <n v="120"/>
    <n v="18000"/>
    <n v="7669"/>
    <n v="10331"/>
    <x v="2"/>
  </r>
  <r>
    <x v="626"/>
    <x v="0"/>
    <x v="6"/>
    <x v="0"/>
    <x v="3"/>
    <x v="3"/>
    <s v="Noite"/>
    <n v="70"/>
    <n v="120"/>
    <n v="8400"/>
    <n v="3579"/>
    <n v="4821"/>
    <x v="2"/>
  </r>
  <r>
    <x v="250"/>
    <x v="1"/>
    <x v="0"/>
    <x v="1"/>
    <x v="2"/>
    <x v="4"/>
    <s v="Tarde"/>
    <n v="120"/>
    <n v="150"/>
    <n v="18000"/>
    <n v="6903"/>
    <n v="11097"/>
    <x v="2"/>
  </r>
  <r>
    <x v="506"/>
    <x v="1"/>
    <x v="6"/>
    <x v="2"/>
    <x v="2"/>
    <x v="5"/>
    <s v="Noite"/>
    <n v="100"/>
    <n v="150"/>
    <n v="15000"/>
    <n v="6394"/>
    <n v="8606"/>
    <x v="2"/>
  </r>
  <r>
    <x v="344"/>
    <x v="0"/>
    <x v="6"/>
    <x v="2"/>
    <x v="3"/>
    <x v="6"/>
    <s v="Tarde"/>
    <n v="200"/>
    <n v="120"/>
    <n v="24000"/>
    <n v="8388"/>
    <n v="15612"/>
    <x v="2"/>
  </r>
  <r>
    <x v="414"/>
    <x v="1"/>
    <x v="10"/>
    <x v="3"/>
    <x v="2"/>
    <x v="7"/>
    <s v="Noite"/>
    <n v="50"/>
    <n v="100"/>
    <n v="5000"/>
    <n v="2206"/>
    <n v="2794"/>
    <x v="2"/>
  </r>
  <r>
    <x v="124"/>
    <x v="0"/>
    <x v="7"/>
    <x v="4"/>
    <x v="1"/>
    <x v="8"/>
    <s v="Tarde"/>
    <n v="100"/>
    <n v="90"/>
    <n v="9000"/>
    <n v="3716"/>
    <n v="5284"/>
    <x v="2"/>
  </r>
  <r>
    <x v="308"/>
    <x v="1"/>
    <x v="11"/>
    <x v="5"/>
    <x v="2"/>
    <x v="9"/>
    <s v="Noite"/>
    <n v="150"/>
    <n v="120"/>
    <n v="18000"/>
    <n v="7583"/>
    <n v="10417"/>
    <x v="2"/>
  </r>
  <r>
    <x v="193"/>
    <x v="1"/>
    <x v="2"/>
    <x v="0"/>
    <x v="0"/>
    <x v="0"/>
    <s v="Tarde"/>
    <n v="50"/>
    <n v="70"/>
    <n v="3500"/>
    <n v="1189"/>
    <n v="2311"/>
    <x v="2"/>
  </r>
  <r>
    <x v="9"/>
    <x v="0"/>
    <x v="7"/>
    <x v="0"/>
    <x v="1"/>
    <x v="1"/>
    <s v="Noite"/>
    <n v="100"/>
    <n v="90"/>
    <n v="9000"/>
    <n v="2979"/>
    <n v="6021"/>
    <x v="2"/>
  </r>
  <r>
    <x v="299"/>
    <x v="0"/>
    <x v="3"/>
    <x v="0"/>
    <x v="2"/>
    <x v="2"/>
    <s v="Tarde"/>
    <n v="150"/>
    <n v="120"/>
    <n v="18000"/>
    <n v="7177"/>
    <n v="10823"/>
    <x v="2"/>
  </r>
  <r>
    <x v="512"/>
    <x v="1"/>
    <x v="10"/>
    <x v="0"/>
    <x v="3"/>
    <x v="3"/>
    <s v="Noite"/>
    <n v="70"/>
    <n v="120"/>
    <n v="8400"/>
    <n v="3447"/>
    <n v="4953"/>
    <x v="2"/>
  </r>
  <r>
    <x v="10"/>
    <x v="0"/>
    <x v="4"/>
    <x v="1"/>
    <x v="2"/>
    <x v="4"/>
    <s v="Tarde"/>
    <n v="120"/>
    <n v="150"/>
    <n v="18000"/>
    <n v="7735"/>
    <n v="10265"/>
    <x v="2"/>
  </r>
  <r>
    <x v="71"/>
    <x v="0"/>
    <x v="11"/>
    <x v="2"/>
    <x v="2"/>
    <x v="5"/>
    <s v="Noite"/>
    <n v="100"/>
    <n v="150"/>
    <n v="15000"/>
    <n v="5418"/>
    <n v="9582"/>
    <x v="2"/>
  </r>
  <r>
    <x v="284"/>
    <x v="0"/>
    <x v="6"/>
    <x v="2"/>
    <x v="3"/>
    <x v="6"/>
    <s v="Tarde"/>
    <n v="200"/>
    <n v="120"/>
    <n v="24000"/>
    <n v="8012"/>
    <n v="15988"/>
    <x v="2"/>
  </r>
  <r>
    <x v="124"/>
    <x v="0"/>
    <x v="7"/>
    <x v="3"/>
    <x v="2"/>
    <x v="7"/>
    <s v="Noite"/>
    <n v="50"/>
    <n v="100"/>
    <n v="5000"/>
    <n v="2117"/>
    <n v="2883"/>
    <x v="2"/>
  </r>
  <r>
    <x v="613"/>
    <x v="1"/>
    <x v="11"/>
    <x v="4"/>
    <x v="1"/>
    <x v="8"/>
    <s v="Tarde"/>
    <n v="100"/>
    <n v="90"/>
    <n v="9000"/>
    <n v="3259"/>
    <n v="5741"/>
    <x v="2"/>
  </r>
  <r>
    <x v="563"/>
    <x v="1"/>
    <x v="2"/>
    <x v="5"/>
    <x v="2"/>
    <x v="9"/>
    <s v="Noite"/>
    <n v="150"/>
    <n v="120"/>
    <n v="18000"/>
    <n v="6091"/>
    <n v="11909"/>
    <x v="2"/>
  </r>
  <r>
    <x v="681"/>
    <x v="1"/>
    <x v="8"/>
    <x v="0"/>
    <x v="0"/>
    <x v="0"/>
    <s v="Tarde"/>
    <n v="50"/>
    <n v="70"/>
    <n v="3500"/>
    <n v="1262"/>
    <n v="2238"/>
    <x v="2"/>
  </r>
  <r>
    <x v="97"/>
    <x v="1"/>
    <x v="3"/>
    <x v="0"/>
    <x v="1"/>
    <x v="1"/>
    <s v="Noite"/>
    <n v="100"/>
    <n v="90"/>
    <n v="9000"/>
    <n v="3718"/>
    <n v="5282"/>
    <x v="2"/>
  </r>
  <r>
    <x v="101"/>
    <x v="0"/>
    <x v="5"/>
    <x v="0"/>
    <x v="2"/>
    <x v="2"/>
    <s v="Tarde"/>
    <n v="150"/>
    <n v="120"/>
    <n v="18000"/>
    <n v="6924"/>
    <n v="11076"/>
    <x v="2"/>
  </r>
  <r>
    <x v="374"/>
    <x v="0"/>
    <x v="0"/>
    <x v="0"/>
    <x v="3"/>
    <x v="3"/>
    <s v="Noite"/>
    <n v="70"/>
    <n v="120"/>
    <n v="8400"/>
    <n v="2873"/>
    <n v="5527"/>
    <x v="2"/>
  </r>
  <r>
    <x v="163"/>
    <x v="1"/>
    <x v="1"/>
    <x v="1"/>
    <x v="2"/>
    <x v="4"/>
    <s v="Tarde"/>
    <n v="120"/>
    <n v="150"/>
    <n v="18000"/>
    <n v="7285"/>
    <n v="10715"/>
    <x v="2"/>
  </r>
  <r>
    <x v="711"/>
    <x v="1"/>
    <x v="5"/>
    <x v="2"/>
    <x v="2"/>
    <x v="5"/>
    <s v="Noite"/>
    <n v="100"/>
    <n v="150"/>
    <n v="15000"/>
    <n v="6131"/>
    <n v="8869"/>
    <x v="2"/>
  </r>
  <r>
    <x v="495"/>
    <x v="1"/>
    <x v="1"/>
    <x v="2"/>
    <x v="3"/>
    <x v="6"/>
    <s v="Tarde"/>
    <n v="200"/>
    <n v="120"/>
    <n v="24000"/>
    <n v="7979"/>
    <n v="16021"/>
    <x v="2"/>
  </r>
  <r>
    <x v="157"/>
    <x v="1"/>
    <x v="2"/>
    <x v="3"/>
    <x v="2"/>
    <x v="7"/>
    <s v="Noite"/>
    <n v="50"/>
    <n v="100"/>
    <n v="5000"/>
    <n v="2096"/>
    <n v="2904"/>
    <x v="2"/>
  </r>
  <r>
    <x v="366"/>
    <x v="0"/>
    <x v="5"/>
    <x v="4"/>
    <x v="1"/>
    <x v="8"/>
    <s v="Tarde"/>
    <n v="100"/>
    <n v="90"/>
    <n v="9000"/>
    <n v="3117"/>
    <n v="5883"/>
    <x v="2"/>
  </r>
  <r>
    <x v="494"/>
    <x v="1"/>
    <x v="8"/>
    <x v="5"/>
    <x v="2"/>
    <x v="9"/>
    <s v="Noite"/>
    <n v="150"/>
    <n v="120"/>
    <n v="18000"/>
    <n v="6442"/>
    <n v="11558"/>
    <x v="2"/>
  </r>
  <r>
    <x v="448"/>
    <x v="1"/>
    <x v="5"/>
    <x v="0"/>
    <x v="0"/>
    <x v="0"/>
    <s v="Tarde"/>
    <n v="50"/>
    <n v="70"/>
    <n v="3500"/>
    <n v="1456"/>
    <n v="2044"/>
    <x v="2"/>
  </r>
  <r>
    <x v="75"/>
    <x v="0"/>
    <x v="6"/>
    <x v="0"/>
    <x v="1"/>
    <x v="1"/>
    <s v="Noite"/>
    <n v="100"/>
    <n v="90"/>
    <n v="9000"/>
    <n v="3110"/>
    <n v="5890"/>
    <x v="2"/>
  </r>
  <r>
    <x v="693"/>
    <x v="0"/>
    <x v="0"/>
    <x v="0"/>
    <x v="2"/>
    <x v="2"/>
    <s v="Tarde"/>
    <n v="150"/>
    <n v="120"/>
    <n v="18000"/>
    <n v="5953"/>
    <n v="12047"/>
    <x v="2"/>
  </r>
  <r>
    <x v="447"/>
    <x v="0"/>
    <x v="10"/>
    <x v="0"/>
    <x v="3"/>
    <x v="3"/>
    <s v="Noite"/>
    <n v="70"/>
    <n v="120"/>
    <n v="8400"/>
    <n v="3285"/>
    <n v="5115"/>
    <x v="2"/>
  </r>
  <r>
    <x v="380"/>
    <x v="1"/>
    <x v="6"/>
    <x v="1"/>
    <x v="2"/>
    <x v="4"/>
    <s v="Tarde"/>
    <n v="120"/>
    <n v="150"/>
    <n v="18000"/>
    <n v="6391"/>
    <n v="11609"/>
    <x v="2"/>
  </r>
  <r>
    <x v="128"/>
    <x v="1"/>
    <x v="11"/>
    <x v="2"/>
    <x v="2"/>
    <x v="5"/>
    <s v="Noite"/>
    <n v="100"/>
    <n v="150"/>
    <n v="15000"/>
    <n v="6499"/>
    <n v="8501"/>
    <x v="2"/>
  </r>
  <r>
    <x v="444"/>
    <x v="0"/>
    <x v="9"/>
    <x v="2"/>
    <x v="3"/>
    <x v="6"/>
    <s v="Tarde"/>
    <n v="200"/>
    <n v="120"/>
    <n v="24000"/>
    <n v="8346"/>
    <n v="15654"/>
    <x v="2"/>
  </r>
  <r>
    <x v="712"/>
    <x v="1"/>
    <x v="2"/>
    <x v="3"/>
    <x v="2"/>
    <x v="7"/>
    <s v="Noite"/>
    <n v="50"/>
    <n v="100"/>
    <n v="5000"/>
    <n v="1664"/>
    <n v="3336"/>
    <x v="2"/>
  </r>
  <r>
    <x v="460"/>
    <x v="0"/>
    <x v="7"/>
    <x v="4"/>
    <x v="1"/>
    <x v="8"/>
    <s v="Tarde"/>
    <n v="100"/>
    <n v="90"/>
    <n v="9000"/>
    <n v="3937"/>
    <n v="5063"/>
    <x v="2"/>
  </r>
  <r>
    <x v="433"/>
    <x v="1"/>
    <x v="0"/>
    <x v="5"/>
    <x v="2"/>
    <x v="9"/>
    <s v="Noite"/>
    <n v="150"/>
    <n v="120"/>
    <n v="18000"/>
    <n v="7152"/>
    <n v="10848"/>
    <x v="2"/>
  </r>
  <r>
    <x v="378"/>
    <x v="0"/>
    <x v="9"/>
    <x v="0"/>
    <x v="0"/>
    <x v="0"/>
    <s v="Tarde"/>
    <n v="50"/>
    <n v="70"/>
    <n v="3500"/>
    <n v="1441"/>
    <n v="2059"/>
    <x v="2"/>
  </r>
  <r>
    <x v="577"/>
    <x v="0"/>
    <x v="0"/>
    <x v="0"/>
    <x v="1"/>
    <x v="1"/>
    <s v="Noite"/>
    <n v="100"/>
    <n v="90"/>
    <n v="9000"/>
    <n v="3031"/>
    <n v="5969"/>
    <x v="2"/>
  </r>
  <r>
    <x v="589"/>
    <x v="1"/>
    <x v="2"/>
    <x v="0"/>
    <x v="2"/>
    <x v="2"/>
    <s v="Tarde"/>
    <n v="150"/>
    <n v="120"/>
    <n v="18000"/>
    <n v="6852"/>
    <n v="11148"/>
    <x v="2"/>
  </r>
  <r>
    <x v="310"/>
    <x v="0"/>
    <x v="8"/>
    <x v="0"/>
    <x v="3"/>
    <x v="3"/>
    <s v="Noite"/>
    <n v="70"/>
    <n v="120"/>
    <n v="8400"/>
    <n v="3164"/>
    <n v="5236"/>
    <x v="2"/>
  </r>
  <r>
    <x v="388"/>
    <x v="1"/>
    <x v="5"/>
    <x v="1"/>
    <x v="2"/>
    <x v="4"/>
    <s v="Tarde"/>
    <n v="120"/>
    <n v="150"/>
    <n v="18000"/>
    <n v="7247"/>
    <n v="10753"/>
    <x v="2"/>
  </r>
  <r>
    <x v="323"/>
    <x v="1"/>
    <x v="9"/>
    <x v="2"/>
    <x v="2"/>
    <x v="5"/>
    <s v="Noite"/>
    <n v="100"/>
    <n v="150"/>
    <n v="15000"/>
    <n v="5212"/>
    <n v="9788"/>
    <x v="2"/>
  </r>
  <r>
    <x v="551"/>
    <x v="0"/>
    <x v="7"/>
    <x v="2"/>
    <x v="3"/>
    <x v="6"/>
    <s v="Tarde"/>
    <n v="200"/>
    <n v="120"/>
    <n v="24000"/>
    <n v="9098"/>
    <n v="14902"/>
    <x v="2"/>
  </r>
  <r>
    <x v="491"/>
    <x v="1"/>
    <x v="7"/>
    <x v="3"/>
    <x v="2"/>
    <x v="7"/>
    <s v="Noite"/>
    <n v="50"/>
    <n v="100"/>
    <n v="5000"/>
    <n v="1856"/>
    <n v="3144"/>
    <x v="2"/>
  </r>
  <r>
    <x v="634"/>
    <x v="0"/>
    <x v="2"/>
    <x v="4"/>
    <x v="1"/>
    <x v="8"/>
    <s v="Tarde"/>
    <n v="100"/>
    <n v="90"/>
    <n v="9000"/>
    <n v="3768"/>
    <n v="5232"/>
    <x v="2"/>
  </r>
  <r>
    <x v="668"/>
    <x v="0"/>
    <x v="1"/>
    <x v="5"/>
    <x v="2"/>
    <x v="9"/>
    <s v="Noite"/>
    <n v="150"/>
    <n v="120"/>
    <n v="18000"/>
    <n v="8034"/>
    <n v="9966"/>
    <x v="2"/>
  </r>
  <r>
    <x v="102"/>
    <x v="0"/>
    <x v="8"/>
    <x v="0"/>
    <x v="0"/>
    <x v="0"/>
    <s v="Tarde"/>
    <n v="50"/>
    <n v="70"/>
    <n v="3500"/>
    <n v="1567"/>
    <n v="1933"/>
    <x v="2"/>
  </r>
  <r>
    <x v="202"/>
    <x v="0"/>
    <x v="9"/>
    <x v="0"/>
    <x v="1"/>
    <x v="1"/>
    <s v="Noite"/>
    <n v="100"/>
    <n v="90"/>
    <n v="9000"/>
    <n v="4017"/>
    <n v="4983"/>
    <x v="2"/>
  </r>
  <r>
    <x v="352"/>
    <x v="1"/>
    <x v="1"/>
    <x v="0"/>
    <x v="2"/>
    <x v="2"/>
    <s v="Tarde"/>
    <n v="150"/>
    <n v="120"/>
    <n v="18000"/>
    <n v="6809"/>
    <n v="11191"/>
    <x v="2"/>
  </r>
  <r>
    <x v="495"/>
    <x v="1"/>
    <x v="1"/>
    <x v="0"/>
    <x v="3"/>
    <x v="3"/>
    <s v="Noite"/>
    <n v="70"/>
    <n v="120"/>
    <n v="8400"/>
    <n v="2931"/>
    <n v="5469"/>
    <x v="2"/>
  </r>
  <r>
    <x v="576"/>
    <x v="0"/>
    <x v="0"/>
    <x v="1"/>
    <x v="2"/>
    <x v="4"/>
    <s v="Tarde"/>
    <n v="120"/>
    <n v="150"/>
    <n v="18000"/>
    <n v="6317"/>
    <n v="11683"/>
    <x v="2"/>
  </r>
  <r>
    <x v="413"/>
    <x v="1"/>
    <x v="8"/>
    <x v="2"/>
    <x v="2"/>
    <x v="5"/>
    <s v="Noite"/>
    <n v="100"/>
    <n v="150"/>
    <n v="15000"/>
    <n v="5101"/>
    <n v="9899"/>
    <x v="2"/>
  </r>
  <r>
    <x v="713"/>
    <x v="0"/>
    <x v="8"/>
    <x v="2"/>
    <x v="3"/>
    <x v="6"/>
    <s v="Tarde"/>
    <n v="200"/>
    <n v="120"/>
    <n v="24000"/>
    <n v="8132"/>
    <n v="15868"/>
    <x v="2"/>
  </r>
  <r>
    <x v="204"/>
    <x v="0"/>
    <x v="4"/>
    <x v="3"/>
    <x v="2"/>
    <x v="7"/>
    <s v="Noite"/>
    <n v="50"/>
    <n v="100"/>
    <n v="5000"/>
    <n v="2028"/>
    <n v="2972"/>
    <x v="2"/>
  </r>
  <r>
    <x v="332"/>
    <x v="0"/>
    <x v="6"/>
    <x v="4"/>
    <x v="1"/>
    <x v="8"/>
    <s v="Tarde"/>
    <n v="100"/>
    <n v="90"/>
    <n v="9000"/>
    <n v="3412"/>
    <n v="5588"/>
    <x v="2"/>
  </r>
  <r>
    <x v="187"/>
    <x v="0"/>
    <x v="2"/>
    <x v="5"/>
    <x v="2"/>
    <x v="9"/>
    <s v="Noite"/>
    <n v="150"/>
    <n v="120"/>
    <n v="18000"/>
    <n v="7566"/>
    <n v="10434"/>
    <x v="2"/>
  </r>
  <r>
    <x v="681"/>
    <x v="1"/>
    <x v="8"/>
    <x v="0"/>
    <x v="0"/>
    <x v="0"/>
    <s v="Tarde"/>
    <n v="50"/>
    <n v="70"/>
    <n v="3500"/>
    <n v="1566"/>
    <n v="1934"/>
    <x v="2"/>
  </r>
  <r>
    <x v="281"/>
    <x v="0"/>
    <x v="4"/>
    <x v="0"/>
    <x v="1"/>
    <x v="1"/>
    <s v="Noite"/>
    <n v="100"/>
    <n v="90"/>
    <n v="9000"/>
    <n v="3596"/>
    <n v="5404"/>
    <x v="2"/>
  </r>
  <r>
    <x v="165"/>
    <x v="1"/>
    <x v="2"/>
    <x v="0"/>
    <x v="2"/>
    <x v="2"/>
    <s v="Tarde"/>
    <n v="150"/>
    <n v="120"/>
    <n v="18000"/>
    <n v="6208"/>
    <n v="11792"/>
    <x v="2"/>
  </r>
  <r>
    <x v="370"/>
    <x v="0"/>
    <x v="9"/>
    <x v="0"/>
    <x v="3"/>
    <x v="3"/>
    <s v="Noite"/>
    <n v="70"/>
    <n v="120"/>
    <n v="8400"/>
    <n v="3327"/>
    <n v="5073"/>
    <x v="2"/>
  </r>
  <r>
    <x v="361"/>
    <x v="0"/>
    <x v="6"/>
    <x v="1"/>
    <x v="2"/>
    <x v="4"/>
    <s v="Tarde"/>
    <n v="120"/>
    <n v="150"/>
    <n v="18000"/>
    <n v="6595"/>
    <n v="11405"/>
    <x v="2"/>
  </r>
  <r>
    <x v="5"/>
    <x v="1"/>
    <x v="4"/>
    <x v="2"/>
    <x v="2"/>
    <x v="5"/>
    <s v="Noite"/>
    <n v="100"/>
    <n v="150"/>
    <n v="15000"/>
    <n v="6640"/>
    <n v="8360"/>
    <x v="2"/>
  </r>
  <r>
    <x v="517"/>
    <x v="0"/>
    <x v="8"/>
    <x v="2"/>
    <x v="3"/>
    <x v="6"/>
    <s v="Tarde"/>
    <n v="200"/>
    <n v="120"/>
    <n v="24000"/>
    <n v="8245"/>
    <n v="15755"/>
    <x v="2"/>
  </r>
  <r>
    <x v="117"/>
    <x v="1"/>
    <x v="0"/>
    <x v="3"/>
    <x v="2"/>
    <x v="7"/>
    <s v="Noite"/>
    <n v="50"/>
    <n v="100"/>
    <n v="5000"/>
    <n v="1993"/>
    <n v="3007"/>
    <x v="2"/>
  </r>
  <r>
    <x v="160"/>
    <x v="1"/>
    <x v="2"/>
    <x v="4"/>
    <x v="1"/>
    <x v="8"/>
    <s v="Tarde"/>
    <n v="100"/>
    <n v="90"/>
    <n v="9000"/>
    <n v="3202"/>
    <n v="5798"/>
    <x v="2"/>
  </r>
  <r>
    <x v="102"/>
    <x v="0"/>
    <x v="8"/>
    <x v="5"/>
    <x v="2"/>
    <x v="9"/>
    <s v="Noite"/>
    <n v="150"/>
    <n v="120"/>
    <n v="18000"/>
    <n v="6624"/>
    <n v="11376"/>
    <x v="2"/>
  </r>
  <r>
    <x v="645"/>
    <x v="0"/>
    <x v="3"/>
    <x v="0"/>
    <x v="0"/>
    <x v="0"/>
    <s v="Tarde"/>
    <n v="50"/>
    <n v="70"/>
    <n v="3500"/>
    <n v="1370"/>
    <n v="2130"/>
    <x v="2"/>
  </r>
  <r>
    <x v="0"/>
    <x v="0"/>
    <x v="0"/>
    <x v="0"/>
    <x v="1"/>
    <x v="1"/>
    <s v="Noite"/>
    <n v="100"/>
    <n v="90"/>
    <n v="9000"/>
    <n v="3769"/>
    <n v="5231"/>
    <x v="2"/>
  </r>
  <r>
    <x v="338"/>
    <x v="1"/>
    <x v="8"/>
    <x v="0"/>
    <x v="2"/>
    <x v="2"/>
    <s v="Tarde"/>
    <n v="150"/>
    <n v="120"/>
    <n v="18000"/>
    <n v="7786"/>
    <n v="10214"/>
    <x v="2"/>
  </r>
  <r>
    <x v="87"/>
    <x v="1"/>
    <x v="2"/>
    <x v="0"/>
    <x v="3"/>
    <x v="3"/>
    <s v="Noite"/>
    <n v="70"/>
    <n v="120"/>
    <n v="8400"/>
    <n v="3012"/>
    <n v="5388"/>
    <x v="2"/>
  </r>
  <r>
    <x v="81"/>
    <x v="1"/>
    <x v="6"/>
    <x v="1"/>
    <x v="2"/>
    <x v="4"/>
    <s v="Tarde"/>
    <n v="120"/>
    <n v="150"/>
    <n v="18000"/>
    <n v="7476"/>
    <n v="10524"/>
    <x v="2"/>
  </r>
  <r>
    <x v="463"/>
    <x v="0"/>
    <x v="8"/>
    <x v="2"/>
    <x v="2"/>
    <x v="5"/>
    <s v="Noite"/>
    <n v="100"/>
    <n v="150"/>
    <n v="15000"/>
    <n v="6377"/>
    <n v="8623"/>
    <x v="2"/>
  </r>
  <r>
    <x v="493"/>
    <x v="0"/>
    <x v="8"/>
    <x v="2"/>
    <x v="3"/>
    <x v="6"/>
    <s v="Tarde"/>
    <n v="200"/>
    <n v="120"/>
    <n v="24000"/>
    <n v="9260"/>
    <n v="14740"/>
    <x v="2"/>
  </r>
  <r>
    <x v="446"/>
    <x v="0"/>
    <x v="8"/>
    <x v="3"/>
    <x v="2"/>
    <x v="7"/>
    <s v="Noite"/>
    <n v="50"/>
    <n v="100"/>
    <n v="5000"/>
    <n v="1921"/>
    <n v="3079"/>
    <x v="2"/>
  </r>
  <r>
    <x v="375"/>
    <x v="1"/>
    <x v="1"/>
    <x v="4"/>
    <x v="1"/>
    <x v="8"/>
    <s v="Tarde"/>
    <n v="100"/>
    <n v="90"/>
    <n v="9000"/>
    <n v="3331"/>
    <n v="5669"/>
    <x v="2"/>
  </r>
  <r>
    <x v="498"/>
    <x v="0"/>
    <x v="5"/>
    <x v="5"/>
    <x v="2"/>
    <x v="9"/>
    <s v="Noite"/>
    <n v="150"/>
    <n v="120"/>
    <n v="18000"/>
    <n v="7904"/>
    <n v="10096"/>
    <x v="2"/>
  </r>
  <r>
    <x v="97"/>
    <x v="1"/>
    <x v="3"/>
    <x v="0"/>
    <x v="0"/>
    <x v="0"/>
    <s v="Tarde"/>
    <n v="50"/>
    <n v="70"/>
    <n v="3500"/>
    <n v="1172"/>
    <n v="2328"/>
    <x v="2"/>
  </r>
  <r>
    <x v="651"/>
    <x v="0"/>
    <x v="9"/>
    <x v="0"/>
    <x v="1"/>
    <x v="1"/>
    <s v="Noite"/>
    <n v="100"/>
    <n v="90"/>
    <n v="9000"/>
    <n v="3972"/>
    <n v="5028"/>
    <x v="2"/>
  </r>
  <r>
    <x v="209"/>
    <x v="1"/>
    <x v="11"/>
    <x v="0"/>
    <x v="2"/>
    <x v="2"/>
    <s v="Tarde"/>
    <n v="150"/>
    <n v="120"/>
    <n v="18000"/>
    <n v="7290"/>
    <n v="10710"/>
    <x v="2"/>
  </r>
  <r>
    <x v="303"/>
    <x v="1"/>
    <x v="0"/>
    <x v="0"/>
    <x v="3"/>
    <x v="3"/>
    <s v="Noite"/>
    <n v="70"/>
    <n v="120"/>
    <n v="8400"/>
    <n v="2842"/>
    <n v="5558"/>
    <x v="2"/>
  </r>
  <r>
    <x v="380"/>
    <x v="1"/>
    <x v="6"/>
    <x v="1"/>
    <x v="2"/>
    <x v="4"/>
    <s v="Tarde"/>
    <n v="120"/>
    <n v="150"/>
    <n v="18000"/>
    <n v="6735"/>
    <n v="11265"/>
    <x v="2"/>
  </r>
  <r>
    <x v="495"/>
    <x v="1"/>
    <x v="1"/>
    <x v="2"/>
    <x v="2"/>
    <x v="5"/>
    <s v="Noite"/>
    <n v="100"/>
    <n v="150"/>
    <n v="15000"/>
    <n v="5296"/>
    <n v="9704"/>
    <x v="2"/>
  </r>
  <r>
    <x v="651"/>
    <x v="0"/>
    <x v="9"/>
    <x v="2"/>
    <x v="3"/>
    <x v="6"/>
    <s v="Tarde"/>
    <n v="200"/>
    <n v="120"/>
    <n v="24000"/>
    <n v="8065"/>
    <n v="15935"/>
    <x v="2"/>
  </r>
  <r>
    <x v="267"/>
    <x v="1"/>
    <x v="0"/>
    <x v="3"/>
    <x v="2"/>
    <x v="7"/>
    <s v="Noite"/>
    <n v="50"/>
    <n v="100"/>
    <n v="5000"/>
    <n v="2161"/>
    <n v="2839"/>
    <x v="2"/>
  </r>
  <r>
    <x v="459"/>
    <x v="1"/>
    <x v="3"/>
    <x v="4"/>
    <x v="1"/>
    <x v="8"/>
    <s v="Tarde"/>
    <n v="100"/>
    <n v="90"/>
    <n v="9000"/>
    <n v="3525"/>
    <n v="5475"/>
    <x v="2"/>
  </r>
  <r>
    <x v="381"/>
    <x v="0"/>
    <x v="9"/>
    <x v="5"/>
    <x v="2"/>
    <x v="9"/>
    <s v="Noite"/>
    <n v="150"/>
    <n v="120"/>
    <n v="18000"/>
    <n v="8083"/>
    <n v="9917"/>
    <x v="2"/>
  </r>
  <r>
    <x v="506"/>
    <x v="1"/>
    <x v="6"/>
    <x v="0"/>
    <x v="0"/>
    <x v="0"/>
    <s v="Tarde"/>
    <n v="50"/>
    <n v="70"/>
    <n v="3500"/>
    <n v="1527"/>
    <n v="1973"/>
    <x v="2"/>
  </r>
  <r>
    <x v="237"/>
    <x v="0"/>
    <x v="0"/>
    <x v="0"/>
    <x v="1"/>
    <x v="1"/>
    <s v="Noite"/>
    <n v="100"/>
    <n v="90"/>
    <n v="9000"/>
    <n v="3879"/>
    <n v="5121"/>
    <x v="2"/>
  </r>
  <r>
    <x v="382"/>
    <x v="0"/>
    <x v="9"/>
    <x v="0"/>
    <x v="2"/>
    <x v="2"/>
    <s v="Tarde"/>
    <n v="150"/>
    <n v="120"/>
    <n v="18000"/>
    <n v="7700"/>
    <n v="10300"/>
    <x v="2"/>
  </r>
  <r>
    <x v="10"/>
    <x v="0"/>
    <x v="4"/>
    <x v="0"/>
    <x v="3"/>
    <x v="3"/>
    <s v="Noite"/>
    <n v="70"/>
    <n v="120"/>
    <n v="8400"/>
    <n v="3115"/>
    <n v="5285"/>
    <x v="2"/>
  </r>
  <r>
    <x v="433"/>
    <x v="1"/>
    <x v="0"/>
    <x v="1"/>
    <x v="2"/>
    <x v="4"/>
    <s v="Tarde"/>
    <n v="120"/>
    <n v="150"/>
    <n v="18000"/>
    <n v="8007"/>
    <n v="9993"/>
    <x v="2"/>
  </r>
  <r>
    <x v="449"/>
    <x v="0"/>
    <x v="11"/>
    <x v="2"/>
    <x v="2"/>
    <x v="5"/>
    <s v="Noite"/>
    <n v="100"/>
    <n v="150"/>
    <n v="15000"/>
    <n v="6134"/>
    <n v="8866"/>
    <x v="2"/>
  </r>
  <r>
    <x v="640"/>
    <x v="1"/>
    <x v="7"/>
    <x v="2"/>
    <x v="3"/>
    <x v="6"/>
    <s v="Tarde"/>
    <n v="200"/>
    <n v="120"/>
    <n v="24000"/>
    <n v="8233"/>
    <n v="15767"/>
    <x v="2"/>
  </r>
  <r>
    <x v="644"/>
    <x v="0"/>
    <x v="10"/>
    <x v="3"/>
    <x v="2"/>
    <x v="7"/>
    <s v="Noite"/>
    <n v="50"/>
    <n v="100"/>
    <n v="5000"/>
    <n v="1756"/>
    <n v="3244"/>
    <x v="2"/>
  </r>
  <r>
    <x v="698"/>
    <x v="0"/>
    <x v="3"/>
    <x v="4"/>
    <x v="1"/>
    <x v="8"/>
    <s v="Tarde"/>
    <n v="100"/>
    <n v="90"/>
    <n v="9000"/>
    <n v="3180"/>
    <n v="5820"/>
    <x v="2"/>
  </r>
  <r>
    <x v="485"/>
    <x v="0"/>
    <x v="8"/>
    <x v="5"/>
    <x v="2"/>
    <x v="9"/>
    <s v="Noite"/>
    <n v="150"/>
    <n v="120"/>
    <n v="18000"/>
    <n v="6065"/>
    <n v="11935"/>
    <x v="2"/>
  </r>
  <r>
    <x v="152"/>
    <x v="0"/>
    <x v="6"/>
    <x v="0"/>
    <x v="0"/>
    <x v="0"/>
    <s v="Tarde"/>
    <n v="50"/>
    <n v="70"/>
    <n v="3500"/>
    <n v="1325"/>
    <n v="2175"/>
    <x v="2"/>
  </r>
  <r>
    <x v="438"/>
    <x v="1"/>
    <x v="2"/>
    <x v="0"/>
    <x v="1"/>
    <x v="1"/>
    <s v="Noite"/>
    <n v="100"/>
    <n v="90"/>
    <n v="9000"/>
    <n v="3038"/>
    <n v="5962"/>
    <x v="2"/>
  </r>
  <r>
    <x v="701"/>
    <x v="1"/>
    <x v="11"/>
    <x v="0"/>
    <x v="2"/>
    <x v="2"/>
    <s v="Tarde"/>
    <n v="150"/>
    <n v="120"/>
    <n v="18000"/>
    <n v="6409"/>
    <n v="11591"/>
    <x v="2"/>
  </r>
  <r>
    <x v="354"/>
    <x v="1"/>
    <x v="7"/>
    <x v="0"/>
    <x v="3"/>
    <x v="3"/>
    <s v="Noite"/>
    <n v="70"/>
    <n v="120"/>
    <n v="8400"/>
    <n v="3298"/>
    <n v="5102"/>
    <x v="2"/>
  </r>
  <r>
    <x v="136"/>
    <x v="1"/>
    <x v="2"/>
    <x v="1"/>
    <x v="2"/>
    <x v="4"/>
    <s v="Tarde"/>
    <n v="120"/>
    <n v="150"/>
    <n v="18000"/>
    <n v="6275"/>
    <n v="11725"/>
    <x v="2"/>
  </r>
  <r>
    <x v="704"/>
    <x v="1"/>
    <x v="6"/>
    <x v="2"/>
    <x v="2"/>
    <x v="5"/>
    <s v="Noite"/>
    <n v="100"/>
    <n v="150"/>
    <n v="15000"/>
    <n v="6731"/>
    <n v="8269"/>
    <x v="2"/>
  </r>
  <r>
    <x v="8"/>
    <x v="1"/>
    <x v="3"/>
    <x v="2"/>
    <x v="3"/>
    <x v="6"/>
    <s v="Tarde"/>
    <n v="200"/>
    <n v="120"/>
    <n v="24000"/>
    <n v="9068"/>
    <n v="14932"/>
    <x v="2"/>
  </r>
  <r>
    <x v="241"/>
    <x v="0"/>
    <x v="9"/>
    <x v="3"/>
    <x v="2"/>
    <x v="7"/>
    <s v="Noite"/>
    <n v="50"/>
    <n v="100"/>
    <n v="5000"/>
    <n v="2061"/>
    <n v="2939"/>
    <x v="2"/>
  </r>
  <r>
    <x v="103"/>
    <x v="1"/>
    <x v="0"/>
    <x v="4"/>
    <x v="1"/>
    <x v="8"/>
    <s v="Tarde"/>
    <n v="100"/>
    <n v="90"/>
    <n v="9000"/>
    <n v="3146"/>
    <n v="5854"/>
    <x v="2"/>
  </r>
  <r>
    <x v="100"/>
    <x v="1"/>
    <x v="11"/>
    <x v="5"/>
    <x v="2"/>
    <x v="9"/>
    <s v="Noite"/>
    <n v="150"/>
    <n v="120"/>
    <n v="18000"/>
    <n v="6200"/>
    <n v="11800"/>
    <x v="2"/>
  </r>
  <r>
    <x v="140"/>
    <x v="0"/>
    <x v="10"/>
    <x v="0"/>
    <x v="0"/>
    <x v="0"/>
    <s v="Tarde"/>
    <n v="50"/>
    <n v="70"/>
    <n v="3500"/>
    <n v="1467"/>
    <n v="2033"/>
    <x v="2"/>
  </r>
  <r>
    <x v="437"/>
    <x v="0"/>
    <x v="0"/>
    <x v="0"/>
    <x v="1"/>
    <x v="1"/>
    <s v="Noite"/>
    <n v="100"/>
    <n v="90"/>
    <n v="9000"/>
    <n v="3918"/>
    <n v="5082"/>
    <x v="2"/>
  </r>
  <r>
    <x v="96"/>
    <x v="1"/>
    <x v="3"/>
    <x v="0"/>
    <x v="2"/>
    <x v="2"/>
    <s v="Tarde"/>
    <n v="150"/>
    <n v="120"/>
    <n v="18000"/>
    <n v="6004"/>
    <n v="11996"/>
    <x v="2"/>
  </r>
  <r>
    <x v="496"/>
    <x v="0"/>
    <x v="3"/>
    <x v="0"/>
    <x v="3"/>
    <x v="3"/>
    <s v="Noite"/>
    <n v="70"/>
    <n v="120"/>
    <n v="8400"/>
    <n v="3516"/>
    <n v="4884"/>
    <x v="2"/>
  </r>
  <r>
    <x v="52"/>
    <x v="0"/>
    <x v="4"/>
    <x v="1"/>
    <x v="2"/>
    <x v="4"/>
    <s v="Tarde"/>
    <n v="120"/>
    <n v="150"/>
    <n v="18000"/>
    <n v="7593"/>
    <n v="10407"/>
    <x v="2"/>
  </r>
  <r>
    <x v="241"/>
    <x v="0"/>
    <x v="9"/>
    <x v="2"/>
    <x v="2"/>
    <x v="5"/>
    <s v="Noite"/>
    <n v="100"/>
    <n v="150"/>
    <n v="15000"/>
    <n v="5954"/>
    <n v="9046"/>
    <x v="2"/>
  </r>
  <r>
    <x v="71"/>
    <x v="0"/>
    <x v="11"/>
    <x v="2"/>
    <x v="3"/>
    <x v="6"/>
    <s v="Tarde"/>
    <n v="200"/>
    <n v="120"/>
    <n v="24000"/>
    <n v="9353"/>
    <n v="14647"/>
    <x v="2"/>
  </r>
  <r>
    <x v="676"/>
    <x v="0"/>
    <x v="0"/>
    <x v="3"/>
    <x v="2"/>
    <x v="7"/>
    <s v="Noite"/>
    <n v="50"/>
    <n v="100"/>
    <n v="5000"/>
    <n v="2149"/>
    <n v="2851"/>
    <x v="2"/>
  </r>
  <r>
    <x v="382"/>
    <x v="0"/>
    <x v="9"/>
    <x v="4"/>
    <x v="1"/>
    <x v="8"/>
    <s v="Tarde"/>
    <n v="100"/>
    <n v="90"/>
    <n v="9000"/>
    <n v="3714"/>
    <n v="5286"/>
    <x v="2"/>
  </r>
  <r>
    <x v="65"/>
    <x v="1"/>
    <x v="7"/>
    <x v="5"/>
    <x v="2"/>
    <x v="9"/>
    <s v="Noite"/>
    <n v="150"/>
    <n v="120"/>
    <n v="18000"/>
    <n v="6508"/>
    <n v="11492"/>
    <x v="2"/>
  </r>
  <r>
    <x v="330"/>
    <x v="0"/>
    <x v="0"/>
    <x v="0"/>
    <x v="0"/>
    <x v="0"/>
    <s v="Tarde"/>
    <n v="50"/>
    <n v="70"/>
    <n v="3500"/>
    <n v="1336"/>
    <n v="2164"/>
    <x v="2"/>
  </r>
  <r>
    <x v="635"/>
    <x v="1"/>
    <x v="0"/>
    <x v="0"/>
    <x v="1"/>
    <x v="1"/>
    <s v="Noite"/>
    <n v="100"/>
    <n v="90"/>
    <n v="9000"/>
    <n v="3198"/>
    <n v="5802"/>
    <x v="2"/>
  </r>
  <r>
    <x v="239"/>
    <x v="0"/>
    <x v="2"/>
    <x v="0"/>
    <x v="2"/>
    <x v="2"/>
    <s v="Tarde"/>
    <n v="150"/>
    <n v="120"/>
    <n v="18000"/>
    <n v="7610"/>
    <n v="10390"/>
    <x v="2"/>
  </r>
  <r>
    <x v="412"/>
    <x v="1"/>
    <x v="8"/>
    <x v="0"/>
    <x v="3"/>
    <x v="3"/>
    <s v="Noite"/>
    <n v="70"/>
    <n v="120"/>
    <n v="8400"/>
    <n v="3203"/>
    <n v="5197"/>
    <x v="2"/>
  </r>
  <r>
    <x v="576"/>
    <x v="0"/>
    <x v="0"/>
    <x v="1"/>
    <x v="2"/>
    <x v="4"/>
    <s v="Tarde"/>
    <n v="120"/>
    <n v="150"/>
    <n v="18000"/>
    <n v="7436"/>
    <n v="10564"/>
    <x v="2"/>
  </r>
  <r>
    <x v="642"/>
    <x v="0"/>
    <x v="1"/>
    <x v="2"/>
    <x v="2"/>
    <x v="5"/>
    <s v="Noite"/>
    <n v="100"/>
    <n v="150"/>
    <n v="15000"/>
    <n v="6430"/>
    <n v="8570"/>
    <x v="2"/>
  </r>
  <r>
    <x v="395"/>
    <x v="0"/>
    <x v="11"/>
    <x v="2"/>
    <x v="3"/>
    <x v="6"/>
    <s v="Tarde"/>
    <n v="200"/>
    <n v="120"/>
    <n v="24000"/>
    <n v="8866"/>
    <n v="15134"/>
    <x v="2"/>
  </r>
  <r>
    <x v="226"/>
    <x v="0"/>
    <x v="3"/>
    <x v="3"/>
    <x v="2"/>
    <x v="7"/>
    <s v="Noite"/>
    <n v="50"/>
    <n v="100"/>
    <n v="5000"/>
    <n v="2066"/>
    <n v="2934"/>
    <x v="2"/>
  </r>
  <r>
    <x v="490"/>
    <x v="0"/>
    <x v="4"/>
    <x v="4"/>
    <x v="1"/>
    <x v="8"/>
    <s v="Tarde"/>
    <n v="100"/>
    <n v="90"/>
    <n v="9000"/>
    <n v="3226"/>
    <n v="5774"/>
    <x v="2"/>
  </r>
  <r>
    <x v="380"/>
    <x v="1"/>
    <x v="6"/>
    <x v="5"/>
    <x v="2"/>
    <x v="9"/>
    <s v="Noite"/>
    <n v="150"/>
    <n v="120"/>
    <n v="18000"/>
    <n v="7255"/>
    <n v="10745"/>
    <x v="2"/>
  </r>
  <r>
    <x v="21"/>
    <x v="0"/>
    <x v="8"/>
    <x v="0"/>
    <x v="0"/>
    <x v="0"/>
    <s v="Tarde"/>
    <n v="50"/>
    <n v="70"/>
    <n v="3500"/>
    <n v="1407"/>
    <n v="2093"/>
    <x v="2"/>
  </r>
  <r>
    <x v="429"/>
    <x v="0"/>
    <x v="8"/>
    <x v="0"/>
    <x v="1"/>
    <x v="1"/>
    <s v="Noite"/>
    <n v="100"/>
    <n v="90"/>
    <n v="9000"/>
    <n v="3701"/>
    <n v="5299"/>
    <x v="2"/>
  </r>
  <r>
    <x v="582"/>
    <x v="1"/>
    <x v="6"/>
    <x v="0"/>
    <x v="2"/>
    <x v="2"/>
    <s v="Tarde"/>
    <n v="150"/>
    <n v="120"/>
    <n v="18000"/>
    <n v="7247"/>
    <n v="10753"/>
    <x v="2"/>
  </r>
  <r>
    <x v="197"/>
    <x v="1"/>
    <x v="0"/>
    <x v="0"/>
    <x v="3"/>
    <x v="3"/>
    <s v="Noite"/>
    <n v="70"/>
    <n v="120"/>
    <n v="8400"/>
    <n v="3122"/>
    <n v="5278"/>
    <x v="2"/>
  </r>
  <r>
    <x v="709"/>
    <x v="0"/>
    <x v="10"/>
    <x v="1"/>
    <x v="2"/>
    <x v="4"/>
    <s v="Tarde"/>
    <n v="120"/>
    <n v="150"/>
    <n v="18000"/>
    <n v="6557"/>
    <n v="11443"/>
    <x v="2"/>
  </r>
  <r>
    <x v="591"/>
    <x v="1"/>
    <x v="3"/>
    <x v="2"/>
    <x v="2"/>
    <x v="5"/>
    <s v="Noite"/>
    <n v="100"/>
    <n v="150"/>
    <n v="15000"/>
    <n v="6231"/>
    <n v="8769"/>
    <x v="2"/>
  </r>
  <r>
    <x v="132"/>
    <x v="1"/>
    <x v="7"/>
    <x v="2"/>
    <x v="3"/>
    <x v="6"/>
    <s v="Tarde"/>
    <n v="200"/>
    <n v="120"/>
    <n v="24000"/>
    <n v="9304"/>
    <n v="14696"/>
    <x v="2"/>
  </r>
  <r>
    <x v="169"/>
    <x v="0"/>
    <x v="2"/>
    <x v="3"/>
    <x v="2"/>
    <x v="7"/>
    <s v="Noite"/>
    <n v="50"/>
    <n v="100"/>
    <n v="5000"/>
    <n v="1758"/>
    <n v="3242"/>
    <x v="2"/>
  </r>
  <r>
    <x v="542"/>
    <x v="1"/>
    <x v="10"/>
    <x v="4"/>
    <x v="1"/>
    <x v="8"/>
    <s v="Tarde"/>
    <n v="100"/>
    <n v="90"/>
    <n v="9000"/>
    <n v="3450"/>
    <n v="5550"/>
    <x v="2"/>
  </r>
  <r>
    <x v="387"/>
    <x v="0"/>
    <x v="7"/>
    <x v="5"/>
    <x v="2"/>
    <x v="9"/>
    <s v="Noite"/>
    <n v="150"/>
    <n v="120"/>
    <n v="18000"/>
    <n v="6823"/>
    <n v="11177"/>
    <x v="2"/>
  </r>
  <r>
    <x v="480"/>
    <x v="1"/>
    <x v="3"/>
    <x v="0"/>
    <x v="0"/>
    <x v="0"/>
    <s v="Tarde"/>
    <n v="50"/>
    <n v="70"/>
    <n v="3500"/>
    <n v="1325"/>
    <n v="2175"/>
    <x v="2"/>
  </r>
  <r>
    <x v="45"/>
    <x v="0"/>
    <x v="5"/>
    <x v="0"/>
    <x v="1"/>
    <x v="1"/>
    <s v="Noite"/>
    <n v="100"/>
    <n v="90"/>
    <n v="9000"/>
    <n v="3165"/>
    <n v="5835"/>
    <x v="2"/>
  </r>
  <r>
    <x v="684"/>
    <x v="1"/>
    <x v="4"/>
    <x v="0"/>
    <x v="2"/>
    <x v="2"/>
    <s v="Tarde"/>
    <n v="150"/>
    <n v="120"/>
    <n v="18000"/>
    <n v="7054"/>
    <n v="10946"/>
    <x v="2"/>
  </r>
  <r>
    <x v="602"/>
    <x v="0"/>
    <x v="8"/>
    <x v="0"/>
    <x v="3"/>
    <x v="3"/>
    <s v="Noite"/>
    <n v="70"/>
    <n v="120"/>
    <n v="8400"/>
    <n v="3701"/>
    <n v="4699"/>
    <x v="2"/>
  </r>
  <r>
    <x v="166"/>
    <x v="0"/>
    <x v="10"/>
    <x v="1"/>
    <x v="2"/>
    <x v="4"/>
    <s v="Tarde"/>
    <n v="120"/>
    <n v="150"/>
    <n v="18000"/>
    <n v="8071"/>
    <n v="9929"/>
    <x v="2"/>
  </r>
  <r>
    <x v="151"/>
    <x v="0"/>
    <x v="9"/>
    <x v="2"/>
    <x v="2"/>
    <x v="5"/>
    <s v="Noite"/>
    <n v="100"/>
    <n v="150"/>
    <n v="15000"/>
    <n v="6133"/>
    <n v="8867"/>
    <x v="2"/>
  </r>
  <r>
    <x v="334"/>
    <x v="0"/>
    <x v="4"/>
    <x v="2"/>
    <x v="3"/>
    <x v="6"/>
    <s v="Tarde"/>
    <n v="200"/>
    <n v="120"/>
    <n v="24000"/>
    <n v="9746"/>
    <n v="14254"/>
    <x v="2"/>
  </r>
  <r>
    <x v="381"/>
    <x v="0"/>
    <x v="9"/>
    <x v="3"/>
    <x v="2"/>
    <x v="7"/>
    <s v="Noite"/>
    <n v="50"/>
    <n v="100"/>
    <n v="5000"/>
    <n v="2249"/>
    <n v="2751"/>
    <x v="2"/>
  </r>
  <r>
    <x v="614"/>
    <x v="0"/>
    <x v="3"/>
    <x v="4"/>
    <x v="1"/>
    <x v="8"/>
    <s v="Tarde"/>
    <n v="100"/>
    <n v="90"/>
    <n v="9000"/>
    <n v="3923"/>
    <n v="5077"/>
    <x v="2"/>
  </r>
  <r>
    <x v="463"/>
    <x v="0"/>
    <x v="8"/>
    <x v="5"/>
    <x v="2"/>
    <x v="9"/>
    <s v="Noite"/>
    <n v="150"/>
    <n v="120"/>
    <n v="18000"/>
    <n v="6013"/>
    <n v="11987"/>
    <x v="2"/>
  </r>
  <r>
    <x v="698"/>
    <x v="0"/>
    <x v="3"/>
    <x v="0"/>
    <x v="0"/>
    <x v="0"/>
    <s v="Tarde"/>
    <n v="50"/>
    <n v="70"/>
    <n v="3500"/>
    <n v="1450"/>
    <n v="2050"/>
    <x v="2"/>
  </r>
  <r>
    <x v="175"/>
    <x v="0"/>
    <x v="2"/>
    <x v="0"/>
    <x v="1"/>
    <x v="1"/>
    <s v="Noite"/>
    <n v="100"/>
    <n v="90"/>
    <n v="9000"/>
    <n v="3593"/>
    <n v="5407"/>
    <x v="2"/>
  </r>
  <r>
    <x v="592"/>
    <x v="1"/>
    <x v="11"/>
    <x v="0"/>
    <x v="2"/>
    <x v="2"/>
    <s v="Tarde"/>
    <n v="150"/>
    <n v="120"/>
    <n v="18000"/>
    <n v="7401"/>
    <n v="10599"/>
    <x v="2"/>
  </r>
  <r>
    <x v="488"/>
    <x v="1"/>
    <x v="0"/>
    <x v="0"/>
    <x v="3"/>
    <x v="3"/>
    <s v="Noite"/>
    <n v="70"/>
    <n v="120"/>
    <n v="8400"/>
    <n v="3564"/>
    <n v="4836"/>
    <x v="2"/>
  </r>
  <r>
    <x v="441"/>
    <x v="0"/>
    <x v="3"/>
    <x v="1"/>
    <x v="2"/>
    <x v="4"/>
    <s v="Tarde"/>
    <n v="120"/>
    <n v="150"/>
    <n v="18000"/>
    <n v="6117"/>
    <n v="11883"/>
    <x v="2"/>
  </r>
  <r>
    <x v="18"/>
    <x v="0"/>
    <x v="7"/>
    <x v="2"/>
    <x v="2"/>
    <x v="5"/>
    <s v="Noite"/>
    <n v="100"/>
    <n v="150"/>
    <n v="15000"/>
    <n v="6500"/>
    <n v="8500"/>
    <x v="2"/>
  </r>
  <r>
    <x v="569"/>
    <x v="1"/>
    <x v="6"/>
    <x v="2"/>
    <x v="3"/>
    <x v="6"/>
    <s v="Tarde"/>
    <n v="200"/>
    <n v="120"/>
    <n v="24000"/>
    <n v="10508"/>
    <n v="13492"/>
    <x v="2"/>
  </r>
  <r>
    <x v="483"/>
    <x v="0"/>
    <x v="11"/>
    <x v="3"/>
    <x v="2"/>
    <x v="7"/>
    <s v="Noite"/>
    <n v="50"/>
    <n v="100"/>
    <n v="5000"/>
    <n v="2073"/>
    <n v="2927"/>
    <x v="2"/>
  </r>
  <r>
    <x v="454"/>
    <x v="1"/>
    <x v="10"/>
    <x v="4"/>
    <x v="1"/>
    <x v="8"/>
    <s v="Tarde"/>
    <n v="100"/>
    <n v="90"/>
    <n v="9000"/>
    <n v="3292"/>
    <n v="5708"/>
    <x v="2"/>
  </r>
  <r>
    <x v="167"/>
    <x v="0"/>
    <x v="10"/>
    <x v="5"/>
    <x v="2"/>
    <x v="9"/>
    <s v="Noite"/>
    <n v="150"/>
    <n v="120"/>
    <n v="18000"/>
    <n v="6446"/>
    <n v="11554"/>
    <x v="2"/>
  </r>
  <r>
    <x v="514"/>
    <x v="0"/>
    <x v="5"/>
    <x v="0"/>
    <x v="0"/>
    <x v="0"/>
    <s v="Tarde"/>
    <n v="50"/>
    <n v="70"/>
    <n v="3500"/>
    <n v="1440"/>
    <n v="2060"/>
    <x v="2"/>
  </r>
  <r>
    <x v="689"/>
    <x v="0"/>
    <x v="8"/>
    <x v="0"/>
    <x v="1"/>
    <x v="1"/>
    <s v="Noite"/>
    <n v="100"/>
    <n v="90"/>
    <n v="9000"/>
    <n v="3604"/>
    <n v="5396"/>
    <x v="2"/>
  </r>
  <r>
    <x v="405"/>
    <x v="0"/>
    <x v="1"/>
    <x v="0"/>
    <x v="2"/>
    <x v="2"/>
    <s v="Tarde"/>
    <n v="150"/>
    <n v="120"/>
    <n v="18000"/>
    <n v="7333"/>
    <n v="10667"/>
    <x v="2"/>
  </r>
  <r>
    <x v="146"/>
    <x v="1"/>
    <x v="7"/>
    <x v="0"/>
    <x v="3"/>
    <x v="3"/>
    <s v="Noite"/>
    <n v="70"/>
    <n v="120"/>
    <n v="8400"/>
    <n v="3542"/>
    <n v="4858"/>
    <x v="2"/>
  </r>
  <r>
    <x v="342"/>
    <x v="0"/>
    <x v="7"/>
    <x v="1"/>
    <x v="2"/>
    <x v="4"/>
    <s v="Tarde"/>
    <n v="120"/>
    <n v="150"/>
    <n v="18000"/>
    <n v="6338"/>
    <n v="11662"/>
    <x v="2"/>
  </r>
  <r>
    <x v="471"/>
    <x v="0"/>
    <x v="10"/>
    <x v="2"/>
    <x v="2"/>
    <x v="5"/>
    <s v="Noite"/>
    <n v="100"/>
    <n v="150"/>
    <n v="15000"/>
    <n v="5703"/>
    <n v="9297"/>
    <x v="2"/>
  </r>
  <r>
    <x v="169"/>
    <x v="0"/>
    <x v="2"/>
    <x v="2"/>
    <x v="3"/>
    <x v="6"/>
    <s v="Tarde"/>
    <n v="200"/>
    <n v="120"/>
    <n v="24000"/>
    <n v="10635"/>
    <n v="13365"/>
    <x v="2"/>
  </r>
  <r>
    <x v="300"/>
    <x v="1"/>
    <x v="3"/>
    <x v="3"/>
    <x v="2"/>
    <x v="7"/>
    <s v="Noite"/>
    <n v="50"/>
    <n v="100"/>
    <n v="5000"/>
    <n v="2055"/>
    <n v="2945"/>
    <x v="2"/>
  </r>
  <r>
    <x v="50"/>
    <x v="1"/>
    <x v="5"/>
    <x v="4"/>
    <x v="1"/>
    <x v="8"/>
    <s v="Tarde"/>
    <n v="100"/>
    <n v="90"/>
    <n v="9000"/>
    <n v="3031"/>
    <n v="5969"/>
    <x v="2"/>
  </r>
  <r>
    <x v="391"/>
    <x v="0"/>
    <x v="7"/>
    <x v="5"/>
    <x v="2"/>
    <x v="9"/>
    <s v="Noite"/>
    <n v="150"/>
    <n v="120"/>
    <n v="18000"/>
    <n v="7182"/>
    <n v="10818"/>
    <x v="2"/>
  </r>
  <r>
    <x v="49"/>
    <x v="1"/>
    <x v="6"/>
    <x v="0"/>
    <x v="0"/>
    <x v="0"/>
    <s v="Tarde"/>
    <n v="50"/>
    <n v="70"/>
    <n v="3500"/>
    <n v="1305"/>
    <n v="2195"/>
    <x v="2"/>
  </r>
  <r>
    <x v="524"/>
    <x v="0"/>
    <x v="10"/>
    <x v="0"/>
    <x v="1"/>
    <x v="1"/>
    <s v="Noite"/>
    <n v="100"/>
    <n v="90"/>
    <n v="9000"/>
    <n v="3338"/>
    <n v="5662"/>
    <x v="2"/>
  </r>
  <r>
    <x v="290"/>
    <x v="1"/>
    <x v="9"/>
    <x v="0"/>
    <x v="2"/>
    <x v="2"/>
    <s v="Tarde"/>
    <n v="150"/>
    <n v="120"/>
    <n v="18000"/>
    <n v="7501"/>
    <n v="10499"/>
    <x v="2"/>
  </r>
  <r>
    <x v="263"/>
    <x v="0"/>
    <x v="0"/>
    <x v="0"/>
    <x v="3"/>
    <x v="3"/>
    <s v="Noite"/>
    <n v="70"/>
    <n v="120"/>
    <n v="8400"/>
    <n v="3717"/>
    <n v="4683"/>
    <x v="2"/>
  </r>
  <r>
    <x v="238"/>
    <x v="1"/>
    <x v="2"/>
    <x v="1"/>
    <x v="2"/>
    <x v="4"/>
    <s v="Tarde"/>
    <n v="120"/>
    <n v="150"/>
    <n v="18000"/>
    <n v="7970"/>
    <n v="10030"/>
    <x v="2"/>
  </r>
  <r>
    <x v="124"/>
    <x v="0"/>
    <x v="7"/>
    <x v="2"/>
    <x v="2"/>
    <x v="5"/>
    <s v="Noite"/>
    <n v="100"/>
    <n v="150"/>
    <n v="15000"/>
    <n v="5331"/>
    <n v="9669"/>
    <x v="2"/>
  </r>
  <r>
    <x v="460"/>
    <x v="0"/>
    <x v="7"/>
    <x v="2"/>
    <x v="3"/>
    <x v="6"/>
    <s v="Tarde"/>
    <n v="200"/>
    <n v="120"/>
    <n v="24000"/>
    <n v="9346"/>
    <n v="14654"/>
    <x v="2"/>
  </r>
  <r>
    <x v="465"/>
    <x v="1"/>
    <x v="9"/>
    <x v="3"/>
    <x v="2"/>
    <x v="7"/>
    <s v="Noite"/>
    <n v="50"/>
    <n v="100"/>
    <n v="5000"/>
    <n v="2017"/>
    <n v="2983"/>
    <x v="2"/>
  </r>
  <r>
    <x v="661"/>
    <x v="1"/>
    <x v="3"/>
    <x v="4"/>
    <x v="1"/>
    <x v="8"/>
    <s v="Tarde"/>
    <n v="100"/>
    <n v="90"/>
    <n v="9000"/>
    <n v="3580"/>
    <n v="5420"/>
    <x v="2"/>
  </r>
  <r>
    <x v="106"/>
    <x v="0"/>
    <x v="8"/>
    <x v="5"/>
    <x v="2"/>
    <x v="9"/>
    <s v="Noite"/>
    <n v="150"/>
    <n v="120"/>
    <n v="18000"/>
    <n v="6398"/>
    <n v="11602"/>
    <x v="2"/>
  </r>
  <r>
    <x v="658"/>
    <x v="0"/>
    <x v="8"/>
    <x v="0"/>
    <x v="0"/>
    <x v="0"/>
    <s v="Tarde"/>
    <n v="50"/>
    <n v="70"/>
    <n v="3500"/>
    <n v="1212"/>
    <n v="2288"/>
    <x v="2"/>
  </r>
  <r>
    <x v="151"/>
    <x v="0"/>
    <x v="9"/>
    <x v="0"/>
    <x v="1"/>
    <x v="1"/>
    <s v="Noite"/>
    <n v="100"/>
    <n v="90"/>
    <n v="9000"/>
    <n v="3672"/>
    <n v="5328"/>
    <x v="2"/>
  </r>
  <r>
    <x v="491"/>
    <x v="1"/>
    <x v="7"/>
    <x v="0"/>
    <x v="2"/>
    <x v="2"/>
    <s v="Tarde"/>
    <n v="150"/>
    <n v="120"/>
    <n v="18000"/>
    <n v="6633"/>
    <n v="11367"/>
    <x v="2"/>
  </r>
  <r>
    <x v="563"/>
    <x v="1"/>
    <x v="2"/>
    <x v="0"/>
    <x v="3"/>
    <x v="3"/>
    <s v="Noite"/>
    <n v="70"/>
    <n v="120"/>
    <n v="8400"/>
    <n v="3127"/>
    <n v="5273"/>
    <x v="2"/>
  </r>
  <r>
    <x v="333"/>
    <x v="0"/>
    <x v="10"/>
    <x v="1"/>
    <x v="2"/>
    <x v="4"/>
    <s v="Tarde"/>
    <n v="120"/>
    <n v="150"/>
    <n v="18000"/>
    <n v="6008"/>
    <n v="11992"/>
    <x v="2"/>
  </r>
  <r>
    <x v="335"/>
    <x v="1"/>
    <x v="4"/>
    <x v="2"/>
    <x v="2"/>
    <x v="5"/>
    <s v="Noite"/>
    <n v="100"/>
    <n v="150"/>
    <n v="15000"/>
    <n v="5405"/>
    <n v="9595"/>
    <x v="2"/>
  </r>
  <r>
    <x v="345"/>
    <x v="1"/>
    <x v="11"/>
    <x v="2"/>
    <x v="3"/>
    <x v="6"/>
    <s v="Tarde"/>
    <n v="200"/>
    <n v="120"/>
    <n v="24000"/>
    <n v="9390"/>
    <n v="14610"/>
    <x v="2"/>
  </r>
  <r>
    <x v="680"/>
    <x v="1"/>
    <x v="0"/>
    <x v="3"/>
    <x v="2"/>
    <x v="7"/>
    <s v="Noite"/>
    <n v="50"/>
    <n v="100"/>
    <n v="5000"/>
    <n v="2124"/>
    <n v="2876"/>
    <x v="2"/>
  </r>
  <r>
    <x v="92"/>
    <x v="0"/>
    <x v="9"/>
    <x v="4"/>
    <x v="1"/>
    <x v="8"/>
    <s v="Tarde"/>
    <n v="100"/>
    <n v="90"/>
    <n v="9000"/>
    <n v="3825"/>
    <n v="5175"/>
    <x v="2"/>
  </r>
  <r>
    <x v="323"/>
    <x v="1"/>
    <x v="9"/>
    <x v="5"/>
    <x v="2"/>
    <x v="9"/>
    <s v="Noite"/>
    <n v="150"/>
    <n v="120"/>
    <n v="18000"/>
    <n v="6014"/>
    <n v="11986"/>
    <x v="2"/>
  </r>
  <r>
    <x v="491"/>
    <x v="1"/>
    <x v="7"/>
    <x v="0"/>
    <x v="0"/>
    <x v="0"/>
    <s v="Tarde"/>
    <n v="50"/>
    <n v="70"/>
    <n v="3500"/>
    <n v="1374"/>
    <n v="2126"/>
    <x v="2"/>
  </r>
  <r>
    <x v="651"/>
    <x v="0"/>
    <x v="9"/>
    <x v="0"/>
    <x v="1"/>
    <x v="1"/>
    <s v="Noite"/>
    <n v="100"/>
    <n v="90"/>
    <n v="9000"/>
    <n v="3604"/>
    <n v="5396"/>
    <x v="2"/>
  </r>
  <r>
    <x v="121"/>
    <x v="0"/>
    <x v="6"/>
    <x v="0"/>
    <x v="2"/>
    <x v="2"/>
    <s v="Tarde"/>
    <n v="150"/>
    <n v="120"/>
    <n v="18000"/>
    <n v="7227"/>
    <n v="10773"/>
    <x v="2"/>
  </r>
  <r>
    <x v="620"/>
    <x v="1"/>
    <x v="1"/>
    <x v="0"/>
    <x v="3"/>
    <x v="3"/>
    <s v="Noite"/>
    <n v="70"/>
    <n v="120"/>
    <n v="8400"/>
    <n v="2976"/>
    <n v="5424"/>
    <x v="2"/>
  </r>
  <r>
    <x v="102"/>
    <x v="0"/>
    <x v="8"/>
    <x v="1"/>
    <x v="2"/>
    <x v="4"/>
    <s v="Tarde"/>
    <n v="120"/>
    <n v="150"/>
    <n v="18000"/>
    <n v="6920"/>
    <n v="11080"/>
    <x v="2"/>
  </r>
  <r>
    <x v="597"/>
    <x v="0"/>
    <x v="10"/>
    <x v="2"/>
    <x v="2"/>
    <x v="5"/>
    <s v="Noite"/>
    <n v="100"/>
    <n v="150"/>
    <n v="15000"/>
    <n v="5006"/>
    <n v="9994"/>
    <x v="2"/>
  </r>
  <r>
    <x v="639"/>
    <x v="0"/>
    <x v="4"/>
    <x v="2"/>
    <x v="3"/>
    <x v="6"/>
    <s v="Tarde"/>
    <n v="200"/>
    <n v="120"/>
    <n v="24000"/>
    <n v="8612"/>
    <n v="15388"/>
    <x v="2"/>
  </r>
  <r>
    <x v="181"/>
    <x v="0"/>
    <x v="1"/>
    <x v="3"/>
    <x v="2"/>
    <x v="7"/>
    <s v="Noite"/>
    <n v="50"/>
    <n v="100"/>
    <n v="5000"/>
    <n v="2149"/>
    <n v="2851"/>
    <x v="2"/>
  </r>
  <r>
    <x v="52"/>
    <x v="0"/>
    <x v="4"/>
    <x v="4"/>
    <x v="1"/>
    <x v="8"/>
    <s v="Tarde"/>
    <n v="100"/>
    <n v="90"/>
    <n v="9000"/>
    <n v="3998"/>
    <n v="5002"/>
    <x v="2"/>
  </r>
  <r>
    <x v="440"/>
    <x v="1"/>
    <x v="5"/>
    <x v="5"/>
    <x v="2"/>
    <x v="9"/>
    <s v="Noite"/>
    <n v="150"/>
    <n v="120"/>
    <n v="18000"/>
    <n v="7273"/>
    <n v="10727"/>
    <x v="2"/>
  </r>
  <r>
    <x v="173"/>
    <x v="1"/>
    <x v="7"/>
    <x v="0"/>
    <x v="0"/>
    <x v="0"/>
    <s v="Tarde"/>
    <n v="50"/>
    <n v="70"/>
    <n v="3500"/>
    <n v="1289"/>
    <n v="2211"/>
    <x v="2"/>
  </r>
  <r>
    <x v="129"/>
    <x v="0"/>
    <x v="11"/>
    <x v="0"/>
    <x v="1"/>
    <x v="1"/>
    <s v="Noite"/>
    <n v="100"/>
    <n v="90"/>
    <n v="9000"/>
    <n v="3725"/>
    <n v="5275"/>
    <x v="2"/>
  </r>
  <r>
    <x v="271"/>
    <x v="0"/>
    <x v="8"/>
    <x v="0"/>
    <x v="2"/>
    <x v="2"/>
    <s v="Tarde"/>
    <n v="150"/>
    <n v="120"/>
    <n v="18000"/>
    <n v="7905"/>
    <n v="10095"/>
    <x v="2"/>
  </r>
  <r>
    <x v="649"/>
    <x v="0"/>
    <x v="3"/>
    <x v="0"/>
    <x v="3"/>
    <x v="3"/>
    <s v="Noite"/>
    <n v="70"/>
    <n v="120"/>
    <n v="8400"/>
    <n v="3452"/>
    <n v="4948"/>
    <x v="2"/>
  </r>
  <r>
    <x v="272"/>
    <x v="0"/>
    <x v="11"/>
    <x v="1"/>
    <x v="2"/>
    <x v="4"/>
    <s v="Tarde"/>
    <n v="120"/>
    <n v="150"/>
    <n v="18000"/>
    <n v="8008"/>
    <n v="9992"/>
    <x v="2"/>
  </r>
  <r>
    <x v="88"/>
    <x v="1"/>
    <x v="1"/>
    <x v="2"/>
    <x v="2"/>
    <x v="5"/>
    <s v="Noite"/>
    <n v="100"/>
    <n v="150"/>
    <n v="15000"/>
    <n v="5947"/>
    <n v="9053"/>
    <x v="2"/>
  </r>
  <r>
    <x v="216"/>
    <x v="0"/>
    <x v="7"/>
    <x v="2"/>
    <x v="3"/>
    <x v="6"/>
    <s v="Tarde"/>
    <n v="200"/>
    <n v="120"/>
    <n v="24000"/>
    <n v="9235"/>
    <n v="14765"/>
    <x v="2"/>
  </r>
  <r>
    <x v="314"/>
    <x v="1"/>
    <x v="5"/>
    <x v="3"/>
    <x v="2"/>
    <x v="7"/>
    <s v="Noite"/>
    <n v="50"/>
    <n v="100"/>
    <n v="5000"/>
    <n v="1931"/>
    <n v="3069"/>
    <x v="2"/>
  </r>
  <r>
    <x v="312"/>
    <x v="1"/>
    <x v="9"/>
    <x v="4"/>
    <x v="1"/>
    <x v="8"/>
    <s v="Tarde"/>
    <n v="100"/>
    <n v="90"/>
    <n v="9000"/>
    <n v="3474"/>
    <n v="5526"/>
    <x v="2"/>
  </r>
  <r>
    <x v="317"/>
    <x v="1"/>
    <x v="5"/>
    <x v="5"/>
    <x v="2"/>
    <x v="9"/>
    <s v="Noite"/>
    <n v="150"/>
    <n v="120"/>
    <n v="18000"/>
    <n v="7820"/>
    <n v="10180"/>
    <x v="2"/>
  </r>
  <r>
    <x v="238"/>
    <x v="1"/>
    <x v="2"/>
    <x v="0"/>
    <x v="0"/>
    <x v="0"/>
    <s v="Tarde"/>
    <n v="50"/>
    <n v="70"/>
    <n v="3500"/>
    <n v="1552"/>
    <n v="1948"/>
    <x v="2"/>
  </r>
  <r>
    <x v="57"/>
    <x v="1"/>
    <x v="4"/>
    <x v="0"/>
    <x v="1"/>
    <x v="1"/>
    <s v="Noite"/>
    <n v="100"/>
    <n v="90"/>
    <n v="9000"/>
    <n v="3923"/>
    <n v="5077"/>
    <x v="2"/>
  </r>
  <r>
    <x v="2"/>
    <x v="1"/>
    <x v="2"/>
    <x v="0"/>
    <x v="2"/>
    <x v="2"/>
    <s v="Tarde"/>
    <n v="150"/>
    <n v="120"/>
    <n v="18000"/>
    <n v="7683"/>
    <n v="10317"/>
    <x v="2"/>
  </r>
  <r>
    <x v="708"/>
    <x v="1"/>
    <x v="6"/>
    <x v="0"/>
    <x v="3"/>
    <x v="3"/>
    <s v="Noite"/>
    <n v="70"/>
    <n v="120"/>
    <n v="8400"/>
    <n v="3611"/>
    <n v="4789"/>
    <x v="2"/>
  </r>
  <r>
    <x v="632"/>
    <x v="1"/>
    <x v="4"/>
    <x v="1"/>
    <x v="2"/>
    <x v="4"/>
    <s v="Tarde"/>
    <n v="120"/>
    <n v="150"/>
    <n v="18000"/>
    <n v="7045"/>
    <n v="10955"/>
    <x v="2"/>
  </r>
  <r>
    <x v="610"/>
    <x v="1"/>
    <x v="6"/>
    <x v="2"/>
    <x v="2"/>
    <x v="5"/>
    <s v="Noite"/>
    <n v="100"/>
    <n v="150"/>
    <n v="15000"/>
    <n v="6691"/>
    <n v="8309"/>
    <x v="2"/>
  </r>
  <r>
    <x v="195"/>
    <x v="1"/>
    <x v="11"/>
    <x v="2"/>
    <x v="3"/>
    <x v="6"/>
    <s v="Tarde"/>
    <n v="200"/>
    <n v="120"/>
    <n v="24000"/>
    <n v="9954"/>
    <n v="14046"/>
    <x v="2"/>
  </r>
  <r>
    <x v="145"/>
    <x v="0"/>
    <x v="11"/>
    <x v="3"/>
    <x v="2"/>
    <x v="7"/>
    <s v="Noite"/>
    <n v="50"/>
    <n v="100"/>
    <n v="5000"/>
    <n v="2162"/>
    <n v="2838"/>
    <x v="2"/>
  </r>
  <r>
    <x v="130"/>
    <x v="1"/>
    <x v="1"/>
    <x v="4"/>
    <x v="1"/>
    <x v="8"/>
    <s v="Tarde"/>
    <n v="100"/>
    <n v="90"/>
    <n v="9000"/>
    <n v="3053"/>
    <n v="5947"/>
    <x v="2"/>
  </r>
  <r>
    <x v="483"/>
    <x v="0"/>
    <x v="11"/>
    <x v="5"/>
    <x v="2"/>
    <x v="9"/>
    <s v="Noite"/>
    <n v="150"/>
    <n v="120"/>
    <n v="18000"/>
    <n v="7912"/>
    <n v="10088"/>
    <x v="2"/>
  </r>
  <r>
    <x v="426"/>
    <x v="0"/>
    <x v="7"/>
    <x v="0"/>
    <x v="0"/>
    <x v="0"/>
    <s v="Tarde"/>
    <n v="50"/>
    <n v="70"/>
    <n v="3500"/>
    <n v="1396"/>
    <n v="2104"/>
    <x v="2"/>
  </r>
  <r>
    <x v="348"/>
    <x v="1"/>
    <x v="11"/>
    <x v="0"/>
    <x v="1"/>
    <x v="1"/>
    <s v="Noite"/>
    <n v="100"/>
    <n v="90"/>
    <n v="9000"/>
    <n v="3433"/>
    <n v="5567"/>
    <x v="2"/>
  </r>
  <r>
    <x v="714"/>
    <x v="0"/>
    <x v="2"/>
    <x v="0"/>
    <x v="2"/>
    <x v="2"/>
    <s v="Tarde"/>
    <n v="150"/>
    <n v="120"/>
    <n v="18000"/>
    <n v="7358"/>
    <n v="10642"/>
    <x v="2"/>
  </r>
  <r>
    <x v="9"/>
    <x v="0"/>
    <x v="7"/>
    <x v="0"/>
    <x v="3"/>
    <x v="3"/>
    <s v="Noite"/>
    <n v="70"/>
    <n v="120"/>
    <n v="8400"/>
    <n v="3270"/>
    <n v="5130"/>
    <x v="2"/>
  </r>
  <r>
    <x v="113"/>
    <x v="1"/>
    <x v="1"/>
    <x v="1"/>
    <x v="2"/>
    <x v="4"/>
    <s v="Tarde"/>
    <n v="120"/>
    <n v="150"/>
    <n v="18000"/>
    <n v="6694"/>
    <n v="11306"/>
    <x v="2"/>
  </r>
  <r>
    <x v="246"/>
    <x v="1"/>
    <x v="0"/>
    <x v="2"/>
    <x v="2"/>
    <x v="5"/>
    <s v="Noite"/>
    <n v="100"/>
    <n v="150"/>
    <n v="15000"/>
    <n v="6314"/>
    <n v="8686"/>
    <x v="2"/>
  </r>
  <r>
    <x v="531"/>
    <x v="0"/>
    <x v="6"/>
    <x v="2"/>
    <x v="3"/>
    <x v="6"/>
    <s v="Tarde"/>
    <n v="200"/>
    <n v="120"/>
    <n v="24000"/>
    <n v="8636"/>
    <n v="15364"/>
    <x v="2"/>
  </r>
  <r>
    <x v="121"/>
    <x v="0"/>
    <x v="6"/>
    <x v="3"/>
    <x v="2"/>
    <x v="7"/>
    <s v="Noite"/>
    <n v="50"/>
    <n v="100"/>
    <n v="5000"/>
    <n v="2113"/>
    <n v="2887"/>
    <x v="2"/>
  </r>
  <r>
    <x v="469"/>
    <x v="0"/>
    <x v="1"/>
    <x v="4"/>
    <x v="1"/>
    <x v="8"/>
    <s v="Tarde"/>
    <n v="100"/>
    <n v="90"/>
    <n v="9000"/>
    <n v="3637"/>
    <n v="5363"/>
    <x v="2"/>
  </r>
  <r>
    <x v="658"/>
    <x v="0"/>
    <x v="8"/>
    <x v="5"/>
    <x v="2"/>
    <x v="9"/>
    <s v="Noite"/>
    <n v="150"/>
    <n v="120"/>
    <n v="18000"/>
    <n v="7160"/>
    <n v="10840"/>
    <x v="2"/>
  </r>
  <r>
    <x v="19"/>
    <x v="1"/>
    <x v="0"/>
    <x v="0"/>
    <x v="0"/>
    <x v="0"/>
    <s v="Tarde"/>
    <n v="50"/>
    <n v="70"/>
    <n v="3500"/>
    <n v="1199"/>
    <n v="2301"/>
    <x v="2"/>
  </r>
  <r>
    <x v="241"/>
    <x v="0"/>
    <x v="9"/>
    <x v="0"/>
    <x v="1"/>
    <x v="1"/>
    <s v="Noite"/>
    <n v="100"/>
    <n v="90"/>
    <n v="9000"/>
    <n v="3996"/>
    <n v="5004"/>
    <x v="2"/>
  </r>
  <r>
    <x v="616"/>
    <x v="1"/>
    <x v="7"/>
    <x v="0"/>
    <x v="2"/>
    <x v="2"/>
    <s v="Tarde"/>
    <n v="150"/>
    <n v="120"/>
    <n v="18000"/>
    <n v="6648"/>
    <n v="11352"/>
    <x v="2"/>
  </r>
  <r>
    <x v="422"/>
    <x v="1"/>
    <x v="11"/>
    <x v="0"/>
    <x v="3"/>
    <x v="3"/>
    <s v="Noite"/>
    <n v="70"/>
    <n v="120"/>
    <n v="8400"/>
    <n v="3754"/>
    <n v="4646"/>
    <x v="2"/>
  </r>
  <r>
    <x v="122"/>
    <x v="1"/>
    <x v="8"/>
    <x v="1"/>
    <x v="2"/>
    <x v="4"/>
    <s v="Tarde"/>
    <n v="120"/>
    <n v="150"/>
    <n v="18000"/>
    <n v="6513"/>
    <n v="11487"/>
    <x v="2"/>
  </r>
  <r>
    <x v="691"/>
    <x v="1"/>
    <x v="7"/>
    <x v="2"/>
    <x v="2"/>
    <x v="5"/>
    <s v="Noite"/>
    <n v="100"/>
    <n v="150"/>
    <n v="15000"/>
    <n v="6429"/>
    <n v="8571"/>
    <x v="2"/>
  </r>
  <r>
    <x v="346"/>
    <x v="0"/>
    <x v="7"/>
    <x v="2"/>
    <x v="3"/>
    <x v="6"/>
    <s v="Tarde"/>
    <n v="200"/>
    <n v="120"/>
    <n v="24000"/>
    <n v="9270"/>
    <n v="14730"/>
    <x v="2"/>
  </r>
  <r>
    <x v="158"/>
    <x v="1"/>
    <x v="0"/>
    <x v="3"/>
    <x v="2"/>
    <x v="7"/>
    <s v="Noite"/>
    <n v="50"/>
    <n v="100"/>
    <n v="5000"/>
    <n v="1670"/>
    <n v="3330"/>
    <x v="2"/>
  </r>
  <r>
    <x v="281"/>
    <x v="0"/>
    <x v="4"/>
    <x v="4"/>
    <x v="1"/>
    <x v="8"/>
    <s v="Tarde"/>
    <n v="100"/>
    <n v="90"/>
    <n v="9000"/>
    <n v="3916"/>
    <n v="5084"/>
    <x v="2"/>
  </r>
  <r>
    <x v="443"/>
    <x v="0"/>
    <x v="2"/>
    <x v="5"/>
    <x v="2"/>
    <x v="9"/>
    <s v="Noite"/>
    <n v="150"/>
    <n v="120"/>
    <n v="18000"/>
    <n v="7724"/>
    <n v="10276"/>
    <x v="2"/>
  </r>
  <r>
    <x v="198"/>
    <x v="1"/>
    <x v="0"/>
    <x v="0"/>
    <x v="0"/>
    <x v="0"/>
    <s v="Tarde"/>
    <n v="50"/>
    <n v="70"/>
    <n v="3500"/>
    <n v="1517"/>
    <n v="1983"/>
    <x v="2"/>
  </r>
  <r>
    <x v="524"/>
    <x v="0"/>
    <x v="10"/>
    <x v="0"/>
    <x v="1"/>
    <x v="1"/>
    <s v="Noite"/>
    <n v="100"/>
    <n v="90"/>
    <n v="9000"/>
    <n v="3505"/>
    <n v="5495"/>
    <x v="2"/>
  </r>
  <r>
    <x v="236"/>
    <x v="1"/>
    <x v="9"/>
    <x v="0"/>
    <x v="2"/>
    <x v="2"/>
    <s v="Tarde"/>
    <n v="150"/>
    <n v="120"/>
    <n v="18000"/>
    <n v="7655"/>
    <n v="10345"/>
    <x v="2"/>
  </r>
  <r>
    <x v="424"/>
    <x v="1"/>
    <x v="11"/>
    <x v="0"/>
    <x v="3"/>
    <x v="3"/>
    <s v="Noite"/>
    <n v="70"/>
    <n v="120"/>
    <n v="8400"/>
    <n v="3747"/>
    <n v="4653"/>
    <x v="2"/>
  </r>
  <r>
    <x v="608"/>
    <x v="1"/>
    <x v="9"/>
    <x v="1"/>
    <x v="2"/>
    <x v="4"/>
    <s v="Tarde"/>
    <n v="120"/>
    <n v="150"/>
    <n v="18000"/>
    <n v="6602"/>
    <n v="11398"/>
    <x v="2"/>
  </r>
  <r>
    <x v="212"/>
    <x v="0"/>
    <x v="2"/>
    <x v="2"/>
    <x v="2"/>
    <x v="5"/>
    <s v="Noite"/>
    <n v="100"/>
    <n v="150"/>
    <n v="15000"/>
    <n v="5186"/>
    <n v="9814"/>
    <x v="2"/>
  </r>
  <r>
    <x v="318"/>
    <x v="0"/>
    <x v="3"/>
    <x v="2"/>
    <x v="3"/>
    <x v="6"/>
    <s v="Tarde"/>
    <n v="200"/>
    <n v="120"/>
    <n v="24000"/>
    <n v="8051"/>
    <n v="15949"/>
    <x v="2"/>
  </r>
  <r>
    <x v="37"/>
    <x v="0"/>
    <x v="10"/>
    <x v="3"/>
    <x v="2"/>
    <x v="7"/>
    <s v="Noite"/>
    <n v="50"/>
    <n v="100"/>
    <n v="5000"/>
    <n v="1686"/>
    <n v="3314"/>
    <x v="2"/>
  </r>
  <r>
    <x v="176"/>
    <x v="1"/>
    <x v="3"/>
    <x v="4"/>
    <x v="1"/>
    <x v="8"/>
    <s v="Tarde"/>
    <n v="100"/>
    <n v="90"/>
    <n v="9000"/>
    <n v="3788"/>
    <n v="5212"/>
    <x v="2"/>
  </r>
  <r>
    <x v="456"/>
    <x v="1"/>
    <x v="8"/>
    <x v="5"/>
    <x v="2"/>
    <x v="9"/>
    <s v="Noite"/>
    <n v="150"/>
    <n v="120"/>
    <n v="18000"/>
    <n v="6243"/>
    <n v="11757"/>
    <x v="2"/>
  </r>
  <r>
    <x v="84"/>
    <x v="1"/>
    <x v="3"/>
    <x v="0"/>
    <x v="0"/>
    <x v="0"/>
    <s v="Tarde"/>
    <n v="50"/>
    <n v="70"/>
    <n v="3500"/>
    <n v="1293"/>
    <n v="2207"/>
    <x v="2"/>
  </r>
  <r>
    <x v="158"/>
    <x v="1"/>
    <x v="0"/>
    <x v="0"/>
    <x v="1"/>
    <x v="1"/>
    <s v="Noite"/>
    <n v="100"/>
    <n v="90"/>
    <n v="9000"/>
    <n v="3459"/>
    <n v="5541"/>
    <x v="2"/>
  </r>
  <r>
    <x v="359"/>
    <x v="0"/>
    <x v="9"/>
    <x v="0"/>
    <x v="2"/>
    <x v="2"/>
    <s v="Tarde"/>
    <n v="150"/>
    <n v="120"/>
    <n v="18000"/>
    <n v="7473"/>
    <n v="10527"/>
    <x v="2"/>
  </r>
  <r>
    <x v="89"/>
    <x v="0"/>
    <x v="2"/>
    <x v="0"/>
    <x v="3"/>
    <x v="3"/>
    <s v="Noite"/>
    <n v="70"/>
    <n v="120"/>
    <n v="8400"/>
    <n v="3014"/>
    <n v="5386"/>
    <x v="2"/>
  </r>
  <r>
    <x v="352"/>
    <x v="1"/>
    <x v="1"/>
    <x v="1"/>
    <x v="2"/>
    <x v="4"/>
    <s v="Tarde"/>
    <n v="120"/>
    <n v="150"/>
    <n v="18000"/>
    <n v="7991"/>
    <n v="10009"/>
    <x v="2"/>
  </r>
  <r>
    <x v="450"/>
    <x v="1"/>
    <x v="8"/>
    <x v="2"/>
    <x v="2"/>
    <x v="5"/>
    <s v="Noite"/>
    <n v="100"/>
    <n v="150"/>
    <n v="15000"/>
    <n v="6650"/>
    <n v="8350"/>
    <x v="2"/>
  </r>
  <r>
    <x v="145"/>
    <x v="0"/>
    <x v="11"/>
    <x v="2"/>
    <x v="3"/>
    <x v="6"/>
    <s v="Tarde"/>
    <n v="200"/>
    <n v="120"/>
    <n v="24000"/>
    <n v="10486"/>
    <n v="13514"/>
    <x v="2"/>
  </r>
  <r>
    <x v="120"/>
    <x v="1"/>
    <x v="8"/>
    <x v="3"/>
    <x v="2"/>
    <x v="7"/>
    <s v="Noite"/>
    <n v="50"/>
    <n v="100"/>
    <n v="5000"/>
    <n v="1672"/>
    <n v="3328"/>
    <x v="2"/>
  </r>
  <r>
    <x v="230"/>
    <x v="1"/>
    <x v="5"/>
    <x v="4"/>
    <x v="1"/>
    <x v="8"/>
    <s v="Tarde"/>
    <n v="100"/>
    <n v="90"/>
    <n v="9000"/>
    <n v="3146"/>
    <n v="5854"/>
    <x v="2"/>
  </r>
  <r>
    <x v="710"/>
    <x v="0"/>
    <x v="7"/>
    <x v="5"/>
    <x v="2"/>
    <x v="9"/>
    <s v="Noite"/>
    <n v="150"/>
    <n v="120"/>
    <n v="18000"/>
    <n v="7173"/>
    <n v="10827"/>
    <x v="2"/>
  </r>
  <r>
    <x v="72"/>
    <x v="0"/>
    <x v="2"/>
    <x v="0"/>
    <x v="0"/>
    <x v="0"/>
    <s v="Tarde"/>
    <n v="50"/>
    <n v="70"/>
    <n v="3500"/>
    <n v="1180"/>
    <n v="2320"/>
    <x v="2"/>
  </r>
  <r>
    <x v="664"/>
    <x v="0"/>
    <x v="5"/>
    <x v="0"/>
    <x v="1"/>
    <x v="1"/>
    <s v="Noite"/>
    <n v="100"/>
    <n v="90"/>
    <n v="9000"/>
    <n v="3115"/>
    <n v="5885"/>
    <x v="2"/>
  </r>
  <r>
    <x v="399"/>
    <x v="1"/>
    <x v="9"/>
    <x v="0"/>
    <x v="2"/>
    <x v="2"/>
    <s v="Tarde"/>
    <n v="150"/>
    <n v="120"/>
    <n v="18000"/>
    <n v="7690"/>
    <n v="10310"/>
    <x v="2"/>
  </r>
  <r>
    <x v="151"/>
    <x v="0"/>
    <x v="9"/>
    <x v="0"/>
    <x v="3"/>
    <x v="3"/>
    <s v="Noite"/>
    <n v="70"/>
    <n v="120"/>
    <n v="8400"/>
    <n v="3548"/>
    <n v="4852"/>
    <x v="2"/>
  </r>
  <r>
    <x v="630"/>
    <x v="1"/>
    <x v="9"/>
    <x v="1"/>
    <x v="2"/>
    <x v="4"/>
    <s v="Tarde"/>
    <n v="120"/>
    <n v="150"/>
    <n v="18000"/>
    <n v="7407"/>
    <n v="10593"/>
    <x v="2"/>
  </r>
  <r>
    <x v="66"/>
    <x v="0"/>
    <x v="1"/>
    <x v="2"/>
    <x v="2"/>
    <x v="5"/>
    <s v="Noite"/>
    <n v="100"/>
    <n v="150"/>
    <n v="15000"/>
    <n v="5122"/>
    <n v="9878"/>
    <x v="2"/>
  </r>
  <r>
    <x v="669"/>
    <x v="0"/>
    <x v="3"/>
    <x v="2"/>
    <x v="3"/>
    <x v="6"/>
    <s v="Tarde"/>
    <n v="200"/>
    <n v="120"/>
    <n v="24000"/>
    <n v="8457"/>
    <n v="15543"/>
    <x v="2"/>
  </r>
  <r>
    <x v="715"/>
    <x v="0"/>
    <x v="3"/>
    <x v="3"/>
    <x v="2"/>
    <x v="7"/>
    <s v="Noite"/>
    <n v="50"/>
    <n v="100"/>
    <n v="5000"/>
    <n v="1674"/>
    <n v="3326"/>
    <x v="2"/>
  </r>
  <r>
    <x v="492"/>
    <x v="1"/>
    <x v="5"/>
    <x v="4"/>
    <x v="1"/>
    <x v="8"/>
    <s v="Tarde"/>
    <n v="100"/>
    <n v="90"/>
    <n v="9000"/>
    <n v="3961"/>
    <n v="5039"/>
    <x v="2"/>
  </r>
  <r>
    <x v="475"/>
    <x v="1"/>
    <x v="10"/>
    <x v="5"/>
    <x v="2"/>
    <x v="9"/>
    <s v="Noite"/>
    <n v="150"/>
    <n v="120"/>
    <n v="18000"/>
    <n v="6159"/>
    <n v="11841"/>
    <x v="2"/>
  </r>
  <r>
    <x v="352"/>
    <x v="1"/>
    <x v="1"/>
    <x v="0"/>
    <x v="0"/>
    <x v="0"/>
    <s v="Tarde"/>
    <n v="50"/>
    <n v="70"/>
    <n v="3500"/>
    <n v="1157"/>
    <n v="2343"/>
    <x v="2"/>
  </r>
  <r>
    <x v="152"/>
    <x v="0"/>
    <x v="6"/>
    <x v="0"/>
    <x v="1"/>
    <x v="1"/>
    <s v="Noite"/>
    <n v="100"/>
    <n v="90"/>
    <n v="9000"/>
    <n v="3951"/>
    <n v="5049"/>
    <x v="2"/>
  </r>
  <r>
    <x v="300"/>
    <x v="1"/>
    <x v="3"/>
    <x v="0"/>
    <x v="2"/>
    <x v="2"/>
    <s v="Tarde"/>
    <n v="150"/>
    <n v="120"/>
    <n v="18000"/>
    <n v="7275"/>
    <n v="10725"/>
    <x v="2"/>
  </r>
  <r>
    <x v="516"/>
    <x v="0"/>
    <x v="1"/>
    <x v="0"/>
    <x v="3"/>
    <x v="3"/>
    <s v="Noite"/>
    <n v="70"/>
    <n v="120"/>
    <n v="8400"/>
    <n v="3632"/>
    <n v="4768"/>
    <x v="2"/>
  </r>
  <r>
    <x v="102"/>
    <x v="0"/>
    <x v="8"/>
    <x v="1"/>
    <x v="2"/>
    <x v="4"/>
    <s v="Tarde"/>
    <n v="120"/>
    <n v="150"/>
    <n v="18000"/>
    <n v="7994"/>
    <n v="10006"/>
    <x v="2"/>
  </r>
  <r>
    <x v="401"/>
    <x v="1"/>
    <x v="4"/>
    <x v="2"/>
    <x v="2"/>
    <x v="5"/>
    <s v="Noite"/>
    <n v="100"/>
    <n v="150"/>
    <n v="15000"/>
    <n v="6130"/>
    <n v="8870"/>
    <x v="2"/>
  </r>
  <r>
    <x v="457"/>
    <x v="0"/>
    <x v="4"/>
    <x v="2"/>
    <x v="3"/>
    <x v="6"/>
    <s v="Tarde"/>
    <n v="200"/>
    <n v="120"/>
    <n v="24000"/>
    <n v="9956"/>
    <n v="14044"/>
    <x v="2"/>
  </r>
  <r>
    <x v="74"/>
    <x v="1"/>
    <x v="11"/>
    <x v="3"/>
    <x v="2"/>
    <x v="7"/>
    <s v="Noite"/>
    <n v="50"/>
    <n v="100"/>
    <n v="5000"/>
    <n v="1944"/>
    <n v="3056"/>
    <x v="2"/>
  </r>
  <r>
    <x v="600"/>
    <x v="1"/>
    <x v="9"/>
    <x v="4"/>
    <x v="1"/>
    <x v="8"/>
    <s v="Tarde"/>
    <n v="100"/>
    <n v="90"/>
    <n v="9000"/>
    <n v="3227"/>
    <n v="5773"/>
    <x v="2"/>
  </r>
  <r>
    <x v="79"/>
    <x v="1"/>
    <x v="3"/>
    <x v="5"/>
    <x v="2"/>
    <x v="9"/>
    <s v="Noite"/>
    <n v="150"/>
    <n v="120"/>
    <n v="18000"/>
    <n v="7883"/>
    <n v="10117"/>
    <x v="2"/>
  </r>
  <r>
    <x v="618"/>
    <x v="0"/>
    <x v="1"/>
    <x v="0"/>
    <x v="0"/>
    <x v="0"/>
    <s v="Tarde"/>
    <n v="50"/>
    <n v="70"/>
    <n v="3500"/>
    <n v="1567"/>
    <n v="1933"/>
    <x v="2"/>
  </r>
  <r>
    <x v="710"/>
    <x v="0"/>
    <x v="7"/>
    <x v="0"/>
    <x v="1"/>
    <x v="1"/>
    <s v="Noite"/>
    <n v="100"/>
    <n v="90"/>
    <n v="9000"/>
    <n v="3580"/>
    <n v="5420"/>
    <x v="2"/>
  </r>
  <r>
    <x v="620"/>
    <x v="1"/>
    <x v="1"/>
    <x v="0"/>
    <x v="2"/>
    <x v="2"/>
    <s v="Tarde"/>
    <n v="150"/>
    <n v="120"/>
    <n v="18000"/>
    <n v="7179"/>
    <n v="10821"/>
    <x v="2"/>
  </r>
  <r>
    <x v="12"/>
    <x v="0"/>
    <x v="6"/>
    <x v="0"/>
    <x v="3"/>
    <x v="3"/>
    <s v="Noite"/>
    <n v="70"/>
    <n v="120"/>
    <n v="8400"/>
    <n v="3248"/>
    <n v="5152"/>
    <x v="2"/>
  </r>
  <r>
    <x v="256"/>
    <x v="0"/>
    <x v="7"/>
    <x v="1"/>
    <x v="2"/>
    <x v="4"/>
    <s v="Tarde"/>
    <n v="120"/>
    <n v="150"/>
    <n v="18000"/>
    <n v="7372"/>
    <n v="10628"/>
    <x v="2"/>
  </r>
  <r>
    <x v="282"/>
    <x v="0"/>
    <x v="2"/>
    <x v="2"/>
    <x v="2"/>
    <x v="5"/>
    <s v="Noite"/>
    <n v="100"/>
    <n v="150"/>
    <n v="15000"/>
    <n v="5730"/>
    <n v="9270"/>
    <x v="2"/>
  </r>
  <r>
    <x v="165"/>
    <x v="1"/>
    <x v="2"/>
    <x v="2"/>
    <x v="3"/>
    <x v="6"/>
    <s v="Tarde"/>
    <n v="200"/>
    <n v="120"/>
    <n v="24000"/>
    <n v="9089"/>
    <n v="14911"/>
    <x v="2"/>
  </r>
  <r>
    <x v="422"/>
    <x v="1"/>
    <x v="11"/>
    <x v="3"/>
    <x v="2"/>
    <x v="7"/>
    <s v="Noite"/>
    <n v="50"/>
    <n v="100"/>
    <n v="5000"/>
    <n v="1709"/>
    <n v="3291"/>
    <x v="2"/>
  </r>
  <r>
    <x v="278"/>
    <x v="1"/>
    <x v="9"/>
    <x v="4"/>
    <x v="1"/>
    <x v="8"/>
    <s v="Tarde"/>
    <n v="100"/>
    <n v="90"/>
    <n v="9000"/>
    <n v="3831"/>
    <n v="5169"/>
    <x v="2"/>
  </r>
  <r>
    <x v="694"/>
    <x v="0"/>
    <x v="4"/>
    <x v="5"/>
    <x v="2"/>
    <x v="9"/>
    <s v="Noite"/>
    <n v="150"/>
    <n v="120"/>
    <n v="18000"/>
    <n v="7791"/>
    <n v="10209"/>
    <x v="2"/>
  </r>
  <r>
    <x v="383"/>
    <x v="1"/>
    <x v="2"/>
    <x v="0"/>
    <x v="0"/>
    <x v="0"/>
    <s v="Tarde"/>
    <n v="50"/>
    <n v="70"/>
    <n v="3500"/>
    <n v="1550"/>
    <n v="1950"/>
    <x v="2"/>
  </r>
  <r>
    <x v="363"/>
    <x v="1"/>
    <x v="10"/>
    <x v="0"/>
    <x v="1"/>
    <x v="1"/>
    <s v="Noite"/>
    <n v="100"/>
    <n v="90"/>
    <n v="9000"/>
    <n v="3567"/>
    <n v="5433"/>
    <x v="2"/>
  </r>
  <r>
    <x v="209"/>
    <x v="1"/>
    <x v="11"/>
    <x v="0"/>
    <x v="2"/>
    <x v="2"/>
    <s v="Tarde"/>
    <n v="150"/>
    <n v="120"/>
    <n v="18000"/>
    <n v="6795"/>
    <n v="11205"/>
    <x v="2"/>
  </r>
  <r>
    <x v="5"/>
    <x v="1"/>
    <x v="4"/>
    <x v="0"/>
    <x v="3"/>
    <x v="3"/>
    <s v="Noite"/>
    <n v="70"/>
    <n v="120"/>
    <n v="8400"/>
    <n v="2772"/>
    <n v="5628"/>
    <x v="2"/>
  </r>
  <r>
    <x v="374"/>
    <x v="0"/>
    <x v="0"/>
    <x v="1"/>
    <x v="2"/>
    <x v="4"/>
    <s v="Tarde"/>
    <n v="120"/>
    <n v="150"/>
    <n v="18000"/>
    <n v="7831"/>
    <n v="10169"/>
    <x v="2"/>
  </r>
  <r>
    <x v="510"/>
    <x v="0"/>
    <x v="8"/>
    <x v="2"/>
    <x v="2"/>
    <x v="5"/>
    <s v="Noite"/>
    <n v="100"/>
    <n v="150"/>
    <n v="15000"/>
    <n v="6324"/>
    <n v="8676"/>
    <x v="2"/>
  </r>
  <r>
    <x v="255"/>
    <x v="0"/>
    <x v="5"/>
    <x v="2"/>
    <x v="3"/>
    <x v="6"/>
    <s v="Tarde"/>
    <n v="200"/>
    <n v="120"/>
    <n v="24000"/>
    <n v="9994"/>
    <n v="14006"/>
    <x v="2"/>
  </r>
  <r>
    <x v="24"/>
    <x v="1"/>
    <x v="6"/>
    <x v="3"/>
    <x v="2"/>
    <x v="7"/>
    <s v="Noite"/>
    <n v="50"/>
    <n v="100"/>
    <n v="5000"/>
    <n v="1907"/>
    <n v="3093"/>
    <x v="2"/>
  </r>
  <r>
    <x v="98"/>
    <x v="0"/>
    <x v="2"/>
    <x v="4"/>
    <x v="1"/>
    <x v="8"/>
    <s v="Tarde"/>
    <n v="100"/>
    <n v="90"/>
    <n v="9000"/>
    <n v="3518"/>
    <n v="5482"/>
    <x v="2"/>
  </r>
  <r>
    <x v="196"/>
    <x v="0"/>
    <x v="0"/>
    <x v="5"/>
    <x v="2"/>
    <x v="9"/>
    <s v="Noite"/>
    <n v="150"/>
    <n v="120"/>
    <n v="18000"/>
    <n v="6875"/>
    <n v="11125"/>
    <x v="2"/>
  </r>
  <r>
    <x v="120"/>
    <x v="1"/>
    <x v="8"/>
    <x v="0"/>
    <x v="0"/>
    <x v="0"/>
    <s v="Tarde"/>
    <n v="50"/>
    <n v="70"/>
    <n v="3500"/>
    <n v="1461"/>
    <n v="2039"/>
    <x v="2"/>
  </r>
  <r>
    <x v="218"/>
    <x v="1"/>
    <x v="5"/>
    <x v="0"/>
    <x v="1"/>
    <x v="1"/>
    <s v="Noite"/>
    <n v="100"/>
    <n v="90"/>
    <n v="9000"/>
    <n v="3083"/>
    <n v="5917"/>
    <x v="2"/>
  </r>
  <r>
    <x v="266"/>
    <x v="0"/>
    <x v="11"/>
    <x v="0"/>
    <x v="2"/>
    <x v="2"/>
    <s v="Tarde"/>
    <n v="150"/>
    <n v="120"/>
    <n v="18000"/>
    <n v="7735"/>
    <n v="10265"/>
    <x v="2"/>
  </r>
  <r>
    <x v="41"/>
    <x v="0"/>
    <x v="2"/>
    <x v="0"/>
    <x v="3"/>
    <x v="3"/>
    <s v="Noite"/>
    <n v="70"/>
    <n v="120"/>
    <n v="8400"/>
    <n v="2939"/>
    <n v="5461"/>
    <x v="2"/>
  </r>
  <r>
    <x v="464"/>
    <x v="0"/>
    <x v="5"/>
    <x v="1"/>
    <x v="2"/>
    <x v="4"/>
    <s v="Tarde"/>
    <n v="120"/>
    <n v="150"/>
    <n v="18000"/>
    <n v="6823"/>
    <n v="11177"/>
    <x v="2"/>
  </r>
  <r>
    <x v="381"/>
    <x v="0"/>
    <x v="9"/>
    <x v="2"/>
    <x v="2"/>
    <x v="5"/>
    <s v="Noite"/>
    <n v="100"/>
    <n v="150"/>
    <n v="15000"/>
    <n v="6673"/>
    <n v="8327"/>
    <x v="2"/>
  </r>
  <r>
    <x v="304"/>
    <x v="0"/>
    <x v="5"/>
    <x v="2"/>
    <x v="3"/>
    <x v="6"/>
    <s v="Tarde"/>
    <n v="200"/>
    <n v="120"/>
    <n v="24000"/>
    <n v="10475"/>
    <n v="13525"/>
    <x v="2"/>
  </r>
  <r>
    <x v="519"/>
    <x v="0"/>
    <x v="3"/>
    <x v="3"/>
    <x v="2"/>
    <x v="7"/>
    <s v="Noite"/>
    <n v="50"/>
    <n v="100"/>
    <n v="5000"/>
    <n v="1834"/>
    <n v="3166"/>
    <x v="2"/>
  </r>
  <r>
    <x v="562"/>
    <x v="1"/>
    <x v="9"/>
    <x v="4"/>
    <x v="1"/>
    <x v="8"/>
    <s v="Tarde"/>
    <n v="100"/>
    <n v="90"/>
    <n v="9000"/>
    <n v="3673"/>
    <n v="5327"/>
    <x v="2"/>
  </r>
  <r>
    <x v="139"/>
    <x v="1"/>
    <x v="9"/>
    <x v="5"/>
    <x v="2"/>
    <x v="9"/>
    <s v="Noite"/>
    <n v="150"/>
    <n v="120"/>
    <n v="18000"/>
    <n v="7976"/>
    <n v="10024"/>
    <x v="2"/>
  </r>
  <r>
    <x v="424"/>
    <x v="1"/>
    <x v="11"/>
    <x v="0"/>
    <x v="0"/>
    <x v="0"/>
    <s v="Tarde"/>
    <n v="50"/>
    <n v="70"/>
    <n v="3500"/>
    <n v="1305"/>
    <n v="2195"/>
    <x v="2"/>
  </r>
  <r>
    <x v="188"/>
    <x v="1"/>
    <x v="9"/>
    <x v="0"/>
    <x v="1"/>
    <x v="1"/>
    <s v="Noite"/>
    <n v="100"/>
    <n v="90"/>
    <n v="9000"/>
    <n v="3494"/>
    <n v="5506"/>
    <x v="2"/>
  </r>
  <r>
    <x v="449"/>
    <x v="0"/>
    <x v="11"/>
    <x v="0"/>
    <x v="2"/>
    <x v="2"/>
    <s v="Tarde"/>
    <n v="150"/>
    <n v="120"/>
    <n v="18000"/>
    <n v="6422"/>
    <n v="11578"/>
    <x v="2"/>
  </r>
  <r>
    <x v="34"/>
    <x v="1"/>
    <x v="3"/>
    <x v="0"/>
    <x v="3"/>
    <x v="3"/>
    <s v="Noite"/>
    <n v="70"/>
    <n v="120"/>
    <n v="8400"/>
    <n v="2848"/>
    <n v="5552"/>
    <x v="2"/>
  </r>
  <r>
    <x v="716"/>
    <x v="1"/>
    <x v="0"/>
    <x v="1"/>
    <x v="2"/>
    <x v="4"/>
    <s v="Tarde"/>
    <n v="120"/>
    <n v="150"/>
    <n v="18000"/>
    <n v="8041"/>
    <n v="9959"/>
    <x v="2"/>
  </r>
  <r>
    <x v="495"/>
    <x v="1"/>
    <x v="1"/>
    <x v="2"/>
    <x v="2"/>
    <x v="5"/>
    <s v="Noite"/>
    <n v="100"/>
    <n v="150"/>
    <n v="15000"/>
    <n v="6252"/>
    <n v="8748"/>
    <x v="2"/>
  </r>
  <r>
    <x v="586"/>
    <x v="0"/>
    <x v="0"/>
    <x v="2"/>
    <x v="3"/>
    <x v="6"/>
    <s v="Tarde"/>
    <n v="200"/>
    <n v="120"/>
    <n v="24000"/>
    <n v="9975"/>
    <n v="14025"/>
    <x v="2"/>
  </r>
  <r>
    <x v="462"/>
    <x v="1"/>
    <x v="8"/>
    <x v="3"/>
    <x v="2"/>
    <x v="7"/>
    <s v="Noite"/>
    <n v="50"/>
    <n v="100"/>
    <n v="5000"/>
    <n v="1684"/>
    <n v="3316"/>
    <x v="2"/>
  </r>
  <r>
    <x v="457"/>
    <x v="0"/>
    <x v="4"/>
    <x v="4"/>
    <x v="1"/>
    <x v="8"/>
    <s v="Tarde"/>
    <n v="100"/>
    <n v="90"/>
    <n v="9000"/>
    <n v="3155"/>
    <n v="5845"/>
    <x v="2"/>
  </r>
  <r>
    <x v="551"/>
    <x v="0"/>
    <x v="7"/>
    <x v="5"/>
    <x v="2"/>
    <x v="9"/>
    <s v="Noite"/>
    <n v="150"/>
    <n v="120"/>
    <n v="18000"/>
    <n v="8001"/>
    <n v="9999"/>
    <x v="2"/>
  </r>
  <r>
    <x v="526"/>
    <x v="0"/>
    <x v="3"/>
    <x v="0"/>
    <x v="0"/>
    <x v="0"/>
    <s v="Tarde"/>
    <n v="50"/>
    <n v="70"/>
    <n v="3500"/>
    <n v="1549"/>
    <n v="1951"/>
    <x v="2"/>
  </r>
  <r>
    <x v="149"/>
    <x v="1"/>
    <x v="9"/>
    <x v="0"/>
    <x v="1"/>
    <x v="1"/>
    <s v="Noite"/>
    <n v="100"/>
    <n v="90"/>
    <n v="9000"/>
    <n v="3268"/>
    <n v="5732"/>
    <x v="2"/>
  </r>
  <r>
    <x v="308"/>
    <x v="1"/>
    <x v="11"/>
    <x v="0"/>
    <x v="2"/>
    <x v="2"/>
    <s v="Tarde"/>
    <n v="150"/>
    <n v="120"/>
    <n v="18000"/>
    <n v="6963"/>
    <n v="11037"/>
    <x v="2"/>
  </r>
  <r>
    <x v="154"/>
    <x v="0"/>
    <x v="0"/>
    <x v="0"/>
    <x v="3"/>
    <x v="3"/>
    <s v="Noite"/>
    <n v="70"/>
    <n v="120"/>
    <n v="8400"/>
    <n v="2852"/>
    <n v="5548"/>
    <x v="2"/>
  </r>
  <r>
    <x v="199"/>
    <x v="1"/>
    <x v="10"/>
    <x v="1"/>
    <x v="2"/>
    <x v="4"/>
    <s v="Tarde"/>
    <n v="120"/>
    <n v="150"/>
    <n v="18000"/>
    <n v="6299"/>
    <n v="11701"/>
    <x v="2"/>
  </r>
  <r>
    <x v="345"/>
    <x v="1"/>
    <x v="11"/>
    <x v="2"/>
    <x v="2"/>
    <x v="5"/>
    <s v="Noite"/>
    <n v="100"/>
    <n v="150"/>
    <n v="15000"/>
    <n v="5109"/>
    <n v="9891"/>
    <x v="2"/>
  </r>
  <r>
    <x v="668"/>
    <x v="0"/>
    <x v="1"/>
    <x v="2"/>
    <x v="3"/>
    <x v="6"/>
    <s v="Tarde"/>
    <n v="200"/>
    <n v="120"/>
    <n v="24000"/>
    <n v="9187"/>
    <n v="14813"/>
    <x v="2"/>
  </r>
  <r>
    <x v="413"/>
    <x v="1"/>
    <x v="8"/>
    <x v="3"/>
    <x v="2"/>
    <x v="7"/>
    <s v="Noite"/>
    <n v="50"/>
    <n v="100"/>
    <n v="5000"/>
    <n v="1872"/>
    <n v="3128"/>
    <x v="2"/>
  </r>
  <r>
    <x v="74"/>
    <x v="1"/>
    <x v="11"/>
    <x v="4"/>
    <x v="1"/>
    <x v="8"/>
    <s v="Tarde"/>
    <n v="100"/>
    <n v="90"/>
    <n v="9000"/>
    <n v="3065"/>
    <n v="5935"/>
    <x v="2"/>
  </r>
  <r>
    <x v="668"/>
    <x v="0"/>
    <x v="1"/>
    <x v="5"/>
    <x v="2"/>
    <x v="9"/>
    <s v="Noite"/>
    <n v="150"/>
    <n v="120"/>
    <n v="18000"/>
    <n v="7048"/>
    <n v="10952"/>
    <x v="2"/>
  </r>
  <r>
    <x v="246"/>
    <x v="1"/>
    <x v="0"/>
    <x v="0"/>
    <x v="0"/>
    <x v="0"/>
    <s v="Tarde"/>
    <n v="50"/>
    <n v="70"/>
    <n v="3500"/>
    <n v="1397"/>
    <n v="2103"/>
    <x v="2"/>
  </r>
  <r>
    <x v="52"/>
    <x v="0"/>
    <x v="4"/>
    <x v="0"/>
    <x v="1"/>
    <x v="1"/>
    <s v="Noite"/>
    <n v="100"/>
    <n v="90"/>
    <n v="9000"/>
    <n v="2993"/>
    <n v="6007"/>
    <x v="2"/>
  </r>
  <r>
    <x v="527"/>
    <x v="1"/>
    <x v="0"/>
    <x v="0"/>
    <x v="2"/>
    <x v="2"/>
    <s v="Tarde"/>
    <n v="150"/>
    <n v="120"/>
    <n v="18000"/>
    <n v="7228"/>
    <n v="10772"/>
    <x v="2"/>
  </r>
  <r>
    <x v="321"/>
    <x v="1"/>
    <x v="4"/>
    <x v="0"/>
    <x v="3"/>
    <x v="3"/>
    <s v="Noite"/>
    <n v="70"/>
    <n v="120"/>
    <n v="8400"/>
    <n v="3659"/>
    <n v="4741"/>
    <x v="2"/>
  </r>
  <r>
    <x v="280"/>
    <x v="1"/>
    <x v="3"/>
    <x v="1"/>
    <x v="2"/>
    <x v="4"/>
    <s v="Tarde"/>
    <n v="120"/>
    <n v="150"/>
    <n v="18000"/>
    <n v="7508"/>
    <n v="10492"/>
    <x v="2"/>
  </r>
  <r>
    <x v="642"/>
    <x v="0"/>
    <x v="1"/>
    <x v="2"/>
    <x v="2"/>
    <x v="5"/>
    <s v="Noite"/>
    <n v="100"/>
    <n v="150"/>
    <n v="15000"/>
    <n v="6112"/>
    <n v="8888"/>
    <x v="2"/>
  </r>
  <r>
    <x v="563"/>
    <x v="1"/>
    <x v="2"/>
    <x v="2"/>
    <x v="3"/>
    <x v="6"/>
    <s v="Tarde"/>
    <n v="200"/>
    <n v="120"/>
    <n v="24000"/>
    <n v="10783"/>
    <n v="13217"/>
    <x v="2"/>
  </r>
  <r>
    <x v="693"/>
    <x v="0"/>
    <x v="0"/>
    <x v="3"/>
    <x v="2"/>
    <x v="7"/>
    <s v="Noite"/>
    <n v="50"/>
    <n v="100"/>
    <n v="5000"/>
    <n v="1873"/>
    <n v="3127"/>
    <x v="2"/>
  </r>
  <r>
    <x v="232"/>
    <x v="0"/>
    <x v="1"/>
    <x v="4"/>
    <x v="1"/>
    <x v="8"/>
    <s v="Tarde"/>
    <n v="100"/>
    <n v="90"/>
    <n v="9000"/>
    <n v="3960"/>
    <n v="5040"/>
    <x v="2"/>
  </r>
  <r>
    <x v="274"/>
    <x v="1"/>
    <x v="7"/>
    <x v="5"/>
    <x v="2"/>
    <x v="9"/>
    <s v="Noite"/>
    <n v="150"/>
    <n v="120"/>
    <n v="18000"/>
    <n v="6928"/>
    <n v="11072"/>
    <x v="2"/>
  </r>
  <r>
    <x v="301"/>
    <x v="0"/>
    <x v="4"/>
    <x v="0"/>
    <x v="0"/>
    <x v="0"/>
    <s v="Tarde"/>
    <n v="50"/>
    <n v="70"/>
    <n v="3500"/>
    <n v="1293"/>
    <n v="2207"/>
    <x v="2"/>
  </r>
  <r>
    <x v="129"/>
    <x v="0"/>
    <x v="11"/>
    <x v="0"/>
    <x v="1"/>
    <x v="1"/>
    <s v="Noite"/>
    <n v="100"/>
    <n v="90"/>
    <n v="9000"/>
    <n v="3086"/>
    <n v="5914"/>
    <x v="2"/>
  </r>
  <r>
    <x v="39"/>
    <x v="1"/>
    <x v="2"/>
    <x v="0"/>
    <x v="2"/>
    <x v="2"/>
    <s v="Tarde"/>
    <n v="150"/>
    <n v="120"/>
    <n v="18000"/>
    <n v="7598"/>
    <n v="10402"/>
    <x v="2"/>
  </r>
  <r>
    <x v="450"/>
    <x v="1"/>
    <x v="8"/>
    <x v="0"/>
    <x v="3"/>
    <x v="3"/>
    <s v="Noite"/>
    <n v="70"/>
    <n v="120"/>
    <n v="8400"/>
    <n v="3746"/>
    <n v="4654"/>
    <x v="2"/>
  </r>
  <r>
    <x v="613"/>
    <x v="1"/>
    <x v="11"/>
    <x v="1"/>
    <x v="2"/>
    <x v="4"/>
    <s v="Tarde"/>
    <n v="120"/>
    <n v="150"/>
    <n v="18000"/>
    <n v="8049"/>
    <n v="9951"/>
    <x v="2"/>
  </r>
  <r>
    <x v="673"/>
    <x v="1"/>
    <x v="3"/>
    <x v="2"/>
    <x v="2"/>
    <x v="5"/>
    <s v="Noite"/>
    <n v="100"/>
    <n v="150"/>
    <n v="15000"/>
    <n v="6124"/>
    <n v="8876"/>
    <x v="2"/>
  </r>
  <r>
    <x v="34"/>
    <x v="1"/>
    <x v="3"/>
    <x v="2"/>
    <x v="3"/>
    <x v="6"/>
    <s v="Tarde"/>
    <n v="200"/>
    <n v="120"/>
    <n v="24000"/>
    <n v="10507"/>
    <n v="13493"/>
    <x v="2"/>
  </r>
  <r>
    <x v="689"/>
    <x v="0"/>
    <x v="8"/>
    <x v="3"/>
    <x v="2"/>
    <x v="7"/>
    <s v="Noite"/>
    <n v="50"/>
    <n v="100"/>
    <n v="5000"/>
    <n v="1677"/>
    <n v="3323"/>
    <x v="2"/>
  </r>
  <r>
    <x v="717"/>
    <x v="0"/>
    <x v="9"/>
    <x v="4"/>
    <x v="1"/>
    <x v="8"/>
    <s v="Tarde"/>
    <n v="100"/>
    <n v="90"/>
    <n v="9000"/>
    <n v="3577"/>
    <n v="5423"/>
    <x v="2"/>
  </r>
  <r>
    <x v="525"/>
    <x v="1"/>
    <x v="5"/>
    <x v="5"/>
    <x v="2"/>
    <x v="9"/>
    <s v="Noite"/>
    <n v="150"/>
    <n v="120"/>
    <n v="18000"/>
    <n v="6833"/>
    <n v="11167"/>
    <x v="2"/>
  </r>
  <r>
    <x v="325"/>
    <x v="0"/>
    <x v="7"/>
    <x v="0"/>
    <x v="0"/>
    <x v="0"/>
    <s v="Tarde"/>
    <n v="50"/>
    <n v="70"/>
    <n v="3500"/>
    <n v="1569"/>
    <n v="1931"/>
    <x v="2"/>
  </r>
  <r>
    <x v="353"/>
    <x v="0"/>
    <x v="10"/>
    <x v="0"/>
    <x v="1"/>
    <x v="1"/>
    <s v="Noite"/>
    <n v="100"/>
    <n v="90"/>
    <n v="9000"/>
    <n v="3416"/>
    <n v="5584"/>
    <x v="2"/>
  </r>
  <r>
    <x v="199"/>
    <x v="1"/>
    <x v="10"/>
    <x v="0"/>
    <x v="2"/>
    <x v="2"/>
    <s v="Tarde"/>
    <n v="150"/>
    <n v="120"/>
    <n v="18000"/>
    <n v="7813"/>
    <n v="10187"/>
    <x v="2"/>
  </r>
  <r>
    <x v="633"/>
    <x v="0"/>
    <x v="0"/>
    <x v="0"/>
    <x v="3"/>
    <x v="3"/>
    <s v="Noite"/>
    <n v="70"/>
    <n v="120"/>
    <n v="8400"/>
    <n v="3134"/>
    <n v="5266"/>
    <x v="2"/>
  </r>
  <r>
    <x v="521"/>
    <x v="1"/>
    <x v="6"/>
    <x v="1"/>
    <x v="2"/>
    <x v="4"/>
    <s v="Tarde"/>
    <n v="120"/>
    <n v="150"/>
    <n v="18000"/>
    <n v="6629"/>
    <n v="11371"/>
    <x v="2"/>
  </r>
  <r>
    <x v="581"/>
    <x v="1"/>
    <x v="10"/>
    <x v="2"/>
    <x v="2"/>
    <x v="5"/>
    <s v="Noite"/>
    <n v="100"/>
    <n v="150"/>
    <n v="15000"/>
    <n v="5758"/>
    <n v="9242"/>
    <x v="2"/>
  </r>
  <r>
    <x v="389"/>
    <x v="0"/>
    <x v="9"/>
    <x v="2"/>
    <x v="3"/>
    <x v="6"/>
    <s v="Tarde"/>
    <n v="200"/>
    <n v="120"/>
    <n v="24000"/>
    <n v="8261"/>
    <n v="15739"/>
    <x v="2"/>
  </r>
  <r>
    <x v="426"/>
    <x v="0"/>
    <x v="7"/>
    <x v="3"/>
    <x v="2"/>
    <x v="7"/>
    <s v="Noite"/>
    <n v="50"/>
    <n v="100"/>
    <n v="5000"/>
    <n v="1911"/>
    <n v="3089"/>
    <x v="2"/>
  </r>
  <r>
    <x v="385"/>
    <x v="0"/>
    <x v="0"/>
    <x v="4"/>
    <x v="1"/>
    <x v="8"/>
    <s v="Tarde"/>
    <n v="100"/>
    <n v="90"/>
    <n v="9000"/>
    <n v="4012"/>
    <n v="4988"/>
    <x v="2"/>
  </r>
  <r>
    <x v="588"/>
    <x v="0"/>
    <x v="6"/>
    <x v="5"/>
    <x v="2"/>
    <x v="9"/>
    <s v="Noite"/>
    <n v="150"/>
    <n v="120"/>
    <n v="18000"/>
    <n v="6094"/>
    <n v="11906"/>
    <x v="2"/>
  </r>
  <r>
    <x v="426"/>
    <x v="0"/>
    <x v="7"/>
    <x v="0"/>
    <x v="0"/>
    <x v="0"/>
    <s v="Tarde"/>
    <n v="50"/>
    <n v="70"/>
    <n v="3500"/>
    <n v="1166"/>
    <n v="2334"/>
    <x v="2"/>
  </r>
  <r>
    <x v="107"/>
    <x v="1"/>
    <x v="1"/>
    <x v="0"/>
    <x v="1"/>
    <x v="1"/>
    <s v="Noite"/>
    <n v="100"/>
    <n v="90"/>
    <n v="9000"/>
    <n v="3917"/>
    <n v="5083"/>
    <x v="2"/>
  </r>
  <r>
    <x v="156"/>
    <x v="1"/>
    <x v="11"/>
    <x v="0"/>
    <x v="2"/>
    <x v="2"/>
    <s v="Tarde"/>
    <n v="150"/>
    <n v="120"/>
    <n v="18000"/>
    <n v="7661"/>
    <n v="10339"/>
    <x v="2"/>
  </r>
  <r>
    <x v="42"/>
    <x v="0"/>
    <x v="7"/>
    <x v="0"/>
    <x v="3"/>
    <x v="3"/>
    <s v="Noite"/>
    <n v="70"/>
    <n v="120"/>
    <n v="8400"/>
    <n v="2981"/>
    <n v="5419"/>
    <x v="2"/>
  </r>
  <r>
    <x v="143"/>
    <x v="0"/>
    <x v="1"/>
    <x v="1"/>
    <x v="2"/>
    <x v="4"/>
    <s v="Tarde"/>
    <n v="120"/>
    <n v="150"/>
    <n v="18000"/>
    <n v="6839"/>
    <n v="11161"/>
    <x v="2"/>
  </r>
  <r>
    <x v="108"/>
    <x v="1"/>
    <x v="2"/>
    <x v="2"/>
    <x v="2"/>
    <x v="5"/>
    <s v="Noite"/>
    <n v="100"/>
    <n v="150"/>
    <n v="15000"/>
    <n v="5088"/>
    <n v="9912"/>
    <x v="2"/>
  </r>
  <r>
    <x v="538"/>
    <x v="0"/>
    <x v="1"/>
    <x v="2"/>
    <x v="3"/>
    <x v="6"/>
    <s v="Tarde"/>
    <n v="200"/>
    <n v="120"/>
    <n v="24000"/>
    <n v="8190"/>
    <n v="15810"/>
    <x v="2"/>
  </r>
  <r>
    <x v="67"/>
    <x v="1"/>
    <x v="3"/>
    <x v="3"/>
    <x v="2"/>
    <x v="7"/>
    <s v="Noite"/>
    <n v="50"/>
    <n v="100"/>
    <n v="5000"/>
    <n v="1962"/>
    <n v="3038"/>
    <x v="2"/>
  </r>
  <r>
    <x v="535"/>
    <x v="0"/>
    <x v="6"/>
    <x v="4"/>
    <x v="1"/>
    <x v="8"/>
    <s v="Tarde"/>
    <n v="100"/>
    <n v="90"/>
    <n v="9000"/>
    <n v="3082"/>
    <n v="5918"/>
    <x v="2"/>
  </r>
  <r>
    <x v="5"/>
    <x v="1"/>
    <x v="4"/>
    <x v="5"/>
    <x v="2"/>
    <x v="9"/>
    <s v="Noite"/>
    <n v="150"/>
    <n v="120"/>
    <n v="18000"/>
    <n v="6182"/>
    <n v="11818"/>
    <x v="2"/>
  </r>
  <r>
    <x v="249"/>
    <x v="1"/>
    <x v="10"/>
    <x v="0"/>
    <x v="0"/>
    <x v="0"/>
    <s v="Tarde"/>
    <n v="50"/>
    <n v="70"/>
    <n v="3500"/>
    <n v="1441"/>
    <n v="2059"/>
    <x v="2"/>
  </r>
  <r>
    <x v="99"/>
    <x v="1"/>
    <x v="4"/>
    <x v="0"/>
    <x v="1"/>
    <x v="1"/>
    <s v="Noite"/>
    <n v="100"/>
    <n v="90"/>
    <n v="9000"/>
    <n v="3561"/>
    <n v="5439"/>
    <x v="2"/>
  </r>
  <r>
    <x v="182"/>
    <x v="0"/>
    <x v="1"/>
    <x v="0"/>
    <x v="2"/>
    <x v="2"/>
    <s v="Tarde"/>
    <n v="150"/>
    <n v="120"/>
    <n v="18000"/>
    <n v="7228"/>
    <n v="10772"/>
    <x v="2"/>
  </r>
  <r>
    <x v="275"/>
    <x v="1"/>
    <x v="6"/>
    <x v="0"/>
    <x v="3"/>
    <x v="3"/>
    <s v="Noite"/>
    <n v="70"/>
    <n v="120"/>
    <n v="8400"/>
    <n v="3675"/>
    <n v="4725"/>
    <x v="2"/>
  </r>
  <r>
    <x v="20"/>
    <x v="1"/>
    <x v="7"/>
    <x v="1"/>
    <x v="2"/>
    <x v="4"/>
    <s v="Tarde"/>
    <n v="120"/>
    <n v="150"/>
    <n v="18000"/>
    <n v="7811"/>
    <n v="10189"/>
    <x v="2"/>
  </r>
  <r>
    <x v="288"/>
    <x v="1"/>
    <x v="7"/>
    <x v="2"/>
    <x v="2"/>
    <x v="5"/>
    <s v="Noite"/>
    <n v="100"/>
    <n v="150"/>
    <n v="15000"/>
    <n v="5586"/>
    <n v="9414"/>
    <x v="2"/>
  </r>
  <r>
    <x v="129"/>
    <x v="0"/>
    <x v="11"/>
    <x v="2"/>
    <x v="3"/>
    <x v="6"/>
    <s v="Tarde"/>
    <n v="200"/>
    <n v="120"/>
    <n v="24000"/>
    <n v="9662"/>
    <n v="14338"/>
    <x v="2"/>
  </r>
  <r>
    <x v="679"/>
    <x v="0"/>
    <x v="1"/>
    <x v="3"/>
    <x v="2"/>
    <x v="7"/>
    <s v="Noite"/>
    <n v="50"/>
    <n v="100"/>
    <n v="5000"/>
    <n v="2002"/>
    <n v="2998"/>
    <x v="2"/>
  </r>
  <r>
    <x v="364"/>
    <x v="0"/>
    <x v="1"/>
    <x v="4"/>
    <x v="1"/>
    <x v="8"/>
    <s v="Tarde"/>
    <n v="100"/>
    <n v="90"/>
    <n v="9000"/>
    <n v="3206"/>
    <n v="5794"/>
    <x v="2"/>
  </r>
  <r>
    <x v="588"/>
    <x v="0"/>
    <x v="6"/>
    <x v="5"/>
    <x v="2"/>
    <x v="9"/>
    <s v="Noite"/>
    <n v="150"/>
    <n v="120"/>
    <n v="18000"/>
    <n v="6086"/>
    <n v="11914"/>
    <x v="2"/>
  </r>
  <r>
    <x v="676"/>
    <x v="0"/>
    <x v="0"/>
    <x v="0"/>
    <x v="0"/>
    <x v="0"/>
    <s v="Tarde"/>
    <n v="50"/>
    <n v="70"/>
    <n v="3500"/>
    <n v="1427"/>
    <n v="2073"/>
    <x v="2"/>
  </r>
  <r>
    <x v="114"/>
    <x v="1"/>
    <x v="1"/>
    <x v="0"/>
    <x v="1"/>
    <x v="1"/>
    <s v="Noite"/>
    <n v="100"/>
    <n v="90"/>
    <n v="9000"/>
    <n v="3645"/>
    <n v="5355"/>
    <x v="2"/>
  </r>
  <r>
    <x v="158"/>
    <x v="1"/>
    <x v="0"/>
    <x v="0"/>
    <x v="2"/>
    <x v="2"/>
    <s v="Tarde"/>
    <n v="150"/>
    <n v="120"/>
    <n v="18000"/>
    <n v="7507"/>
    <n v="10493"/>
    <x v="2"/>
  </r>
  <r>
    <x v="673"/>
    <x v="1"/>
    <x v="3"/>
    <x v="0"/>
    <x v="3"/>
    <x v="3"/>
    <s v="Noite"/>
    <n v="70"/>
    <n v="120"/>
    <n v="8400"/>
    <n v="2916"/>
    <n v="5484"/>
    <x v="2"/>
  </r>
  <r>
    <x v="186"/>
    <x v="1"/>
    <x v="5"/>
    <x v="1"/>
    <x v="2"/>
    <x v="4"/>
    <s v="Tarde"/>
    <n v="120"/>
    <n v="150"/>
    <n v="18000"/>
    <n v="7099"/>
    <n v="10901"/>
    <x v="2"/>
  </r>
  <r>
    <x v="258"/>
    <x v="1"/>
    <x v="10"/>
    <x v="2"/>
    <x v="2"/>
    <x v="5"/>
    <s v="Noite"/>
    <n v="100"/>
    <n v="150"/>
    <n v="15000"/>
    <n v="6370"/>
    <n v="8630"/>
    <x v="2"/>
  </r>
  <r>
    <x v="490"/>
    <x v="0"/>
    <x v="4"/>
    <x v="2"/>
    <x v="3"/>
    <x v="6"/>
    <s v="Tarde"/>
    <n v="200"/>
    <n v="120"/>
    <n v="24000"/>
    <n v="9693"/>
    <n v="14307"/>
    <x v="2"/>
  </r>
  <r>
    <x v="699"/>
    <x v="1"/>
    <x v="9"/>
    <x v="3"/>
    <x v="2"/>
    <x v="7"/>
    <s v="Noite"/>
    <n v="50"/>
    <n v="100"/>
    <n v="5000"/>
    <n v="2193"/>
    <n v="2807"/>
    <x v="2"/>
  </r>
  <r>
    <x v="498"/>
    <x v="0"/>
    <x v="5"/>
    <x v="4"/>
    <x v="1"/>
    <x v="8"/>
    <s v="Tarde"/>
    <n v="100"/>
    <n v="90"/>
    <n v="9000"/>
    <n v="3175"/>
    <n v="5825"/>
    <x v="2"/>
  </r>
  <r>
    <x v="718"/>
    <x v="1"/>
    <x v="9"/>
    <x v="5"/>
    <x v="2"/>
    <x v="9"/>
    <s v="Noite"/>
    <n v="150"/>
    <n v="120"/>
    <n v="18000"/>
    <n v="6242"/>
    <n v="11758"/>
    <x v="2"/>
  </r>
  <r>
    <x v="346"/>
    <x v="0"/>
    <x v="7"/>
    <x v="0"/>
    <x v="0"/>
    <x v="0"/>
    <s v="Tarde"/>
    <n v="50"/>
    <n v="70"/>
    <n v="3500"/>
    <n v="1510"/>
    <n v="1990"/>
    <x v="2"/>
  </r>
  <r>
    <x v="688"/>
    <x v="0"/>
    <x v="1"/>
    <x v="0"/>
    <x v="1"/>
    <x v="1"/>
    <s v="Noite"/>
    <n v="100"/>
    <n v="90"/>
    <n v="9000"/>
    <n v="3816"/>
    <n v="5184"/>
    <x v="2"/>
  </r>
  <r>
    <x v="233"/>
    <x v="0"/>
    <x v="5"/>
    <x v="0"/>
    <x v="2"/>
    <x v="2"/>
    <s v="Tarde"/>
    <n v="150"/>
    <n v="120"/>
    <n v="18000"/>
    <n v="7173"/>
    <n v="10827"/>
    <x v="2"/>
  </r>
  <r>
    <x v="627"/>
    <x v="1"/>
    <x v="6"/>
    <x v="0"/>
    <x v="3"/>
    <x v="3"/>
    <s v="Noite"/>
    <n v="70"/>
    <n v="120"/>
    <n v="8400"/>
    <n v="2828"/>
    <n v="5572"/>
    <x v="2"/>
  </r>
  <r>
    <x v="414"/>
    <x v="1"/>
    <x v="10"/>
    <x v="1"/>
    <x v="2"/>
    <x v="4"/>
    <s v="Tarde"/>
    <n v="120"/>
    <n v="150"/>
    <n v="18000"/>
    <n v="7633"/>
    <n v="10367"/>
    <x v="2"/>
  </r>
  <r>
    <x v="636"/>
    <x v="1"/>
    <x v="0"/>
    <x v="2"/>
    <x v="2"/>
    <x v="5"/>
    <s v="Noite"/>
    <n v="100"/>
    <n v="150"/>
    <n v="15000"/>
    <n v="5333"/>
    <n v="9667"/>
    <x v="2"/>
  </r>
  <r>
    <x v="392"/>
    <x v="0"/>
    <x v="4"/>
    <x v="2"/>
    <x v="3"/>
    <x v="6"/>
    <s v="Tarde"/>
    <n v="200"/>
    <n v="120"/>
    <n v="24000"/>
    <n v="9109"/>
    <n v="14891"/>
    <x v="2"/>
  </r>
  <r>
    <x v="393"/>
    <x v="0"/>
    <x v="5"/>
    <x v="3"/>
    <x v="2"/>
    <x v="7"/>
    <s v="Noite"/>
    <n v="50"/>
    <n v="100"/>
    <n v="5000"/>
    <n v="1992"/>
    <n v="3008"/>
    <x v="2"/>
  </r>
  <r>
    <x v="249"/>
    <x v="1"/>
    <x v="10"/>
    <x v="4"/>
    <x v="1"/>
    <x v="8"/>
    <s v="Tarde"/>
    <n v="100"/>
    <n v="90"/>
    <n v="9000"/>
    <n v="3518"/>
    <n v="5482"/>
    <x v="2"/>
  </r>
  <r>
    <x v="668"/>
    <x v="0"/>
    <x v="1"/>
    <x v="5"/>
    <x v="2"/>
    <x v="9"/>
    <s v="Noite"/>
    <n v="150"/>
    <n v="120"/>
    <n v="18000"/>
    <n v="7134"/>
    <n v="10866"/>
    <x v="2"/>
  </r>
  <r>
    <x v="299"/>
    <x v="0"/>
    <x v="3"/>
    <x v="0"/>
    <x v="0"/>
    <x v="0"/>
    <s v="Tarde"/>
    <n v="50"/>
    <n v="70"/>
    <n v="3500"/>
    <n v="1308"/>
    <n v="2192"/>
    <x v="2"/>
  </r>
  <r>
    <x v="40"/>
    <x v="1"/>
    <x v="8"/>
    <x v="0"/>
    <x v="1"/>
    <x v="1"/>
    <s v="Noite"/>
    <n v="100"/>
    <n v="90"/>
    <n v="9000"/>
    <n v="3660"/>
    <n v="5340"/>
    <x v="2"/>
  </r>
  <r>
    <x v="696"/>
    <x v="1"/>
    <x v="11"/>
    <x v="0"/>
    <x v="2"/>
    <x v="2"/>
    <s v="Tarde"/>
    <n v="150"/>
    <n v="120"/>
    <n v="18000"/>
    <n v="6593"/>
    <n v="11407"/>
    <x v="2"/>
  </r>
  <r>
    <x v="225"/>
    <x v="1"/>
    <x v="11"/>
    <x v="0"/>
    <x v="3"/>
    <x v="3"/>
    <s v="Noite"/>
    <n v="70"/>
    <n v="120"/>
    <n v="8400"/>
    <n v="3711"/>
    <n v="4689"/>
    <x v="2"/>
  </r>
  <r>
    <x v="42"/>
    <x v="0"/>
    <x v="7"/>
    <x v="1"/>
    <x v="2"/>
    <x v="4"/>
    <s v="Tarde"/>
    <n v="120"/>
    <n v="150"/>
    <n v="18000"/>
    <n v="7381"/>
    <n v="10619"/>
    <x v="2"/>
  </r>
  <r>
    <x v="297"/>
    <x v="0"/>
    <x v="2"/>
    <x v="2"/>
    <x v="2"/>
    <x v="5"/>
    <s v="Noite"/>
    <n v="100"/>
    <n v="150"/>
    <n v="15000"/>
    <n v="5829"/>
    <n v="9171"/>
    <x v="2"/>
  </r>
  <r>
    <x v="347"/>
    <x v="1"/>
    <x v="6"/>
    <x v="2"/>
    <x v="3"/>
    <x v="6"/>
    <s v="Tarde"/>
    <n v="200"/>
    <n v="120"/>
    <n v="24000"/>
    <n v="10112"/>
    <n v="13888"/>
    <x v="2"/>
  </r>
  <r>
    <x v="603"/>
    <x v="0"/>
    <x v="9"/>
    <x v="3"/>
    <x v="2"/>
    <x v="7"/>
    <s v="Noite"/>
    <n v="50"/>
    <n v="100"/>
    <n v="5000"/>
    <n v="2139"/>
    <n v="2861"/>
    <x v="2"/>
  </r>
  <r>
    <x v="602"/>
    <x v="0"/>
    <x v="8"/>
    <x v="4"/>
    <x v="1"/>
    <x v="8"/>
    <s v="Tarde"/>
    <n v="100"/>
    <n v="90"/>
    <n v="9000"/>
    <n v="3021"/>
    <n v="5979"/>
    <x v="2"/>
  </r>
  <r>
    <x v="328"/>
    <x v="1"/>
    <x v="1"/>
    <x v="5"/>
    <x v="2"/>
    <x v="9"/>
    <s v="Noite"/>
    <n v="150"/>
    <n v="120"/>
    <n v="18000"/>
    <n v="6889"/>
    <n v="11111"/>
    <x v="2"/>
  </r>
  <r>
    <x v="484"/>
    <x v="1"/>
    <x v="4"/>
    <x v="0"/>
    <x v="0"/>
    <x v="0"/>
    <s v="Tarde"/>
    <n v="50"/>
    <n v="70"/>
    <n v="3500"/>
    <n v="1310"/>
    <n v="2190"/>
    <x v="2"/>
  </r>
  <r>
    <x v="581"/>
    <x v="1"/>
    <x v="10"/>
    <x v="0"/>
    <x v="1"/>
    <x v="1"/>
    <s v="Noite"/>
    <n v="100"/>
    <n v="90"/>
    <n v="9000"/>
    <n v="3567"/>
    <n v="5433"/>
    <x v="2"/>
  </r>
  <r>
    <x v="467"/>
    <x v="0"/>
    <x v="10"/>
    <x v="0"/>
    <x v="2"/>
    <x v="2"/>
    <s v="Tarde"/>
    <n v="150"/>
    <n v="120"/>
    <n v="18000"/>
    <n v="6232"/>
    <n v="11768"/>
    <x v="2"/>
  </r>
  <r>
    <x v="719"/>
    <x v="1"/>
    <x v="8"/>
    <x v="0"/>
    <x v="3"/>
    <x v="3"/>
    <s v="Noite"/>
    <n v="70"/>
    <n v="120"/>
    <n v="8400"/>
    <n v="3183"/>
    <n v="5217"/>
    <x v="2"/>
  </r>
  <r>
    <x v="325"/>
    <x v="0"/>
    <x v="7"/>
    <x v="1"/>
    <x v="2"/>
    <x v="4"/>
    <s v="Tarde"/>
    <n v="120"/>
    <n v="150"/>
    <n v="18000"/>
    <n v="7387"/>
    <n v="10613"/>
    <x v="2"/>
  </r>
  <r>
    <x v="211"/>
    <x v="1"/>
    <x v="11"/>
    <x v="2"/>
    <x v="2"/>
    <x v="5"/>
    <s v="Noite"/>
    <n v="100"/>
    <n v="150"/>
    <n v="15000"/>
    <n v="5058"/>
    <n v="9942"/>
    <x v="2"/>
  </r>
  <r>
    <x v="278"/>
    <x v="1"/>
    <x v="9"/>
    <x v="2"/>
    <x v="3"/>
    <x v="6"/>
    <s v="Tarde"/>
    <n v="200"/>
    <n v="120"/>
    <n v="24000"/>
    <n v="8832"/>
    <n v="15168"/>
    <x v="2"/>
  </r>
  <r>
    <x v="434"/>
    <x v="0"/>
    <x v="11"/>
    <x v="3"/>
    <x v="2"/>
    <x v="7"/>
    <s v="Noite"/>
    <n v="50"/>
    <n v="100"/>
    <n v="5000"/>
    <n v="2206"/>
    <n v="2794"/>
    <x v="2"/>
  </r>
  <r>
    <x v="57"/>
    <x v="1"/>
    <x v="4"/>
    <x v="4"/>
    <x v="1"/>
    <x v="8"/>
    <s v="Tarde"/>
    <n v="100"/>
    <n v="90"/>
    <n v="9000"/>
    <n v="3538"/>
    <n v="5462"/>
    <x v="2"/>
  </r>
  <r>
    <x v="115"/>
    <x v="0"/>
    <x v="4"/>
    <x v="5"/>
    <x v="2"/>
    <x v="9"/>
    <s v="Noite"/>
    <n v="150"/>
    <n v="120"/>
    <n v="18000"/>
    <n v="7796"/>
    <n v="10204"/>
    <x v="2"/>
  </r>
  <r>
    <x v="407"/>
    <x v="1"/>
    <x v="1"/>
    <x v="0"/>
    <x v="0"/>
    <x v="0"/>
    <s v="Tarde"/>
    <n v="50"/>
    <n v="70"/>
    <n v="3500"/>
    <n v="1295"/>
    <n v="2205"/>
    <x v="2"/>
  </r>
  <r>
    <x v="488"/>
    <x v="1"/>
    <x v="0"/>
    <x v="0"/>
    <x v="1"/>
    <x v="1"/>
    <s v="Noite"/>
    <n v="100"/>
    <n v="90"/>
    <n v="9000"/>
    <n v="3189"/>
    <n v="5811"/>
    <x v="2"/>
  </r>
  <r>
    <x v="322"/>
    <x v="0"/>
    <x v="5"/>
    <x v="0"/>
    <x v="2"/>
    <x v="2"/>
    <s v="Tarde"/>
    <n v="150"/>
    <n v="120"/>
    <n v="18000"/>
    <n v="7101"/>
    <n v="10899"/>
    <x v="2"/>
  </r>
  <r>
    <x v="525"/>
    <x v="1"/>
    <x v="5"/>
    <x v="0"/>
    <x v="3"/>
    <x v="3"/>
    <s v="Noite"/>
    <n v="70"/>
    <n v="120"/>
    <n v="8400"/>
    <n v="3739"/>
    <n v="4661"/>
    <x v="2"/>
  </r>
  <r>
    <x v="378"/>
    <x v="0"/>
    <x v="9"/>
    <x v="1"/>
    <x v="2"/>
    <x v="4"/>
    <s v="Tarde"/>
    <n v="120"/>
    <n v="150"/>
    <n v="18000"/>
    <n v="7506"/>
    <n v="10494"/>
    <x v="2"/>
  </r>
  <r>
    <x v="608"/>
    <x v="1"/>
    <x v="9"/>
    <x v="2"/>
    <x v="2"/>
    <x v="5"/>
    <s v="Noite"/>
    <n v="100"/>
    <n v="150"/>
    <n v="15000"/>
    <n v="6050"/>
    <n v="8950"/>
    <x v="2"/>
  </r>
  <r>
    <x v="105"/>
    <x v="1"/>
    <x v="4"/>
    <x v="2"/>
    <x v="3"/>
    <x v="6"/>
    <s v="Tarde"/>
    <n v="200"/>
    <n v="120"/>
    <n v="24000"/>
    <n v="8001"/>
    <n v="15999"/>
    <x v="2"/>
  </r>
  <r>
    <x v="482"/>
    <x v="0"/>
    <x v="0"/>
    <x v="3"/>
    <x v="2"/>
    <x v="7"/>
    <s v="Noite"/>
    <n v="50"/>
    <n v="100"/>
    <n v="5000"/>
    <n v="1671"/>
    <n v="3329"/>
    <x v="2"/>
  </r>
  <r>
    <x v="188"/>
    <x v="1"/>
    <x v="9"/>
    <x v="4"/>
    <x v="1"/>
    <x v="8"/>
    <s v="Tarde"/>
    <n v="100"/>
    <n v="90"/>
    <n v="9000"/>
    <n v="3405"/>
    <n v="5595"/>
    <x v="2"/>
  </r>
  <r>
    <x v="135"/>
    <x v="1"/>
    <x v="6"/>
    <x v="5"/>
    <x v="2"/>
    <x v="9"/>
    <s v="Noite"/>
    <n v="150"/>
    <n v="120"/>
    <n v="18000"/>
    <n v="6871"/>
    <n v="11129"/>
    <x v="2"/>
  </r>
  <r>
    <x v="462"/>
    <x v="1"/>
    <x v="8"/>
    <x v="0"/>
    <x v="0"/>
    <x v="0"/>
    <s v="Tarde"/>
    <n v="50"/>
    <n v="70"/>
    <n v="3500"/>
    <n v="1174"/>
    <n v="2326"/>
    <x v="2"/>
  </r>
  <r>
    <x v="555"/>
    <x v="1"/>
    <x v="8"/>
    <x v="0"/>
    <x v="1"/>
    <x v="1"/>
    <s v="Noite"/>
    <n v="100"/>
    <n v="90"/>
    <n v="9000"/>
    <n v="3929"/>
    <n v="5071"/>
    <x v="2"/>
  </r>
  <r>
    <x v="669"/>
    <x v="0"/>
    <x v="3"/>
    <x v="0"/>
    <x v="2"/>
    <x v="2"/>
    <s v="Tarde"/>
    <n v="150"/>
    <n v="120"/>
    <n v="18000"/>
    <n v="7640"/>
    <n v="10360"/>
    <x v="2"/>
  </r>
  <r>
    <x v="649"/>
    <x v="0"/>
    <x v="3"/>
    <x v="0"/>
    <x v="3"/>
    <x v="3"/>
    <s v="Noite"/>
    <n v="70"/>
    <n v="120"/>
    <n v="8400"/>
    <n v="3159"/>
    <n v="5241"/>
    <x v="2"/>
  </r>
  <r>
    <x v="7"/>
    <x v="1"/>
    <x v="6"/>
    <x v="1"/>
    <x v="2"/>
    <x v="4"/>
    <s v="Tarde"/>
    <n v="120"/>
    <n v="150"/>
    <n v="18000"/>
    <n v="6783"/>
    <n v="11217"/>
    <x v="2"/>
  </r>
  <r>
    <x v="672"/>
    <x v="0"/>
    <x v="10"/>
    <x v="2"/>
    <x v="2"/>
    <x v="5"/>
    <s v="Noite"/>
    <n v="100"/>
    <n v="150"/>
    <n v="15000"/>
    <n v="5161"/>
    <n v="9839"/>
    <x v="2"/>
  </r>
  <r>
    <x v="40"/>
    <x v="1"/>
    <x v="8"/>
    <x v="2"/>
    <x v="3"/>
    <x v="6"/>
    <s v="Tarde"/>
    <n v="200"/>
    <n v="120"/>
    <n v="24000"/>
    <n v="10362"/>
    <n v="13638"/>
    <x v="2"/>
  </r>
  <r>
    <x v="458"/>
    <x v="0"/>
    <x v="11"/>
    <x v="3"/>
    <x v="2"/>
    <x v="7"/>
    <s v="Noite"/>
    <n v="50"/>
    <n v="100"/>
    <n v="5000"/>
    <n v="1952"/>
    <n v="3048"/>
    <x v="2"/>
  </r>
  <r>
    <x v="602"/>
    <x v="0"/>
    <x v="8"/>
    <x v="4"/>
    <x v="1"/>
    <x v="8"/>
    <s v="Tarde"/>
    <n v="100"/>
    <n v="90"/>
    <n v="9000"/>
    <n v="3540"/>
    <n v="5460"/>
    <x v="2"/>
  </r>
  <r>
    <x v="299"/>
    <x v="0"/>
    <x v="3"/>
    <x v="5"/>
    <x v="2"/>
    <x v="9"/>
    <s v="Noite"/>
    <n v="150"/>
    <n v="120"/>
    <n v="18000"/>
    <n v="7937"/>
    <n v="10063"/>
    <x v="2"/>
  </r>
  <r>
    <x v="665"/>
    <x v="1"/>
    <x v="4"/>
    <x v="0"/>
    <x v="0"/>
    <x v="0"/>
    <s v="Tarde"/>
    <n v="50"/>
    <n v="70"/>
    <n v="3500"/>
    <n v="1306"/>
    <n v="2194"/>
    <x v="2"/>
  </r>
  <r>
    <x v="418"/>
    <x v="1"/>
    <x v="10"/>
    <x v="0"/>
    <x v="1"/>
    <x v="1"/>
    <s v="Noite"/>
    <n v="100"/>
    <n v="90"/>
    <n v="9000"/>
    <n v="3771"/>
    <n v="5229"/>
    <x v="2"/>
  </r>
  <r>
    <x v="146"/>
    <x v="1"/>
    <x v="7"/>
    <x v="0"/>
    <x v="2"/>
    <x v="2"/>
    <s v="Tarde"/>
    <n v="150"/>
    <n v="120"/>
    <n v="18000"/>
    <n v="6012"/>
    <n v="11988"/>
    <x v="2"/>
  </r>
  <r>
    <x v="369"/>
    <x v="0"/>
    <x v="11"/>
    <x v="0"/>
    <x v="3"/>
    <x v="3"/>
    <s v="Noite"/>
    <n v="70"/>
    <n v="120"/>
    <n v="8400"/>
    <n v="2835"/>
    <n v="5565"/>
    <x v="2"/>
  </r>
  <r>
    <x v="515"/>
    <x v="0"/>
    <x v="0"/>
    <x v="1"/>
    <x v="2"/>
    <x v="4"/>
    <s v="Tarde"/>
    <n v="120"/>
    <n v="150"/>
    <n v="18000"/>
    <n v="6157"/>
    <n v="11843"/>
    <x v="2"/>
  </r>
  <r>
    <x v="518"/>
    <x v="0"/>
    <x v="1"/>
    <x v="2"/>
    <x v="2"/>
    <x v="5"/>
    <s v="Noite"/>
    <n v="100"/>
    <n v="150"/>
    <n v="15000"/>
    <n v="6668"/>
    <n v="8332"/>
    <x v="2"/>
  </r>
  <r>
    <x v="475"/>
    <x v="1"/>
    <x v="10"/>
    <x v="2"/>
    <x v="3"/>
    <x v="6"/>
    <s v="Tarde"/>
    <n v="200"/>
    <n v="120"/>
    <n v="24000"/>
    <n v="8287"/>
    <n v="15713"/>
    <x v="2"/>
  </r>
  <r>
    <x v="617"/>
    <x v="0"/>
    <x v="5"/>
    <x v="3"/>
    <x v="2"/>
    <x v="7"/>
    <s v="Noite"/>
    <n v="50"/>
    <n v="100"/>
    <n v="5000"/>
    <n v="2211"/>
    <n v="2789"/>
    <x v="2"/>
  </r>
  <r>
    <x v="596"/>
    <x v="1"/>
    <x v="5"/>
    <x v="4"/>
    <x v="1"/>
    <x v="8"/>
    <s v="Tarde"/>
    <n v="100"/>
    <n v="90"/>
    <n v="9000"/>
    <n v="3887"/>
    <n v="5113"/>
    <x v="2"/>
  </r>
  <r>
    <x v="421"/>
    <x v="1"/>
    <x v="3"/>
    <x v="5"/>
    <x v="2"/>
    <x v="9"/>
    <s v="Noite"/>
    <n v="150"/>
    <n v="120"/>
    <n v="18000"/>
    <n v="6120"/>
    <n v="11880"/>
    <x v="2"/>
  </r>
  <r>
    <x v="416"/>
    <x v="0"/>
    <x v="8"/>
    <x v="0"/>
    <x v="0"/>
    <x v="0"/>
    <s v="Tarde"/>
    <n v="50"/>
    <n v="70"/>
    <n v="3500"/>
    <n v="1486"/>
    <n v="2014"/>
    <x v="2"/>
  </r>
  <r>
    <x v="104"/>
    <x v="1"/>
    <x v="11"/>
    <x v="0"/>
    <x v="1"/>
    <x v="1"/>
    <s v="Noite"/>
    <n v="100"/>
    <n v="90"/>
    <n v="9000"/>
    <n v="3439"/>
    <n v="5561"/>
    <x v="2"/>
  </r>
  <r>
    <x v="106"/>
    <x v="0"/>
    <x v="8"/>
    <x v="0"/>
    <x v="2"/>
    <x v="2"/>
    <s v="Tarde"/>
    <n v="150"/>
    <n v="120"/>
    <n v="18000"/>
    <n v="6826"/>
    <n v="11174"/>
    <x v="2"/>
  </r>
  <r>
    <x v="395"/>
    <x v="0"/>
    <x v="11"/>
    <x v="0"/>
    <x v="3"/>
    <x v="3"/>
    <s v="Noite"/>
    <n v="70"/>
    <n v="120"/>
    <n v="8400"/>
    <n v="3248"/>
    <n v="5152"/>
    <x v="2"/>
  </r>
  <r>
    <x v="253"/>
    <x v="0"/>
    <x v="1"/>
    <x v="1"/>
    <x v="2"/>
    <x v="4"/>
    <s v="Tarde"/>
    <n v="120"/>
    <n v="150"/>
    <n v="18000"/>
    <n v="6666"/>
    <n v="11334"/>
    <x v="2"/>
  </r>
  <r>
    <x v="493"/>
    <x v="0"/>
    <x v="8"/>
    <x v="2"/>
    <x v="2"/>
    <x v="5"/>
    <s v="Noite"/>
    <n v="100"/>
    <n v="150"/>
    <n v="15000"/>
    <n v="6375"/>
    <n v="8625"/>
    <x v="2"/>
  </r>
  <r>
    <x v="210"/>
    <x v="1"/>
    <x v="1"/>
    <x v="2"/>
    <x v="3"/>
    <x v="6"/>
    <s v="Tarde"/>
    <n v="200"/>
    <n v="120"/>
    <n v="24000"/>
    <n v="9363"/>
    <n v="14637"/>
    <x v="2"/>
  </r>
  <r>
    <x v="577"/>
    <x v="0"/>
    <x v="0"/>
    <x v="3"/>
    <x v="2"/>
    <x v="7"/>
    <s v="Noite"/>
    <n v="50"/>
    <n v="100"/>
    <n v="5000"/>
    <n v="2227"/>
    <n v="2773"/>
    <x v="2"/>
  </r>
  <r>
    <x v="605"/>
    <x v="1"/>
    <x v="1"/>
    <x v="4"/>
    <x v="1"/>
    <x v="8"/>
    <s v="Tarde"/>
    <n v="100"/>
    <n v="90"/>
    <n v="9000"/>
    <n v="3045"/>
    <n v="5955"/>
    <x v="2"/>
  </r>
  <r>
    <x v="539"/>
    <x v="0"/>
    <x v="1"/>
    <x v="5"/>
    <x v="2"/>
    <x v="9"/>
    <s v="Noite"/>
    <n v="150"/>
    <n v="120"/>
    <n v="18000"/>
    <n v="6190"/>
    <n v="11810"/>
    <x v="2"/>
  </r>
  <r>
    <x v="619"/>
    <x v="1"/>
    <x v="5"/>
    <x v="0"/>
    <x v="0"/>
    <x v="0"/>
    <s v="Tarde"/>
    <n v="50"/>
    <n v="70"/>
    <n v="3500"/>
    <n v="1230"/>
    <n v="2270"/>
    <x v="2"/>
  </r>
  <r>
    <x v="295"/>
    <x v="0"/>
    <x v="8"/>
    <x v="0"/>
    <x v="1"/>
    <x v="1"/>
    <s v="Noite"/>
    <n v="100"/>
    <n v="90"/>
    <n v="9000"/>
    <n v="3759"/>
    <n v="5241"/>
    <x v="2"/>
  </r>
  <r>
    <x v="457"/>
    <x v="0"/>
    <x v="4"/>
    <x v="0"/>
    <x v="2"/>
    <x v="2"/>
    <s v="Tarde"/>
    <n v="150"/>
    <n v="120"/>
    <n v="18000"/>
    <n v="7757"/>
    <n v="10243"/>
    <x v="2"/>
  </r>
  <r>
    <x v="653"/>
    <x v="1"/>
    <x v="10"/>
    <x v="0"/>
    <x v="3"/>
    <x v="3"/>
    <s v="Noite"/>
    <n v="70"/>
    <n v="120"/>
    <n v="8400"/>
    <n v="3034"/>
    <n v="5366"/>
    <x v="2"/>
  </r>
  <r>
    <x v="58"/>
    <x v="1"/>
    <x v="0"/>
    <x v="1"/>
    <x v="2"/>
    <x v="4"/>
    <s v="Tarde"/>
    <n v="120"/>
    <n v="150"/>
    <n v="18000"/>
    <n v="6810"/>
    <n v="11190"/>
    <x v="2"/>
  </r>
  <r>
    <x v="263"/>
    <x v="0"/>
    <x v="0"/>
    <x v="2"/>
    <x v="2"/>
    <x v="5"/>
    <s v="Noite"/>
    <n v="100"/>
    <n v="150"/>
    <n v="15000"/>
    <n v="6681"/>
    <n v="8319"/>
    <x v="2"/>
  </r>
  <r>
    <x v="466"/>
    <x v="0"/>
    <x v="2"/>
    <x v="2"/>
    <x v="3"/>
    <x v="6"/>
    <s v="Tarde"/>
    <n v="200"/>
    <n v="120"/>
    <n v="24000"/>
    <n v="10447"/>
    <n v="13553"/>
    <x v="2"/>
  </r>
  <r>
    <x v="11"/>
    <x v="1"/>
    <x v="8"/>
    <x v="3"/>
    <x v="2"/>
    <x v="7"/>
    <s v="Noite"/>
    <n v="50"/>
    <n v="100"/>
    <n v="5000"/>
    <n v="1935"/>
    <n v="3065"/>
    <x v="2"/>
  </r>
  <r>
    <x v="658"/>
    <x v="0"/>
    <x v="8"/>
    <x v="4"/>
    <x v="1"/>
    <x v="8"/>
    <s v="Tarde"/>
    <n v="100"/>
    <n v="90"/>
    <n v="9000"/>
    <n v="3543"/>
    <n v="5457"/>
    <x v="2"/>
  </r>
  <r>
    <x v="688"/>
    <x v="0"/>
    <x v="1"/>
    <x v="5"/>
    <x v="2"/>
    <x v="9"/>
    <s v="Noite"/>
    <n v="150"/>
    <n v="120"/>
    <n v="18000"/>
    <n v="6726"/>
    <n v="11274"/>
    <x v="2"/>
  </r>
  <r>
    <x v="383"/>
    <x v="1"/>
    <x v="2"/>
    <x v="0"/>
    <x v="0"/>
    <x v="0"/>
    <s v="Tarde"/>
    <n v="50"/>
    <n v="70"/>
    <n v="3500"/>
    <n v="1263"/>
    <n v="2237"/>
    <x v="2"/>
  </r>
  <r>
    <x v="567"/>
    <x v="1"/>
    <x v="4"/>
    <x v="0"/>
    <x v="1"/>
    <x v="1"/>
    <s v="Noite"/>
    <n v="100"/>
    <n v="90"/>
    <n v="9000"/>
    <n v="3489"/>
    <n v="5511"/>
    <x v="2"/>
  </r>
  <r>
    <x v="43"/>
    <x v="0"/>
    <x v="6"/>
    <x v="0"/>
    <x v="2"/>
    <x v="2"/>
    <s v="Tarde"/>
    <n v="150"/>
    <n v="120"/>
    <n v="18000"/>
    <n v="6937"/>
    <n v="11063"/>
    <x v="2"/>
  </r>
  <r>
    <x v="195"/>
    <x v="1"/>
    <x v="11"/>
    <x v="0"/>
    <x v="3"/>
    <x v="3"/>
    <s v="Noite"/>
    <n v="70"/>
    <n v="120"/>
    <n v="8400"/>
    <n v="3728"/>
    <n v="4672"/>
    <x v="2"/>
  </r>
  <r>
    <x v="635"/>
    <x v="1"/>
    <x v="0"/>
    <x v="1"/>
    <x v="2"/>
    <x v="4"/>
    <s v="Tarde"/>
    <n v="120"/>
    <n v="150"/>
    <n v="18000"/>
    <n v="7599"/>
    <n v="10401"/>
    <x v="2"/>
  </r>
  <r>
    <x v="662"/>
    <x v="1"/>
    <x v="11"/>
    <x v="2"/>
    <x v="2"/>
    <x v="5"/>
    <s v="Noite"/>
    <n v="100"/>
    <n v="150"/>
    <n v="15000"/>
    <n v="6167"/>
    <n v="8833"/>
    <x v="2"/>
  </r>
  <r>
    <x v="165"/>
    <x v="1"/>
    <x v="2"/>
    <x v="2"/>
    <x v="3"/>
    <x v="6"/>
    <s v="Tarde"/>
    <n v="200"/>
    <n v="120"/>
    <n v="24000"/>
    <n v="8976"/>
    <n v="15024"/>
    <x v="2"/>
  </r>
  <r>
    <x v="83"/>
    <x v="0"/>
    <x v="3"/>
    <x v="3"/>
    <x v="2"/>
    <x v="7"/>
    <s v="Noite"/>
    <n v="50"/>
    <n v="100"/>
    <n v="5000"/>
    <n v="2250"/>
    <n v="2750"/>
    <x v="2"/>
  </r>
  <r>
    <x v="614"/>
    <x v="0"/>
    <x v="3"/>
    <x v="4"/>
    <x v="1"/>
    <x v="8"/>
    <s v="Tarde"/>
    <n v="100"/>
    <n v="90"/>
    <n v="9000"/>
    <n v="3544"/>
    <n v="5456"/>
    <x v="2"/>
  </r>
  <r>
    <x v="397"/>
    <x v="1"/>
    <x v="5"/>
    <x v="5"/>
    <x v="2"/>
    <x v="9"/>
    <s v="Noite"/>
    <n v="150"/>
    <n v="120"/>
    <n v="18000"/>
    <n v="7793"/>
    <n v="10207"/>
    <x v="2"/>
  </r>
  <r>
    <x v="667"/>
    <x v="0"/>
    <x v="10"/>
    <x v="0"/>
    <x v="0"/>
    <x v="0"/>
    <s v="Tarde"/>
    <n v="50"/>
    <n v="70"/>
    <n v="3500"/>
    <n v="1353"/>
    <n v="2147"/>
    <x v="2"/>
  </r>
  <r>
    <x v="459"/>
    <x v="1"/>
    <x v="3"/>
    <x v="0"/>
    <x v="1"/>
    <x v="1"/>
    <s v="Noite"/>
    <n v="100"/>
    <n v="90"/>
    <n v="9000"/>
    <n v="3023"/>
    <n v="5977"/>
    <x v="2"/>
  </r>
  <r>
    <x v="480"/>
    <x v="1"/>
    <x v="3"/>
    <x v="0"/>
    <x v="2"/>
    <x v="2"/>
    <s v="Tarde"/>
    <n v="150"/>
    <n v="120"/>
    <n v="18000"/>
    <n v="7642"/>
    <n v="10358"/>
    <x v="2"/>
  </r>
  <r>
    <x v="521"/>
    <x v="1"/>
    <x v="6"/>
    <x v="0"/>
    <x v="3"/>
    <x v="3"/>
    <s v="Noite"/>
    <n v="70"/>
    <n v="120"/>
    <n v="8400"/>
    <n v="3095"/>
    <n v="5305"/>
    <x v="2"/>
  </r>
  <r>
    <x v="106"/>
    <x v="0"/>
    <x v="8"/>
    <x v="1"/>
    <x v="2"/>
    <x v="4"/>
    <s v="Tarde"/>
    <n v="120"/>
    <n v="150"/>
    <n v="18000"/>
    <n v="7474"/>
    <n v="10526"/>
    <x v="2"/>
  </r>
  <r>
    <x v="263"/>
    <x v="0"/>
    <x v="0"/>
    <x v="2"/>
    <x v="2"/>
    <x v="5"/>
    <s v="Noite"/>
    <n v="100"/>
    <n v="150"/>
    <n v="15000"/>
    <n v="5500"/>
    <n v="9500"/>
    <x v="2"/>
  </r>
  <r>
    <x v="154"/>
    <x v="0"/>
    <x v="0"/>
    <x v="2"/>
    <x v="3"/>
    <x v="6"/>
    <s v="Tarde"/>
    <n v="200"/>
    <n v="120"/>
    <n v="24000"/>
    <n v="8039"/>
    <n v="15961"/>
    <x v="2"/>
  </r>
  <r>
    <x v="597"/>
    <x v="0"/>
    <x v="10"/>
    <x v="3"/>
    <x v="2"/>
    <x v="7"/>
    <s v="Noite"/>
    <n v="50"/>
    <n v="100"/>
    <n v="5000"/>
    <n v="1878"/>
    <n v="3122"/>
    <x v="2"/>
  </r>
  <r>
    <x v="546"/>
    <x v="0"/>
    <x v="11"/>
    <x v="4"/>
    <x v="1"/>
    <x v="8"/>
    <s v="Tarde"/>
    <n v="100"/>
    <n v="90"/>
    <n v="9000"/>
    <n v="3380"/>
    <n v="5620"/>
    <x v="2"/>
  </r>
  <r>
    <x v="302"/>
    <x v="0"/>
    <x v="3"/>
    <x v="5"/>
    <x v="2"/>
    <x v="9"/>
    <s v="Noite"/>
    <n v="150"/>
    <n v="120"/>
    <n v="18000"/>
    <n v="7397"/>
    <n v="10603"/>
    <x v="2"/>
  </r>
  <r>
    <x v="22"/>
    <x v="0"/>
    <x v="7"/>
    <x v="0"/>
    <x v="0"/>
    <x v="0"/>
    <s v="Tarde"/>
    <n v="50"/>
    <n v="70"/>
    <n v="3500"/>
    <n v="1221"/>
    <n v="2279"/>
    <x v="2"/>
  </r>
  <r>
    <x v="199"/>
    <x v="1"/>
    <x v="10"/>
    <x v="0"/>
    <x v="1"/>
    <x v="1"/>
    <s v="Noite"/>
    <n v="100"/>
    <n v="90"/>
    <n v="9000"/>
    <n v="3012"/>
    <n v="5988"/>
    <x v="2"/>
  </r>
  <r>
    <x v="326"/>
    <x v="0"/>
    <x v="0"/>
    <x v="0"/>
    <x v="2"/>
    <x v="2"/>
    <s v="Tarde"/>
    <n v="150"/>
    <n v="120"/>
    <n v="18000"/>
    <n v="6161"/>
    <n v="11839"/>
    <x v="2"/>
  </r>
  <r>
    <x v="615"/>
    <x v="0"/>
    <x v="9"/>
    <x v="0"/>
    <x v="3"/>
    <x v="3"/>
    <s v="Noite"/>
    <n v="70"/>
    <n v="120"/>
    <n v="8400"/>
    <n v="3484"/>
    <n v="4916"/>
    <x v="2"/>
  </r>
  <r>
    <x v="594"/>
    <x v="1"/>
    <x v="8"/>
    <x v="1"/>
    <x v="2"/>
    <x v="4"/>
    <s v="Tarde"/>
    <n v="120"/>
    <n v="150"/>
    <n v="18000"/>
    <n v="7444"/>
    <n v="10556"/>
    <x v="2"/>
  </r>
  <r>
    <x v="145"/>
    <x v="0"/>
    <x v="11"/>
    <x v="2"/>
    <x v="2"/>
    <x v="5"/>
    <s v="Noite"/>
    <n v="100"/>
    <n v="150"/>
    <n v="15000"/>
    <n v="5846"/>
    <n v="9154"/>
    <x v="2"/>
  </r>
  <r>
    <x v="691"/>
    <x v="1"/>
    <x v="7"/>
    <x v="2"/>
    <x v="3"/>
    <x v="6"/>
    <s v="Tarde"/>
    <n v="200"/>
    <n v="120"/>
    <n v="24000"/>
    <n v="8916"/>
    <n v="15084"/>
    <x v="2"/>
  </r>
  <r>
    <x v="367"/>
    <x v="1"/>
    <x v="8"/>
    <x v="3"/>
    <x v="2"/>
    <x v="7"/>
    <s v="Noite"/>
    <n v="50"/>
    <n v="100"/>
    <n v="5000"/>
    <n v="1769"/>
    <n v="3231"/>
    <x v="2"/>
  </r>
  <r>
    <x v="478"/>
    <x v="1"/>
    <x v="8"/>
    <x v="4"/>
    <x v="1"/>
    <x v="8"/>
    <s v="Tarde"/>
    <n v="100"/>
    <n v="90"/>
    <n v="9000"/>
    <n v="3710"/>
    <n v="5290"/>
    <x v="2"/>
  </r>
  <r>
    <x v="17"/>
    <x v="1"/>
    <x v="6"/>
    <x v="5"/>
    <x v="2"/>
    <x v="9"/>
    <s v="Noite"/>
    <n v="150"/>
    <n v="120"/>
    <n v="18000"/>
    <n v="6174"/>
    <n v="11826"/>
    <x v="2"/>
  </r>
  <r>
    <x v="645"/>
    <x v="0"/>
    <x v="3"/>
    <x v="0"/>
    <x v="0"/>
    <x v="0"/>
    <s v="Tarde"/>
    <n v="50"/>
    <n v="70"/>
    <n v="3500"/>
    <n v="1447"/>
    <n v="2053"/>
    <x v="2"/>
  </r>
  <r>
    <x v="160"/>
    <x v="1"/>
    <x v="2"/>
    <x v="0"/>
    <x v="1"/>
    <x v="1"/>
    <s v="Noite"/>
    <n v="100"/>
    <n v="90"/>
    <n v="9000"/>
    <n v="3332"/>
    <n v="5668"/>
    <x v="2"/>
  </r>
  <r>
    <x v="332"/>
    <x v="0"/>
    <x v="6"/>
    <x v="0"/>
    <x v="2"/>
    <x v="2"/>
    <s v="Tarde"/>
    <n v="150"/>
    <n v="120"/>
    <n v="18000"/>
    <n v="6580"/>
    <n v="11420"/>
    <x v="2"/>
  </r>
  <r>
    <x v="427"/>
    <x v="1"/>
    <x v="7"/>
    <x v="0"/>
    <x v="3"/>
    <x v="3"/>
    <s v="Noite"/>
    <n v="70"/>
    <n v="120"/>
    <n v="8400"/>
    <n v="3018"/>
    <n v="5382"/>
    <x v="2"/>
  </r>
  <r>
    <x v="650"/>
    <x v="1"/>
    <x v="10"/>
    <x v="1"/>
    <x v="2"/>
    <x v="4"/>
    <s v="Tarde"/>
    <n v="120"/>
    <n v="150"/>
    <n v="18000"/>
    <n v="7448"/>
    <n v="10552"/>
    <x v="2"/>
  </r>
  <r>
    <x v="602"/>
    <x v="0"/>
    <x v="8"/>
    <x v="2"/>
    <x v="2"/>
    <x v="5"/>
    <s v="Noite"/>
    <n v="100"/>
    <n v="150"/>
    <n v="15000"/>
    <n v="6683"/>
    <n v="8317"/>
    <x v="2"/>
  </r>
  <r>
    <x v="594"/>
    <x v="1"/>
    <x v="8"/>
    <x v="2"/>
    <x v="3"/>
    <x v="6"/>
    <s v="Tarde"/>
    <n v="200"/>
    <n v="120"/>
    <n v="24000"/>
    <n v="10026"/>
    <n v="13974"/>
    <x v="2"/>
  </r>
  <r>
    <x v="713"/>
    <x v="0"/>
    <x v="8"/>
    <x v="3"/>
    <x v="2"/>
    <x v="7"/>
    <s v="Noite"/>
    <n v="50"/>
    <n v="100"/>
    <n v="5000"/>
    <n v="1850"/>
    <n v="3150"/>
    <x v="2"/>
  </r>
  <r>
    <x v="693"/>
    <x v="0"/>
    <x v="0"/>
    <x v="4"/>
    <x v="1"/>
    <x v="8"/>
    <s v="Tarde"/>
    <n v="100"/>
    <n v="90"/>
    <n v="9000"/>
    <n v="3387"/>
    <n v="5613"/>
    <x v="2"/>
  </r>
  <r>
    <x v="306"/>
    <x v="1"/>
    <x v="1"/>
    <x v="5"/>
    <x v="2"/>
    <x v="9"/>
    <s v="Noite"/>
    <n v="150"/>
    <n v="120"/>
    <n v="18000"/>
    <n v="7728"/>
    <n v="10272"/>
    <x v="2"/>
  </r>
  <r>
    <x v="346"/>
    <x v="0"/>
    <x v="7"/>
    <x v="0"/>
    <x v="0"/>
    <x v="0"/>
    <s v="Tarde"/>
    <n v="50"/>
    <n v="70"/>
    <n v="3500"/>
    <n v="1327"/>
    <n v="2173"/>
    <x v="2"/>
  </r>
  <r>
    <x v="640"/>
    <x v="1"/>
    <x v="7"/>
    <x v="0"/>
    <x v="1"/>
    <x v="1"/>
    <s v="Noite"/>
    <n v="100"/>
    <n v="90"/>
    <n v="9000"/>
    <n v="3174"/>
    <n v="5826"/>
    <x v="2"/>
  </r>
  <r>
    <x v="720"/>
    <x v="0"/>
    <x v="5"/>
    <x v="0"/>
    <x v="2"/>
    <x v="2"/>
    <s v="Tarde"/>
    <n v="150"/>
    <n v="120"/>
    <n v="18000"/>
    <n v="7129"/>
    <n v="10871"/>
    <x v="2"/>
  </r>
  <r>
    <x v="679"/>
    <x v="0"/>
    <x v="1"/>
    <x v="0"/>
    <x v="3"/>
    <x v="3"/>
    <s v="Noite"/>
    <n v="70"/>
    <n v="120"/>
    <n v="8400"/>
    <n v="3134"/>
    <n v="5266"/>
    <x v="2"/>
  </r>
  <r>
    <x v="678"/>
    <x v="0"/>
    <x v="10"/>
    <x v="1"/>
    <x v="2"/>
    <x v="4"/>
    <s v="Tarde"/>
    <n v="120"/>
    <n v="150"/>
    <n v="18000"/>
    <n v="7019"/>
    <n v="10981"/>
    <x v="2"/>
  </r>
  <r>
    <x v="255"/>
    <x v="0"/>
    <x v="5"/>
    <x v="2"/>
    <x v="2"/>
    <x v="5"/>
    <s v="Noite"/>
    <n v="100"/>
    <n v="150"/>
    <n v="15000"/>
    <n v="5930"/>
    <n v="9070"/>
    <x v="2"/>
  </r>
  <r>
    <x v="473"/>
    <x v="1"/>
    <x v="7"/>
    <x v="2"/>
    <x v="3"/>
    <x v="6"/>
    <s v="Tarde"/>
    <n v="200"/>
    <n v="120"/>
    <n v="24000"/>
    <n v="10365"/>
    <n v="13635"/>
    <x v="2"/>
  </r>
  <r>
    <x v="398"/>
    <x v="0"/>
    <x v="2"/>
    <x v="3"/>
    <x v="2"/>
    <x v="7"/>
    <s v="Noite"/>
    <n v="50"/>
    <n v="100"/>
    <n v="5000"/>
    <n v="1879"/>
    <n v="3121"/>
    <x v="2"/>
  </r>
  <r>
    <x v="375"/>
    <x v="1"/>
    <x v="1"/>
    <x v="4"/>
    <x v="1"/>
    <x v="8"/>
    <s v="Tarde"/>
    <n v="100"/>
    <n v="90"/>
    <n v="9000"/>
    <n v="3862"/>
    <n v="5138"/>
    <x v="2"/>
  </r>
  <r>
    <x v="85"/>
    <x v="0"/>
    <x v="2"/>
    <x v="5"/>
    <x v="2"/>
    <x v="9"/>
    <s v="Noite"/>
    <n v="150"/>
    <n v="120"/>
    <n v="18000"/>
    <n v="6948"/>
    <n v="11052"/>
    <x v="2"/>
  </r>
  <r>
    <x v="176"/>
    <x v="1"/>
    <x v="3"/>
    <x v="0"/>
    <x v="0"/>
    <x v="0"/>
    <s v="Tarde"/>
    <n v="50"/>
    <n v="70"/>
    <n v="3500"/>
    <n v="1157"/>
    <n v="2343"/>
    <x v="2"/>
  </r>
  <r>
    <x v="716"/>
    <x v="1"/>
    <x v="0"/>
    <x v="0"/>
    <x v="1"/>
    <x v="1"/>
    <s v="Noite"/>
    <n v="100"/>
    <n v="90"/>
    <n v="9000"/>
    <n v="3949"/>
    <n v="5051"/>
    <x v="2"/>
  </r>
  <r>
    <x v="233"/>
    <x v="0"/>
    <x v="5"/>
    <x v="0"/>
    <x v="2"/>
    <x v="2"/>
    <s v="Tarde"/>
    <n v="150"/>
    <n v="120"/>
    <n v="18000"/>
    <n v="6695"/>
    <n v="11305"/>
    <x v="2"/>
  </r>
  <r>
    <x v="451"/>
    <x v="0"/>
    <x v="0"/>
    <x v="0"/>
    <x v="3"/>
    <x v="3"/>
    <s v="Noite"/>
    <n v="70"/>
    <n v="120"/>
    <n v="8400"/>
    <n v="3005"/>
    <n v="5395"/>
    <x v="2"/>
  </r>
  <r>
    <x v="179"/>
    <x v="1"/>
    <x v="3"/>
    <x v="1"/>
    <x v="2"/>
    <x v="4"/>
    <s v="Tarde"/>
    <n v="120"/>
    <n v="150"/>
    <n v="18000"/>
    <n v="6090"/>
    <n v="11910"/>
    <x v="2"/>
  </r>
  <r>
    <x v="507"/>
    <x v="1"/>
    <x v="6"/>
    <x v="2"/>
    <x v="2"/>
    <x v="5"/>
    <s v="Noite"/>
    <n v="100"/>
    <n v="150"/>
    <n v="15000"/>
    <n v="6179"/>
    <n v="8821"/>
    <x v="2"/>
  </r>
  <r>
    <x v="268"/>
    <x v="1"/>
    <x v="6"/>
    <x v="2"/>
    <x v="3"/>
    <x v="6"/>
    <s v="Tarde"/>
    <n v="200"/>
    <n v="120"/>
    <n v="24000"/>
    <n v="8426"/>
    <n v="15574"/>
    <x v="2"/>
  </r>
  <r>
    <x v="307"/>
    <x v="1"/>
    <x v="11"/>
    <x v="3"/>
    <x v="2"/>
    <x v="7"/>
    <s v="Noite"/>
    <n v="50"/>
    <n v="100"/>
    <n v="5000"/>
    <n v="2115"/>
    <n v="2885"/>
    <x v="2"/>
  </r>
  <r>
    <x v="567"/>
    <x v="1"/>
    <x v="4"/>
    <x v="4"/>
    <x v="1"/>
    <x v="8"/>
    <s v="Tarde"/>
    <n v="100"/>
    <n v="90"/>
    <n v="9000"/>
    <n v="3377"/>
    <n v="5623"/>
    <x v="2"/>
  </r>
  <r>
    <x v="123"/>
    <x v="0"/>
    <x v="9"/>
    <x v="5"/>
    <x v="2"/>
    <x v="9"/>
    <s v="Noite"/>
    <n v="150"/>
    <n v="120"/>
    <n v="18000"/>
    <n v="6639"/>
    <n v="11361"/>
    <x v="2"/>
  </r>
  <r>
    <x v="453"/>
    <x v="0"/>
    <x v="3"/>
    <x v="0"/>
    <x v="0"/>
    <x v="0"/>
    <s v="Tarde"/>
    <n v="50"/>
    <n v="70"/>
    <n v="3500"/>
    <n v="1423"/>
    <n v="2077"/>
    <x v="2"/>
  </r>
  <r>
    <x v="458"/>
    <x v="0"/>
    <x v="11"/>
    <x v="0"/>
    <x v="1"/>
    <x v="1"/>
    <s v="Noite"/>
    <n v="100"/>
    <n v="90"/>
    <n v="9000"/>
    <n v="3333"/>
    <n v="5667"/>
    <x v="2"/>
  </r>
  <r>
    <x v="98"/>
    <x v="0"/>
    <x v="2"/>
    <x v="0"/>
    <x v="2"/>
    <x v="2"/>
    <s v="Tarde"/>
    <n v="150"/>
    <n v="120"/>
    <n v="18000"/>
    <n v="6865"/>
    <n v="11135"/>
    <x v="2"/>
  </r>
  <r>
    <x v="317"/>
    <x v="1"/>
    <x v="5"/>
    <x v="0"/>
    <x v="3"/>
    <x v="3"/>
    <s v="Noite"/>
    <n v="70"/>
    <n v="120"/>
    <n v="8400"/>
    <n v="3219"/>
    <n v="5181"/>
    <x v="2"/>
  </r>
  <r>
    <x v="239"/>
    <x v="0"/>
    <x v="2"/>
    <x v="1"/>
    <x v="2"/>
    <x v="4"/>
    <s v="Tarde"/>
    <n v="120"/>
    <n v="150"/>
    <n v="18000"/>
    <n v="7192"/>
    <n v="10808"/>
    <x v="2"/>
  </r>
  <r>
    <x v="465"/>
    <x v="1"/>
    <x v="9"/>
    <x v="2"/>
    <x v="2"/>
    <x v="5"/>
    <s v="Noite"/>
    <n v="100"/>
    <n v="150"/>
    <n v="15000"/>
    <n v="5194"/>
    <n v="9806"/>
    <x v="2"/>
  </r>
  <r>
    <x v="454"/>
    <x v="1"/>
    <x v="10"/>
    <x v="2"/>
    <x v="3"/>
    <x v="6"/>
    <s v="Tarde"/>
    <n v="200"/>
    <n v="120"/>
    <n v="24000"/>
    <n v="9505"/>
    <n v="14495"/>
    <x v="2"/>
  </r>
  <r>
    <x v="678"/>
    <x v="0"/>
    <x v="10"/>
    <x v="3"/>
    <x v="2"/>
    <x v="7"/>
    <s v="Noite"/>
    <n v="50"/>
    <n v="100"/>
    <n v="5000"/>
    <n v="2245"/>
    <n v="2755"/>
    <x v="2"/>
  </r>
  <r>
    <x v="432"/>
    <x v="0"/>
    <x v="10"/>
    <x v="4"/>
    <x v="1"/>
    <x v="8"/>
    <s v="Tarde"/>
    <n v="100"/>
    <n v="90"/>
    <n v="9000"/>
    <n v="3293"/>
    <n v="5707"/>
    <x v="2"/>
  </r>
  <r>
    <x v="235"/>
    <x v="0"/>
    <x v="4"/>
    <x v="5"/>
    <x v="2"/>
    <x v="9"/>
    <s v="Noite"/>
    <n v="150"/>
    <n v="120"/>
    <n v="18000"/>
    <n v="6503"/>
    <n v="11497"/>
    <x v="2"/>
  </r>
  <r>
    <x v="60"/>
    <x v="0"/>
    <x v="7"/>
    <x v="0"/>
    <x v="0"/>
    <x v="0"/>
    <s v="Tarde"/>
    <n v="50"/>
    <n v="70"/>
    <n v="3500"/>
    <n v="1355"/>
    <n v="2145"/>
    <x v="2"/>
  </r>
  <r>
    <x v="220"/>
    <x v="0"/>
    <x v="2"/>
    <x v="0"/>
    <x v="1"/>
    <x v="1"/>
    <s v="Noite"/>
    <n v="100"/>
    <n v="90"/>
    <n v="9000"/>
    <n v="3160"/>
    <n v="5840"/>
    <x v="2"/>
  </r>
  <r>
    <x v="119"/>
    <x v="0"/>
    <x v="0"/>
    <x v="0"/>
    <x v="2"/>
    <x v="2"/>
    <s v="Tarde"/>
    <n v="150"/>
    <n v="120"/>
    <n v="18000"/>
    <n v="6323"/>
    <n v="11677"/>
    <x v="2"/>
  </r>
  <r>
    <x v="309"/>
    <x v="0"/>
    <x v="6"/>
    <x v="0"/>
    <x v="3"/>
    <x v="3"/>
    <s v="Noite"/>
    <n v="70"/>
    <n v="120"/>
    <n v="8400"/>
    <n v="3667"/>
    <n v="4733"/>
    <x v="2"/>
  </r>
  <r>
    <x v="627"/>
    <x v="1"/>
    <x v="6"/>
    <x v="1"/>
    <x v="2"/>
    <x v="4"/>
    <s v="Tarde"/>
    <n v="120"/>
    <n v="150"/>
    <n v="18000"/>
    <n v="6383"/>
    <n v="11617"/>
    <x v="2"/>
  </r>
  <r>
    <x v="451"/>
    <x v="0"/>
    <x v="0"/>
    <x v="2"/>
    <x v="2"/>
    <x v="5"/>
    <s v="Noite"/>
    <n v="100"/>
    <n v="150"/>
    <n v="15000"/>
    <n v="6585"/>
    <n v="8415"/>
    <x v="2"/>
  </r>
  <r>
    <x v="330"/>
    <x v="0"/>
    <x v="0"/>
    <x v="2"/>
    <x v="3"/>
    <x v="6"/>
    <s v="Tarde"/>
    <n v="200"/>
    <n v="120"/>
    <n v="24000"/>
    <n v="8948"/>
    <n v="15052"/>
    <x v="2"/>
  </r>
  <r>
    <x v="365"/>
    <x v="1"/>
    <x v="5"/>
    <x v="3"/>
    <x v="2"/>
    <x v="7"/>
    <s v="Noite"/>
    <n v="50"/>
    <n v="100"/>
    <n v="5000"/>
    <n v="2239"/>
    <n v="2761"/>
    <x v="2"/>
  </r>
  <r>
    <x v="496"/>
    <x v="0"/>
    <x v="3"/>
    <x v="4"/>
    <x v="1"/>
    <x v="8"/>
    <s v="Tarde"/>
    <n v="100"/>
    <n v="90"/>
    <n v="9000"/>
    <n v="3680"/>
    <n v="5320"/>
    <x v="2"/>
  </r>
  <r>
    <x v="499"/>
    <x v="0"/>
    <x v="8"/>
    <x v="5"/>
    <x v="2"/>
    <x v="9"/>
    <s v="Noite"/>
    <n v="150"/>
    <n v="120"/>
    <n v="18000"/>
    <n v="6438"/>
    <n v="11562"/>
    <x v="2"/>
  </r>
  <r>
    <x v="543"/>
    <x v="1"/>
    <x v="2"/>
    <x v="0"/>
    <x v="0"/>
    <x v="0"/>
    <s v="Tarde"/>
    <n v="50"/>
    <n v="70"/>
    <n v="3500"/>
    <n v="1445"/>
    <n v="2055"/>
    <x v="2"/>
  </r>
  <r>
    <x v="685"/>
    <x v="0"/>
    <x v="11"/>
    <x v="0"/>
    <x v="1"/>
    <x v="1"/>
    <s v="Noite"/>
    <n v="100"/>
    <n v="90"/>
    <n v="9000"/>
    <n v="3435"/>
    <n v="5565"/>
    <x v="2"/>
  </r>
  <r>
    <x v="714"/>
    <x v="0"/>
    <x v="2"/>
    <x v="0"/>
    <x v="2"/>
    <x v="2"/>
    <s v="Tarde"/>
    <n v="150"/>
    <n v="120"/>
    <n v="18000"/>
    <n v="6580"/>
    <n v="11420"/>
    <x v="2"/>
  </r>
  <r>
    <x v="6"/>
    <x v="0"/>
    <x v="5"/>
    <x v="0"/>
    <x v="3"/>
    <x v="3"/>
    <s v="Noite"/>
    <n v="70"/>
    <n v="120"/>
    <n v="8400"/>
    <n v="2883"/>
    <n v="5517"/>
    <x v="2"/>
  </r>
  <r>
    <x v="203"/>
    <x v="0"/>
    <x v="1"/>
    <x v="1"/>
    <x v="2"/>
    <x v="4"/>
    <s v="Tarde"/>
    <n v="120"/>
    <n v="150"/>
    <n v="18000"/>
    <n v="7743"/>
    <n v="10257"/>
    <x v="2"/>
  </r>
  <r>
    <x v="576"/>
    <x v="0"/>
    <x v="0"/>
    <x v="2"/>
    <x v="2"/>
    <x v="5"/>
    <s v="Noite"/>
    <n v="100"/>
    <n v="150"/>
    <n v="15000"/>
    <n v="6145"/>
    <n v="8855"/>
    <x v="2"/>
  </r>
  <r>
    <x v="86"/>
    <x v="1"/>
    <x v="8"/>
    <x v="2"/>
    <x v="3"/>
    <x v="6"/>
    <s v="Tarde"/>
    <n v="200"/>
    <n v="120"/>
    <n v="24000"/>
    <n v="9976"/>
    <n v="14024"/>
    <x v="2"/>
  </r>
  <r>
    <x v="247"/>
    <x v="1"/>
    <x v="6"/>
    <x v="3"/>
    <x v="2"/>
    <x v="7"/>
    <s v="Noite"/>
    <n v="50"/>
    <n v="100"/>
    <n v="5000"/>
    <n v="1995"/>
    <n v="3005"/>
    <x v="2"/>
  </r>
  <r>
    <x v="111"/>
    <x v="0"/>
    <x v="5"/>
    <x v="4"/>
    <x v="1"/>
    <x v="8"/>
    <s v="Tarde"/>
    <n v="100"/>
    <n v="90"/>
    <n v="9000"/>
    <n v="3521"/>
    <n v="5479"/>
    <x v="2"/>
  </r>
  <r>
    <x v="76"/>
    <x v="0"/>
    <x v="11"/>
    <x v="5"/>
    <x v="2"/>
    <x v="9"/>
    <s v="Noite"/>
    <n v="150"/>
    <n v="120"/>
    <n v="18000"/>
    <n v="7571"/>
    <n v="10429"/>
    <x v="2"/>
  </r>
  <r>
    <x v="279"/>
    <x v="1"/>
    <x v="5"/>
    <x v="0"/>
    <x v="0"/>
    <x v="0"/>
    <s v="Tarde"/>
    <n v="50"/>
    <n v="70"/>
    <n v="3500"/>
    <n v="1273"/>
    <n v="2227"/>
    <x v="2"/>
  </r>
  <r>
    <x v="49"/>
    <x v="1"/>
    <x v="6"/>
    <x v="0"/>
    <x v="1"/>
    <x v="1"/>
    <s v="Noite"/>
    <n v="100"/>
    <n v="90"/>
    <n v="9000"/>
    <n v="3633"/>
    <n v="5367"/>
    <x v="2"/>
  </r>
  <r>
    <x v="47"/>
    <x v="1"/>
    <x v="1"/>
    <x v="0"/>
    <x v="2"/>
    <x v="2"/>
    <s v="Tarde"/>
    <n v="150"/>
    <n v="120"/>
    <n v="18000"/>
    <n v="7793"/>
    <n v="10207"/>
    <x v="2"/>
  </r>
  <r>
    <x v="163"/>
    <x v="1"/>
    <x v="1"/>
    <x v="0"/>
    <x v="3"/>
    <x v="3"/>
    <s v="Noite"/>
    <n v="70"/>
    <n v="120"/>
    <n v="8400"/>
    <n v="2888"/>
    <n v="5512"/>
    <x v="2"/>
  </r>
  <r>
    <x v="624"/>
    <x v="1"/>
    <x v="1"/>
    <x v="1"/>
    <x v="2"/>
    <x v="4"/>
    <s v="Tarde"/>
    <n v="120"/>
    <n v="150"/>
    <n v="18000"/>
    <n v="7767"/>
    <n v="10233"/>
    <x v="2"/>
  </r>
  <r>
    <x v="250"/>
    <x v="1"/>
    <x v="0"/>
    <x v="2"/>
    <x v="2"/>
    <x v="5"/>
    <s v="Noite"/>
    <n v="100"/>
    <n v="150"/>
    <n v="15000"/>
    <n v="5858"/>
    <n v="9142"/>
    <x v="2"/>
  </r>
  <r>
    <x v="244"/>
    <x v="1"/>
    <x v="10"/>
    <x v="2"/>
    <x v="3"/>
    <x v="6"/>
    <s v="Tarde"/>
    <n v="200"/>
    <n v="120"/>
    <n v="24000"/>
    <n v="8319"/>
    <n v="15681"/>
    <x v="2"/>
  </r>
  <r>
    <x v="481"/>
    <x v="1"/>
    <x v="3"/>
    <x v="3"/>
    <x v="2"/>
    <x v="7"/>
    <s v="Noite"/>
    <n v="50"/>
    <n v="100"/>
    <n v="5000"/>
    <n v="1835"/>
    <n v="3165"/>
    <x v="2"/>
  </r>
  <r>
    <x v="598"/>
    <x v="0"/>
    <x v="0"/>
    <x v="4"/>
    <x v="1"/>
    <x v="8"/>
    <s v="Tarde"/>
    <n v="100"/>
    <n v="90"/>
    <n v="9000"/>
    <n v="3388"/>
    <n v="5612"/>
    <x v="2"/>
  </r>
  <r>
    <x v="607"/>
    <x v="0"/>
    <x v="6"/>
    <x v="5"/>
    <x v="2"/>
    <x v="9"/>
    <s v="Noite"/>
    <n v="150"/>
    <n v="120"/>
    <n v="18000"/>
    <n v="7405"/>
    <n v="10595"/>
    <x v="2"/>
  </r>
  <r>
    <x v="721"/>
    <x v="0"/>
    <x v="8"/>
    <x v="0"/>
    <x v="0"/>
    <x v="0"/>
    <s v="Tarde"/>
    <n v="50"/>
    <n v="70"/>
    <n v="3500"/>
    <n v="1281"/>
    <n v="2219"/>
    <x v="2"/>
  </r>
  <r>
    <x v="475"/>
    <x v="1"/>
    <x v="10"/>
    <x v="0"/>
    <x v="1"/>
    <x v="1"/>
    <s v="Noite"/>
    <n v="100"/>
    <n v="90"/>
    <n v="9000"/>
    <n v="3798"/>
    <n v="5202"/>
    <x v="2"/>
  </r>
  <r>
    <x v="493"/>
    <x v="0"/>
    <x v="8"/>
    <x v="0"/>
    <x v="2"/>
    <x v="2"/>
    <s v="Tarde"/>
    <n v="150"/>
    <n v="120"/>
    <n v="18000"/>
    <n v="7381"/>
    <n v="10619"/>
    <x v="2"/>
  </r>
  <r>
    <x v="598"/>
    <x v="0"/>
    <x v="0"/>
    <x v="0"/>
    <x v="3"/>
    <x v="3"/>
    <s v="Noite"/>
    <n v="70"/>
    <n v="120"/>
    <n v="8400"/>
    <n v="3229"/>
    <n v="5171"/>
    <x v="2"/>
  </r>
  <r>
    <x v="119"/>
    <x v="0"/>
    <x v="0"/>
    <x v="1"/>
    <x v="2"/>
    <x v="4"/>
    <s v="Tarde"/>
    <n v="120"/>
    <n v="150"/>
    <n v="18000"/>
    <n v="7060"/>
    <n v="10940"/>
    <x v="2"/>
  </r>
  <r>
    <x v="422"/>
    <x v="1"/>
    <x v="11"/>
    <x v="2"/>
    <x v="2"/>
    <x v="5"/>
    <s v="Noite"/>
    <n v="100"/>
    <n v="150"/>
    <n v="15000"/>
    <n v="6001"/>
    <n v="8999"/>
    <x v="2"/>
  </r>
  <r>
    <x v="145"/>
    <x v="0"/>
    <x v="11"/>
    <x v="2"/>
    <x v="3"/>
    <x v="6"/>
    <s v="Tarde"/>
    <n v="200"/>
    <n v="120"/>
    <n v="24000"/>
    <n v="8088"/>
    <n v="15912"/>
    <x v="2"/>
  </r>
  <r>
    <x v="36"/>
    <x v="0"/>
    <x v="2"/>
    <x v="3"/>
    <x v="2"/>
    <x v="7"/>
    <s v="Noite"/>
    <n v="50"/>
    <n v="100"/>
    <n v="5000"/>
    <n v="2097"/>
    <n v="2903"/>
    <x v="2"/>
  </r>
  <r>
    <x v="528"/>
    <x v="0"/>
    <x v="1"/>
    <x v="4"/>
    <x v="1"/>
    <x v="8"/>
    <s v="Tarde"/>
    <n v="100"/>
    <n v="90"/>
    <n v="9000"/>
    <n v="4041"/>
    <n v="4959"/>
    <x v="2"/>
  </r>
  <r>
    <x v="305"/>
    <x v="0"/>
    <x v="5"/>
    <x v="5"/>
    <x v="2"/>
    <x v="9"/>
    <s v="Noite"/>
    <n v="150"/>
    <n v="120"/>
    <n v="18000"/>
    <n v="6873"/>
    <n v="11127"/>
    <x v="2"/>
  </r>
  <r>
    <x v="294"/>
    <x v="0"/>
    <x v="11"/>
    <x v="0"/>
    <x v="0"/>
    <x v="0"/>
    <s v="Tarde"/>
    <n v="50"/>
    <n v="70"/>
    <n v="3500"/>
    <n v="1508"/>
    <n v="1992"/>
    <x v="2"/>
  </r>
  <r>
    <x v="151"/>
    <x v="0"/>
    <x v="9"/>
    <x v="0"/>
    <x v="1"/>
    <x v="1"/>
    <s v="Noite"/>
    <n v="100"/>
    <n v="90"/>
    <n v="9000"/>
    <n v="3955"/>
    <n v="5045"/>
    <x v="2"/>
  </r>
  <r>
    <x v="417"/>
    <x v="0"/>
    <x v="1"/>
    <x v="0"/>
    <x v="2"/>
    <x v="2"/>
    <s v="Tarde"/>
    <n v="150"/>
    <n v="120"/>
    <n v="18000"/>
    <n v="6218"/>
    <n v="11782"/>
    <x v="2"/>
  </r>
  <r>
    <x v="375"/>
    <x v="1"/>
    <x v="1"/>
    <x v="0"/>
    <x v="3"/>
    <x v="3"/>
    <s v="Noite"/>
    <n v="70"/>
    <n v="120"/>
    <n v="8400"/>
    <n v="2943"/>
    <n v="5457"/>
    <x v="2"/>
  </r>
  <r>
    <x v="136"/>
    <x v="1"/>
    <x v="2"/>
    <x v="1"/>
    <x v="2"/>
    <x v="4"/>
    <s v="Tarde"/>
    <n v="120"/>
    <n v="150"/>
    <n v="18000"/>
    <n v="6352"/>
    <n v="11648"/>
    <x v="2"/>
  </r>
  <r>
    <x v="369"/>
    <x v="0"/>
    <x v="11"/>
    <x v="2"/>
    <x v="2"/>
    <x v="5"/>
    <s v="Noite"/>
    <n v="100"/>
    <n v="150"/>
    <n v="15000"/>
    <n v="5384"/>
    <n v="9616"/>
    <x v="2"/>
  </r>
  <r>
    <x v="473"/>
    <x v="1"/>
    <x v="7"/>
    <x v="2"/>
    <x v="3"/>
    <x v="6"/>
    <s v="Tarde"/>
    <n v="200"/>
    <n v="120"/>
    <n v="24000"/>
    <n v="9649"/>
    <n v="14351"/>
    <x v="2"/>
  </r>
  <r>
    <x v="460"/>
    <x v="0"/>
    <x v="7"/>
    <x v="3"/>
    <x v="2"/>
    <x v="7"/>
    <s v="Noite"/>
    <n v="50"/>
    <n v="100"/>
    <n v="5000"/>
    <n v="2006"/>
    <n v="2994"/>
    <x v="2"/>
  </r>
  <r>
    <x v="515"/>
    <x v="0"/>
    <x v="0"/>
    <x v="4"/>
    <x v="1"/>
    <x v="8"/>
    <s v="Tarde"/>
    <n v="100"/>
    <n v="90"/>
    <n v="9000"/>
    <n v="3334"/>
    <n v="5666"/>
    <x v="2"/>
  </r>
  <r>
    <x v="193"/>
    <x v="1"/>
    <x v="2"/>
    <x v="5"/>
    <x v="2"/>
    <x v="9"/>
    <s v="Noite"/>
    <n v="150"/>
    <n v="120"/>
    <n v="18000"/>
    <n v="7062"/>
    <n v="10938"/>
    <x v="2"/>
  </r>
  <r>
    <x v="476"/>
    <x v="1"/>
    <x v="1"/>
    <x v="0"/>
    <x v="0"/>
    <x v="0"/>
    <s v="Tarde"/>
    <n v="50"/>
    <n v="70"/>
    <n v="3500"/>
    <n v="1326"/>
    <n v="2174"/>
    <x v="2"/>
  </r>
  <r>
    <x v="679"/>
    <x v="0"/>
    <x v="1"/>
    <x v="0"/>
    <x v="1"/>
    <x v="1"/>
    <s v="Noite"/>
    <n v="100"/>
    <n v="90"/>
    <n v="9000"/>
    <n v="3682"/>
    <n v="5318"/>
    <x v="2"/>
  </r>
  <r>
    <x v="450"/>
    <x v="1"/>
    <x v="8"/>
    <x v="0"/>
    <x v="2"/>
    <x v="2"/>
    <s v="Tarde"/>
    <n v="150"/>
    <n v="120"/>
    <n v="18000"/>
    <n v="6128"/>
    <n v="11872"/>
    <x v="2"/>
  </r>
  <r>
    <x v="33"/>
    <x v="0"/>
    <x v="3"/>
    <x v="0"/>
    <x v="3"/>
    <x v="3"/>
    <s v="Noite"/>
    <n v="70"/>
    <n v="120"/>
    <n v="8400"/>
    <n v="3738"/>
    <n v="4662"/>
    <x v="2"/>
  </r>
  <r>
    <x v="187"/>
    <x v="0"/>
    <x v="2"/>
    <x v="1"/>
    <x v="2"/>
    <x v="4"/>
    <s v="Tarde"/>
    <n v="120"/>
    <n v="150"/>
    <n v="18000"/>
    <n v="6434"/>
    <n v="11566"/>
    <x v="2"/>
  </r>
  <r>
    <x v="166"/>
    <x v="0"/>
    <x v="10"/>
    <x v="2"/>
    <x v="2"/>
    <x v="5"/>
    <s v="Noite"/>
    <n v="100"/>
    <n v="150"/>
    <n v="15000"/>
    <n v="6099"/>
    <n v="8901"/>
    <x v="2"/>
  </r>
  <r>
    <x v="281"/>
    <x v="0"/>
    <x v="4"/>
    <x v="2"/>
    <x v="3"/>
    <x v="6"/>
    <s v="Tarde"/>
    <n v="200"/>
    <n v="120"/>
    <n v="24000"/>
    <n v="8611"/>
    <n v="15389"/>
    <x v="2"/>
  </r>
  <r>
    <x v="619"/>
    <x v="1"/>
    <x v="5"/>
    <x v="3"/>
    <x v="2"/>
    <x v="7"/>
    <s v="Noite"/>
    <n v="50"/>
    <n v="100"/>
    <n v="5000"/>
    <n v="2037"/>
    <n v="2963"/>
    <x v="2"/>
  </r>
  <r>
    <x v="694"/>
    <x v="0"/>
    <x v="4"/>
    <x v="4"/>
    <x v="1"/>
    <x v="8"/>
    <s v="Tarde"/>
    <n v="100"/>
    <n v="90"/>
    <n v="9000"/>
    <n v="3031"/>
    <n v="5969"/>
    <x v="2"/>
  </r>
  <r>
    <x v="137"/>
    <x v="0"/>
    <x v="3"/>
    <x v="5"/>
    <x v="2"/>
    <x v="9"/>
    <s v="Noite"/>
    <n v="150"/>
    <n v="120"/>
    <n v="18000"/>
    <n v="6166"/>
    <n v="11834"/>
    <x v="2"/>
  </r>
  <r>
    <x v="0"/>
    <x v="0"/>
    <x v="0"/>
    <x v="0"/>
    <x v="0"/>
    <x v="0"/>
    <s v="Tarde"/>
    <n v="50"/>
    <n v="70"/>
    <n v="3500"/>
    <n v="1559"/>
    <n v="1941"/>
    <x v="2"/>
  </r>
  <r>
    <x v="202"/>
    <x v="0"/>
    <x v="9"/>
    <x v="0"/>
    <x v="1"/>
    <x v="1"/>
    <s v="Noite"/>
    <n v="100"/>
    <n v="90"/>
    <n v="9000"/>
    <n v="3795"/>
    <n v="5205"/>
    <x v="2"/>
  </r>
  <r>
    <x v="370"/>
    <x v="0"/>
    <x v="9"/>
    <x v="0"/>
    <x v="2"/>
    <x v="2"/>
    <s v="Tarde"/>
    <n v="150"/>
    <n v="120"/>
    <n v="18000"/>
    <n v="6892"/>
    <n v="11108"/>
    <x v="2"/>
  </r>
  <r>
    <x v="449"/>
    <x v="0"/>
    <x v="11"/>
    <x v="0"/>
    <x v="3"/>
    <x v="3"/>
    <s v="Noite"/>
    <n v="70"/>
    <n v="120"/>
    <n v="8400"/>
    <n v="3758"/>
    <n v="4642"/>
    <x v="2"/>
  </r>
  <r>
    <x v="713"/>
    <x v="0"/>
    <x v="8"/>
    <x v="1"/>
    <x v="2"/>
    <x v="4"/>
    <s v="Tarde"/>
    <n v="120"/>
    <n v="150"/>
    <n v="18000"/>
    <n v="7917"/>
    <n v="10083"/>
    <x v="2"/>
  </r>
  <r>
    <x v="611"/>
    <x v="1"/>
    <x v="3"/>
    <x v="2"/>
    <x v="2"/>
    <x v="5"/>
    <s v="Noite"/>
    <n v="100"/>
    <n v="150"/>
    <n v="15000"/>
    <n v="6659"/>
    <n v="8341"/>
    <x v="2"/>
  </r>
  <r>
    <x v="334"/>
    <x v="0"/>
    <x v="4"/>
    <x v="2"/>
    <x v="3"/>
    <x v="6"/>
    <s v="Tarde"/>
    <n v="200"/>
    <n v="120"/>
    <n v="24000"/>
    <n v="8050"/>
    <n v="15950"/>
    <x v="2"/>
  </r>
  <r>
    <x v="123"/>
    <x v="0"/>
    <x v="9"/>
    <x v="3"/>
    <x v="2"/>
    <x v="7"/>
    <s v="Noite"/>
    <n v="50"/>
    <n v="100"/>
    <n v="5000"/>
    <n v="1915"/>
    <n v="3085"/>
    <x v="2"/>
  </r>
  <r>
    <x v="491"/>
    <x v="1"/>
    <x v="7"/>
    <x v="4"/>
    <x v="1"/>
    <x v="8"/>
    <s v="Tarde"/>
    <n v="100"/>
    <n v="90"/>
    <n v="9000"/>
    <n v="3673"/>
    <n v="5327"/>
    <x v="2"/>
  </r>
  <r>
    <x v="450"/>
    <x v="1"/>
    <x v="8"/>
    <x v="5"/>
    <x v="2"/>
    <x v="9"/>
    <s v="Noite"/>
    <n v="150"/>
    <n v="120"/>
    <n v="18000"/>
    <n v="7187"/>
    <n v="10813"/>
    <x v="2"/>
  </r>
  <r>
    <x v="642"/>
    <x v="0"/>
    <x v="1"/>
    <x v="0"/>
    <x v="0"/>
    <x v="0"/>
    <s v="Tarde"/>
    <n v="50"/>
    <n v="70"/>
    <n v="3500"/>
    <n v="1194"/>
    <n v="2306"/>
    <x v="2"/>
  </r>
  <r>
    <x v="555"/>
    <x v="1"/>
    <x v="8"/>
    <x v="0"/>
    <x v="1"/>
    <x v="1"/>
    <s v="Noite"/>
    <n v="100"/>
    <n v="90"/>
    <n v="9000"/>
    <n v="3201"/>
    <n v="5799"/>
    <x v="2"/>
  </r>
  <r>
    <x v="374"/>
    <x v="0"/>
    <x v="0"/>
    <x v="0"/>
    <x v="2"/>
    <x v="2"/>
    <s v="Tarde"/>
    <n v="150"/>
    <n v="120"/>
    <n v="18000"/>
    <n v="7792"/>
    <n v="10208"/>
    <x v="2"/>
  </r>
  <r>
    <x v="113"/>
    <x v="1"/>
    <x v="1"/>
    <x v="0"/>
    <x v="3"/>
    <x v="3"/>
    <s v="Noite"/>
    <n v="70"/>
    <n v="120"/>
    <n v="8400"/>
    <n v="3452"/>
    <n v="4948"/>
    <x v="2"/>
  </r>
  <r>
    <x v="616"/>
    <x v="1"/>
    <x v="7"/>
    <x v="1"/>
    <x v="2"/>
    <x v="4"/>
    <s v="Tarde"/>
    <n v="120"/>
    <n v="150"/>
    <n v="18000"/>
    <n v="6256"/>
    <n v="11744"/>
    <x v="2"/>
  </r>
  <r>
    <x v="386"/>
    <x v="0"/>
    <x v="3"/>
    <x v="2"/>
    <x v="2"/>
    <x v="5"/>
    <s v="Noite"/>
    <n v="100"/>
    <n v="150"/>
    <n v="15000"/>
    <n v="5210"/>
    <n v="9790"/>
    <x v="2"/>
  </r>
  <r>
    <x v="678"/>
    <x v="0"/>
    <x v="10"/>
    <x v="2"/>
    <x v="3"/>
    <x v="6"/>
    <s v="Tarde"/>
    <n v="200"/>
    <n v="120"/>
    <n v="24000"/>
    <n v="8998"/>
    <n v="15002"/>
    <x v="2"/>
  </r>
  <r>
    <x v="243"/>
    <x v="0"/>
    <x v="4"/>
    <x v="3"/>
    <x v="2"/>
    <x v="7"/>
    <s v="Noite"/>
    <n v="50"/>
    <n v="100"/>
    <n v="5000"/>
    <n v="1661"/>
    <n v="3339"/>
    <x v="2"/>
  </r>
  <r>
    <x v="156"/>
    <x v="1"/>
    <x v="11"/>
    <x v="4"/>
    <x v="1"/>
    <x v="8"/>
    <s v="Tarde"/>
    <n v="100"/>
    <n v="90"/>
    <n v="9000"/>
    <n v="4041"/>
    <n v="4959"/>
    <x v="2"/>
  </r>
  <r>
    <x v="189"/>
    <x v="0"/>
    <x v="3"/>
    <x v="5"/>
    <x v="2"/>
    <x v="9"/>
    <s v="Noite"/>
    <n v="150"/>
    <n v="120"/>
    <n v="18000"/>
    <n v="7474"/>
    <n v="10526"/>
    <x v="2"/>
  </r>
  <r>
    <x v="72"/>
    <x v="0"/>
    <x v="2"/>
    <x v="0"/>
    <x v="0"/>
    <x v="0"/>
    <s v="Tarde"/>
    <n v="50"/>
    <n v="70"/>
    <n v="3500"/>
    <n v="1239"/>
    <n v="2261"/>
    <x v="2"/>
  </r>
  <r>
    <x v="331"/>
    <x v="0"/>
    <x v="7"/>
    <x v="0"/>
    <x v="1"/>
    <x v="1"/>
    <s v="Noite"/>
    <n v="100"/>
    <n v="90"/>
    <n v="9000"/>
    <n v="4038"/>
    <n v="4962"/>
    <x v="2"/>
  </r>
  <r>
    <x v="518"/>
    <x v="0"/>
    <x v="1"/>
    <x v="0"/>
    <x v="2"/>
    <x v="2"/>
    <s v="Tarde"/>
    <n v="150"/>
    <n v="120"/>
    <n v="18000"/>
    <n v="6075"/>
    <n v="11925"/>
    <x v="2"/>
  </r>
  <r>
    <x v="704"/>
    <x v="1"/>
    <x v="6"/>
    <x v="0"/>
    <x v="3"/>
    <x v="3"/>
    <s v="Noite"/>
    <n v="70"/>
    <n v="120"/>
    <n v="8400"/>
    <n v="3426"/>
    <n v="4974"/>
    <x v="2"/>
  </r>
  <r>
    <x v="306"/>
    <x v="1"/>
    <x v="1"/>
    <x v="1"/>
    <x v="2"/>
    <x v="4"/>
    <s v="Tarde"/>
    <n v="120"/>
    <n v="150"/>
    <n v="18000"/>
    <n v="8065"/>
    <n v="9935"/>
    <x v="2"/>
  </r>
  <r>
    <x v="496"/>
    <x v="0"/>
    <x v="3"/>
    <x v="2"/>
    <x v="2"/>
    <x v="5"/>
    <s v="Noite"/>
    <n v="100"/>
    <n v="150"/>
    <n v="15000"/>
    <n v="4982"/>
    <n v="10018"/>
    <x v="2"/>
  </r>
  <r>
    <x v="377"/>
    <x v="1"/>
    <x v="1"/>
    <x v="2"/>
    <x v="3"/>
    <x v="6"/>
    <s v="Tarde"/>
    <n v="200"/>
    <n v="120"/>
    <n v="24000"/>
    <n v="9338"/>
    <n v="14662"/>
    <x v="2"/>
  </r>
  <r>
    <x v="139"/>
    <x v="1"/>
    <x v="9"/>
    <x v="3"/>
    <x v="2"/>
    <x v="7"/>
    <s v="Noite"/>
    <n v="50"/>
    <n v="100"/>
    <n v="5000"/>
    <n v="1971"/>
    <n v="3029"/>
    <x v="2"/>
  </r>
  <r>
    <x v="219"/>
    <x v="0"/>
    <x v="2"/>
    <x v="4"/>
    <x v="1"/>
    <x v="8"/>
    <s v="Tarde"/>
    <n v="100"/>
    <n v="90"/>
    <n v="9000"/>
    <n v="3241"/>
    <n v="5759"/>
    <x v="2"/>
  </r>
  <r>
    <x v="54"/>
    <x v="1"/>
    <x v="10"/>
    <x v="5"/>
    <x v="2"/>
    <x v="9"/>
    <s v="Noite"/>
    <n v="150"/>
    <n v="120"/>
    <n v="18000"/>
    <n v="7632"/>
    <n v="10368"/>
    <x v="2"/>
  </r>
  <r>
    <x v="51"/>
    <x v="1"/>
    <x v="4"/>
    <x v="0"/>
    <x v="0"/>
    <x v="0"/>
    <s v="Tarde"/>
    <n v="50"/>
    <n v="70"/>
    <n v="3500"/>
    <n v="1306"/>
    <n v="2194"/>
    <x v="2"/>
  </r>
  <r>
    <x v="442"/>
    <x v="0"/>
    <x v="11"/>
    <x v="0"/>
    <x v="1"/>
    <x v="1"/>
    <s v="Noite"/>
    <n v="100"/>
    <n v="90"/>
    <n v="9000"/>
    <n v="3443"/>
    <n v="5557"/>
    <x v="2"/>
  </r>
  <r>
    <x v="155"/>
    <x v="0"/>
    <x v="6"/>
    <x v="0"/>
    <x v="2"/>
    <x v="2"/>
    <s v="Tarde"/>
    <n v="150"/>
    <n v="120"/>
    <n v="18000"/>
    <n v="7625"/>
    <n v="10375"/>
    <x v="2"/>
  </r>
  <r>
    <x v="488"/>
    <x v="1"/>
    <x v="0"/>
    <x v="0"/>
    <x v="3"/>
    <x v="3"/>
    <s v="Noite"/>
    <n v="70"/>
    <n v="120"/>
    <n v="8400"/>
    <n v="2914"/>
    <n v="5486"/>
    <x v="2"/>
  </r>
  <r>
    <x v="66"/>
    <x v="0"/>
    <x v="1"/>
    <x v="1"/>
    <x v="2"/>
    <x v="4"/>
    <s v="Tarde"/>
    <n v="120"/>
    <n v="150"/>
    <n v="18000"/>
    <n v="6626"/>
    <n v="11374"/>
    <x v="2"/>
  </r>
  <r>
    <x v="462"/>
    <x v="1"/>
    <x v="8"/>
    <x v="2"/>
    <x v="2"/>
    <x v="5"/>
    <s v="Noite"/>
    <n v="100"/>
    <n v="150"/>
    <n v="15000"/>
    <n v="6374"/>
    <n v="8626"/>
    <x v="2"/>
  </r>
  <r>
    <x v="547"/>
    <x v="0"/>
    <x v="8"/>
    <x v="2"/>
    <x v="3"/>
    <x v="6"/>
    <s v="Tarde"/>
    <n v="200"/>
    <n v="120"/>
    <n v="24000"/>
    <n v="10197"/>
    <n v="13803"/>
    <x v="2"/>
  </r>
  <r>
    <x v="714"/>
    <x v="0"/>
    <x v="2"/>
    <x v="3"/>
    <x v="2"/>
    <x v="7"/>
    <s v="Noite"/>
    <n v="50"/>
    <n v="100"/>
    <n v="5000"/>
    <n v="2104"/>
    <n v="2896"/>
    <x v="2"/>
  </r>
  <r>
    <x v="6"/>
    <x v="0"/>
    <x v="5"/>
    <x v="4"/>
    <x v="1"/>
    <x v="8"/>
    <s v="Tarde"/>
    <n v="100"/>
    <n v="90"/>
    <n v="9000"/>
    <n v="3789"/>
    <n v="5211"/>
    <x v="2"/>
  </r>
  <r>
    <x v="367"/>
    <x v="1"/>
    <x v="8"/>
    <x v="5"/>
    <x v="2"/>
    <x v="9"/>
    <s v="Noite"/>
    <n v="150"/>
    <n v="120"/>
    <n v="18000"/>
    <n v="8016"/>
    <n v="9984"/>
    <x v="2"/>
  </r>
  <r>
    <x v="476"/>
    <x v="1"/>
    <x v="1"/>
    <x v="0"/>
    <x v="0"/>
    <x v="0"/>
    <s v="Tarde"/>
    <n v="50"/>
    <n v="70"/>
    <n v="3500"/>
    <n v="1475"/>
    <n v="2025"/>
    <x v="2"/>
  </r>
  <r>
    <x v="549"/>
    <x v="0"/>
    <x v="0"/>
    <x v="0"/>
    <x v="1"/>
    <x v="1"/>
    <s v="Noite"/>
    <n v="100"/>
    <n v="90"/>
    <n v="9000"/>
    <n v="3829"/>
    <n v="5171"/>
    <x v="2"/>
  </r>
  <r>
    <x v="701"/>
    <x v="1"/>
    <x v="11"/>
    <x v="0"/>
    <x v="2"/>
    <x v="2"/>
    <s v="Tarde"/>
    <n v="150"/>
    <n v="120"/>
    <n v="18000"/>
    <n v="6332"/>
    <n v="11668"/>
    <x v="2"/>
  </r>
  <r>
    <x v="317"/>
    <x v="1"/>
    <x v="5"/>
    <x v="0"/>
    <x v="3"/>
    <x v="3"/>
    <s v="Noite"/>
    <n v="70"/>
    <n v="120"/>
    <n v="8400"/>
    <n v="3467"/>
    <n v="4933"/>
    <x v="2"/>
  </r>
  <r>
    <x v="331"/>
    <x v="0"/>
    <x v="7"/>
    <x v="1"/>
    <x v="2"/>
    <x v="4"/>
    <s v="Tarde"/>
    <n v="120"/>
    <n v="150"/>
    <n v="18000"/>
    <n v="7616"/>
    <n v="10384"/>
    <x v="2"/>
  </r>
  <r>
    <x v="393"/>
    <x v="0"/>
    <x v="5"/>
    <x v="2"/>
    <x v="2"/>
    <x v="5"/>
    <s v="Noite"/>
    <n v="100"/>
    <n v="150"/>
    <n v="15000"/>
    <n v="5423"/>
    <n v="9577"/>
    <x v="2"/>
  </r>
  <r>
    <x v="470"/>
    <x v="0"/>
    <x v="5"/>
    <x v="2"/>
    <x v="3"/>
    <x v="6"/>
    <s v="Tarde"/>
    <n v="200"/>
    <n v="120"/>
    <n v="24000"/>
    <n v="9821"/>
    <n v="14179"/>
    <x v="2"/>
  </r>
  <r>
    <x v="157"/>
    <x v="1"/>
    <x v="2"/>
    <x v="3"/>
    <x v="2"/>
    <x v="7"/>
    <s v="Noite"/>
    <n v="50"/>
    <n v="100"/>
    <n v="5000"/>
    <n v="2135"/>
    <n v="2865"/>
    <x v="2"/>
  </r>
  <r>
    <x v="660"/>
    <x v="1"/>
    <x v="9"/>
    <x v="4"/>
    <x v="1"/>
    <x v="8"/>
    <s v="Tarde"/>
    <n v="100"/>
    <n v="90"/>
    <n v="9000"/>
    <n v="3253"/>
    <n v="5747"/>
    <x v="2"/>
  </r>
  <r>
    <x v="596"/>
    <x v="1"/>
    <x v="5"/>
    <x v="5"/>
    <x v="2"/>
    <x v="9"/>
    <s v="Noite"/>
    <n v="150"/>
    <n v="120"/>
    <n v="18000"/>
    <n v="7906"/>
    <n v="10094"/>
    <x v="2"/>
  </r>
  <r>
    <x v="163"/>
    <x v="1"/>
    <x v="1"/>
    <x v="0"/>
    <x v="0"/>
    <x v="0"/>
    <s v="Tarde"/>
    <n v="50"/>
    <n v="70"/>
    <n v="3500"/>
    <n v="1366"/>
    <n v="2134"/>
    <x v="2"/>
  </r>
  <r>
    <x v="259"/>
    <x v="0"/>
    <x v="11"/>
    <x v="0"/>
    <x v="1"/>
    <x v="1"/>
    <s v="Noite"/>
    <n v="100"/>
    <n v="90"/>
    <n v="9000"/>
    <n v="3176"/>
    <n v="5824"/>
    <x v="2"/>
  </r>
  <r>
    <x v="75"/>
    <x v="0"/>
    <x v="6"/>
    <x v="0"/>
    <x v="2"/>
    <x v="2"/>
    <s v="Tarde"/>
    <n v="150"/>
    <n v="120"/>
    <n v="18000"/>
    <n v="6396"/>
    <n v="11604"/>
    <x v="2"/>
  </r>
  <r>
    <x v="602"/>
    <x v="0"/>
    <x v="8"/>
    <x v="0"/>
    <x v="3"/>
    <x v="3"/>
    <s v="Noite"/>
    <n v="70"/>
    <n v="120"/>
    <n v="8400"/>
    <n v="3752"/>
    <n v="4648"/>
    <x v="2"/>
  </r>
  <r>
    <x v="509"/>
    <x v="0"/>
    <x v="9"/>
    <x v="1"/>
    <x v="2"/>
    <x v="4"/>
    <s v="Tarde"/>
    <n v="120"/>
    <n v="150"/>
    <n v="18000"/>
    <n v="6149"/>
    <n v="11851"/>
    <x v="2"/>
  </r>
  <r>
    <x v="268"/>
    <x v="1"/>
    <x v="6"/>
    <x v="2"/>
    <x v="2"/>
    <x v="5"/>
    <s v="Noite"/>
    <n v="100"/>
    <n v="150"/>
    <n v="15000"/>
    <n v="6291"/>
    <n v="8709"/>
    <x v="2"/>
  </r>
  <r>
    <x v="20"/>
    <x v="1"/>
    <x v="7"/>
    <x v="2"/>
    <x v="3"/>
    <x v="6"/>
    <s v="Tarde"/>
    <n v="200"/>
    <n v="120"/>
    <n v="24000"/>
    <n v="8814"/>
    <n v="15186"/>
    <x v="2"/>
  </r>
  <r>
    <x v="250"/>
    <x v="1"/>
    <x v="0"/>
    <x v="3"/>
    <x v="2"/>
    <x v="7"/>
    <s v="Noite"/>
    <n v="50"/>
    <n v="100"/>
    <n v="5000"/>
    <n v="1948"/>
    <n v="3052"/>
    <x v="2"/>
  </r>
  <r>
    <x v="321"/>
    <x v="1"/>
    <x v="4"/>
    <x v="4"/>
    <x v="1"/>
    <x v="8"/>
    <s v="Tarde"/>
    <n v="100"/>
    <n v="90"/>
    <n v="9000"/>
    <n v="3349"/>
    <n v="5651"/>
    <x v="2"/>
  </r>
  <r>
    <x v="458"/>
    <x v="0"/>
    <x v="11"/>
    <x v="5"/>
    <x v="2"/>
    <x v="9"/>
    <s v="Noite"/>
    <n v="150"/>
    <n v="120"/>
    <n v="18000"/>
    <n v="6220"/>
    <n v="11780"/>
    <x v="2"/>
  </r>
  <r>
    <x v="215"/>
    <x v="1"/>
    <x v="2"/>
    <x v="0"/>
    <x v="0"/>
    <x v="0"/>
    <s v="Tarde"/>
    <n v="50"/>
    <n v="70"/>
    <n v="3500"/>
    <n v="1552"/>
    <n v="1948"/>
    <x v="2"/>
  </r>
  <r>
    <x v="586"/>
    <x v="0"/>
    <x v="0"/>
    <x v="0"/>
    <x v="1"/>
    <x v="1"/>
    <s v="Noite"/>
    <n v="100"/>
    <n v="90"/>
    <n v="9000"/>
    <n v="3734"/>
    <n v="5266"/>
    <x v="2"/>
  </r>
  <r>
    <x v="252"/>
    <x v="1"/>
    <x v="4"/>
    <x v="0"/>
    <x v="2"/>
    <x v="2"/>
    <s v="Tarde"/>
    <n v="150"/>
    <n v="120"/>
    <n v="18000"/>
    <n v="6749"/>
    <n v="11251"/>
    <x v="2"/>
  </r>
  <r>
    <x v="521"/>
    <x v="1"/>
    <x v="6"/>
    <x v="0"/>
    <x v="3"/>
    <x v="3"/>
    <s v="Noite"/>
    <n v="70"/>
    <n v="120"/>
    <n v="8400"/>
    <n v="3623"/>
    <n v="4777"/>
    <x v="2"/>
  </r>
  <r>
    <x v="514"/>
    <x v="0"/>
    <x v="5"/>
    <x v="1"/>
    <x v="2"/>
    <x v="4"/>
    <s v="Tarde"/>
    <n v="120"/>
    <n v="150"/>
    <n v="18000"/>
    <n v="6816"/>
    <n v="11184"/>
    <x v="2"/>
  </r>
  <r>
    <x v="315"/>
    <x v="0"/>
    <x v="7"/>
    <x v="2"/>
    <x v="2"/>
    <x v="5"/>
    <s v="Noite"/>
    <n v="100"/>
    <n v="150"/>
    <n v="15000"/>
    <n v="5086"/>
    <n v="9914"/>
    <x v="2"/>
  </r>
  <r>
    <x v="676"/>
    <x v="0"/>
    <x v="0"/>
    <x v="2"/>
    <x v="3"/>
    <x v="6"/>
    <s v="Tarde"/>
    <n v="200"/>
    <n v="120"/>
    <n v="24000"/>
    <n v="10007"/>
    <n v="13993"/>
    <x v="2"/>
  </r>
  <r>
    <x v="35"/>
    <x v="1"/>
    <x v="9"/>
    <x v="3"/>
    <x v="2"/>
    <x v="7"/>
    <s v="Noite"/>
    <n v="50"/>
    <n v="100"/>
    <n v="5000"/>
    <n v="2205"/>
    <n v="2795"/>
    <x v="2"/>
  </r>
  <r>
    <x v="626"/>
    <x v="0"/>
    <x v="6"/>
    <x v="4"/>
    <x v="1"/>
    <x v="8"/>
    <s v="Tarde"/>
    <n v="100"/>
    <n v="90"/>
    <n v="9000"/>
    <n v="3432"/>
    <n v="5568"/>
    <x v="2"/>
  </r>
  <r>
    <x v="427"/>
    <x v="1"/>
    <x v="7"/>
    <x v="5"/>
    <x v="2"/>
    <x v="9"/>
    <s v="Noite"/>
    <n v="150"/>
    <n v="120"/>
    <n v="18000"/>
    <n v="7711"/>
    <n v="10289"/>
    <x v="2"/>
  </r>
  <r>
    <x v="152"/>
    <x v="0"/>
    <x v="6"/>
    <x v="0"/>
    <x v="0"/>
    <x v="0"/>
    <s v="Tarde"/>
    <n v="50"/>
    <n v="70"/>
    <n v="3500"/>
    <n v="1541"/>
    <n v="1959"/>
    <x v="2"/>
  </r>
  <r>
    <x v="189"/>
    <x v="0"/>
    <x v="3"/>
    <x v="0"/>
    <x v="1"/>
    <x v="1"/>
    <s v="Noite"/>
    <n v="100"/>
    <n v="90"/>
    <n v="9000"/>
    <n v="3842"/>
    <n v="5158"/>
    <x v="2"/>
  </r>
  <r>
    <x v="3"/>
    <x v="1"/>
    <x v="3"/>
    <x v="0"/>
    <x v="2"/>
    <x v="2"/>
    <s v="Tarde"/>
    <n v="150"/>
    <n v="120"/>
    <n v="18000"/>
    <n v="6479"/>
    <n v="11521"/>
    <x v="2"/>
  </r>
  <r>
    <x v="183"/>
    <x v="1"/>
    <x v="9"/>
    <x v="0"/>
    <x v="3"/>
    <x v="3"/>
    <s v="Noite"/>
    <n v="70"/>
    <n v="120"/>
    <n v="8400"/>
    <n v="3776"/>
    <n v="4624"/>
    <x v="2"/>
  </r>
  <r>
    <x v="677"/>
    <x v="1"/>
    <x v="5"/>
    <x v="1"/>
    <x v="2"/>
    <x v="4"/>
    <s v="Tarde"/>
    <n v="120"/>
    <n v="150"/>
    <n v="18000"/>
    <n v="6265"/>
    <n v="11735"/>
    <x v="2"/>
  </r>
  <r>
    <x v="179"/>
    <x v="1"/>
    <x v="3"/>
    <x v="2"/>
    <x v="2"/>
    <x v="5"/>
    <s v="Noite"/>
    <n v="100"/>
    <n v="150"/>
    <n v="15000"/>
    <n v="5123"/>
    <n v="9877"/>
    <x v="2"/>
  </r>
  <r>
    <x v="510"/>
    <x v="0"/>
    <x v="8"/>
    <x v="2"/>
    <x v="3"/>
    <x v="6"/>
    <s v="Tarde"/>
    <n v="200"/>
    <n v="120"/>
    <n v="24000"/>
    <n v="10347"/>
    <n v="13653"/>
    <x v="2"/>
  </r>
  <r>
    <x v="254"/>
    <x v="0"/>
    <x v="6"/>
    <x v="3"/>
    <x v="2"/>
    <x v="7"/>
    <s v="Noite"/>
    <n v="50"/>
    <n v="100"/>
    <n v="5000"/>
    <n v="2080"/>
    <n v="2920"/>
    <x v="2"/>
  </r>
  <r>
    <x v="350"/>
    <x v="1"/>
    <x v="6"/>
    <x v="4"/>
    <x v="1"/>
    <x v="8"/>
    <s v="Tarde"/>
    <n v="100"/>
    <n v="90"/>
    <n v="9000"/>
    <n v="3602"/>
    <n v="5398"/>
    <x v="2"/>
  </r>
  <r>
    <x v="199"/>
    <x v="1"/>
    <x v="10"/>
    <x v="5"/>
    <x v="2"/>
    <x v="9"/>
    <s v="Noite"/>
    <n v="150"/>
    <n v="120"/>
    <n v="18000"/>
    <n v="6409"/>
    <n v="11591"/>
    <x v="2"/>
  </r>
  <r>
    <x v="492"/>
    <x v="1"/>
    <x v="5"/>
    <x v="0"/>
    <x v="0"/>
    <x v="0"/>
    <s v="Tarde"/>
    <n v="50"/>
    <n v="70"/>
    <n v="3500"/>
    <n v="1411"/>
    <n v="2089"/>
    <x v="2"/>
  </r>
  <r>
    <x v="274"/>
    <x v="1"/>
    <x v="7"/>
    <x v="0"/>
    <x v="1"/>
    <x v="1"/>
    <s v="Noite"/>
    <n v="100"/>
    <n v="90"/>
    <n v="9000"/>
    <n v="3596"/>
    <n v="5404"/>
    <x v="2"/>
  </r>
  <r>
    <x v="427"/>
    <x v="1"/>
    <x v="7"/>
    <x v="0"/>
    <x v="2"/>
    <x v="2"/>
    <s v="Tarde"/>
    <n v="150"/>
    <n v="120"/>
    <n v="18000"/>
    <n v="7251"/>
    <n v="10749"/>
    <x v="2"/>
  </r>
  <r>
    <x v="455"/>
    <x v="0"/>
    <x v="11"/>
    <x v="0"/>
    <x v="3"/>
    <x v="3"/>
    <s v="Noite"/>
    <n v="70"/>
    <n v="120"/>
    <n v="8400"/>
    <n v="3156"/>
    <n v="5244"/>
    <x v="2"/>
  </r>
  <r>
    <x v="196"/>
    <x v="0"/>
    <x v="0"/>
    <x v="1"/>
    <x v="2"/>
    <x v="4"/>
    <s v="Tarde"/>
    <n v="120"/>
    <n v="150"/>
    <n v="18000"/>
    <n v="6425"/>
    <n v="11575"/>
    <x v="2"/>
  </r>
  <r>
    <x v="226"/>
    <x v="0"/>
    <x v="3"/>
    <x v="2"/>
    <x v="2"/>
    <x v="5"/>
    <s v="Noite"/>
    <n v="100"/>
    <n v="150"/>
    <n v="15000"/>
    <n v="5257"/>
    <n v="9743"/>
    <x v="2"/>
  </r>
  <r>
    <x v="173"/>
    <x v="1"/>
    <x v="7"/>
    <x v="2"/>
    <x v="3"/>
    <x v="6"/>
    <s v="Tarde"/>
    <n v="200"/>
    <n v="120"/>
    <n v="24000"/>
    <n v="10666"/>
    <n v="13334"/>
    <x v="2"/>
  </r>
  <r>
    <x v="369"/>
    <x v="0"/>
    <x v="11"/>
    <x v="3"/>
    <x v="2"/>
    <x v="7"/>
    <s v="Noite"/>
    <n v="50"/>
    <n v="100"/>
    <n v="5000"/>
    <n v="1663"/>
    <n v="3337"/>
    <x v="2"/>
  </r>
  <r>
    <x v="459"/>
    <x v="1"/>
    <x v="3"/>
    <x v="4"/>
    <x v="1"/>
    <x v="8"/>
    <s v="Tarde"/>
    <n v="100"/>
    <n v="90"/>
    <n v="9000"/>
    <n v="3705"/>
    <n v="5295"/>
    <x v="2"/>
  </r>
  <r>
    <x v="473"/>
    <x v="1"/>
    <x v="7"/>
    <x v="5"/>
    <x v="2"/>
    <x v="9"/>
    <s v="Noite"/>
    <n v="150"/>
    <n v="120"/>
    <n v="18000"/>
    <n v="6567"/>
    <n v="11433"/>
    <x v="2"/>
  </r>
  <r>
    <x v="564"/>
    <x v="1"/>
    <x v="6"/>
    <x v="0"/>
    <x v="0"/>
    <x v="0"/>
    <s v="Tarde"/>
    <n v="50"/>
    <n v="70"/>
    <n v="3500"/>
    <n v="1293"/>
    <n v="2207"/>
    <x v="2"/>
  </r>
  <r>
    <x v="478"/>
    <x v="1"/>
    <x v="8"/>
    <x v="0"/>
    <x v="1"/>
    <x v="1"/>
    <s v="Noite"/>
    <n v="100"/>
    <n v="90"/>
    <n v="9000"/>
    <n v="3064"/>
    <n v="5936"/>
    <x v="2"/>
  </r>
  <r>
    <x v="28"/>
    <x v="1"/>
    <x v="10"/>
    <x v="0"/>
    <x v="2"/>
    <x v="2"/>
    <s v="Tarde"/>
    <n v="150"/>
    <n v="120"/>
    <n v="18000"/>
    <n v="6776"/>
    <n v="11224"/>
    <x v="2"/>
  </r>
  <r>
    <x v="692"/>
    <x v="1"/>
    <x v="1"/>
    <x v="0"/>
    <x v="3"/>
    <x v="3"/>
    <s v="Noite"/>
    <n v="70"/>
    <n v="120"/>
    <n v="8400"/>
    <n v="2852"/>
    <n v="5548"/>
    <x v="2"/>
  </r>
  <r>
    <x v="268"/>
    <x v="1"/>
    <x v="6"/>
    <x v="1"/>
    <x v="2"/>
    <x v="4"/>
    <s v="Tarde"/>
    <n v="120"/>
    <n v="150"/>
    <n v="18000"/>
    <n v="6395"/>
    <n v="11605"/>
    <x v="2"/>
  </r>
  <r>
    <x v="284"/>
    <x v="0"/>
    <x v="6"/>
    <x v="2"/>
    <x v="2"/>
    <x v="5"/>
    <s v="Noite"/>
    <n v="100"/>
    <n v="150"/>
    <n v="15000"/>
    <n v="5835"/>
    <n v="9165"/>
    <x v="2"/>
  </r>
  <r>
    <x v="570"/>
    <x v="0"/>
    <x v="6"/>
    <x v="2"/>
    <x v="3"/>
    <x v="6"/>
    <s v="Tarde"/>
    <n v="200"/>
    <n v="120"/>
    <n v="24000"/>
    <n v="8129"/>
    <n v="15871"/>
    <x v="2"/>
  </r>
  <r>
    <x v="722"/>
    <x v="0"/>
    <x v="5"/>
    <x v="3"/>
    <x v="2"/>
    <x v="7"/>
    <s v="Noite"/>
    <n v="50"/>
    <n v="100"/>
    <n v="5000"/>
    <n v="1816"/>
    <n v="3184"/>
    <x v="2"/>
  </r>
  <r>
    <x v="650"/>
    <x v="1"/>
    <x v="10"/>
    <x v="4"/>
    <x v="1"/>
    <x v="8"/>
    <s v="Tarde"/>
    <n v="100"/>
    <n v="90"/>
    <n v="9000"/>
    <n v="3901"/>
    <n v="5099"/>
    <x v="2"/>
  </r>
  <r>
    <x v="619"/>
    <x v="1"/>
    <x v="5"/>
    <x v="5"/>
    <x v="2"/>
    <x v="9"/>
    <s v="Noite"/>
    <n v="150"/>
    <n v="120"/>
    <n v="18000"/>
    <n v="6958"/>
    <n v="11042"/>
    <x v="2"/>
  </r>
  <r>
    <x v="322"/>
    <x v="0"/>
    <x v="5"/>
    <x v="0"/>
    <x v="0"/>
    <x v="0"/>
    <s v="Tarde"/>
    <n v="50"/>
    <n v="70"/>
    <n v="3500"/>
    <n v="1475"/>
    <n v="2025"/>
    <x v="2"/>
  </r>
  <r>
    <x v="458"/>
    <x v="0"/>
    <x v="11"/>
    <x v="0"/>
    <x v="1"/>
    <x v="1"/>
    <s v="Noite"/>
    <n v="100"/>
    <n v="90"/>
    <n v="9000"/>
    <n v="3572"/>
    <n v="5428"/>
    <x v="2"/>
  </r>
  <r>
    <x v="279"/>
    <x v="1"/>
    <x v="5"/>
    <x v="0"/>
    <x v="2"/>
    <x v="2"/>
    <s v="Tarde"/>
    <n v="150"/>
    <n v="120"/>
    <n v="18000"/>
    <n v="6141"/>
    <n v="11859"/>
    <x v="2"/>
  </r>
  <r>
    <x v="173"/>
    <x v="1"/>
    <x v="7"/>
    <x v="0"/>
    <x v="3"/>
    <x v="3"/>
    <s v="Noite"/>
    <n v="70"/>
    <n v="120"/>
    <n v="8400"/>
    <n v="3442"/>
    <n v="4958"/>
    <x v="2"/>
  </r>
  <r>
    <x v="395"/>
    <x v="0"/>
    <x v="11"/>
    <x v="1"/>
    <x v="2"/>
    <x v="4"/>
    <s v="Tarde"/>
    <n v="120"/>
    <n v="150"/>
    <n v="18000"/>
    <n v="7097"/>
    <n v="10903"/>
    <x v="2"/>
  </r>
  <r>
    <x v="84"/>
    <x v="1"/>
    <x v="3"/>
    <x v="2"/>
    <x v="2"/>
    <x v="5"/>
    <s v="Noite"/>
    <n v="100"/>
    <n v="150"/>
    <n v="15000"/>
    <n v="5940"/>
    <n v="9060"/>
    <x v="2"/>
  </r>
  <r>
    <x v="247"/>
    <x v="1"/>
    <x v="6"/>
    <x v="2"/>
    <x v="3"/>
    <x v="6"/>
    <s v="Tarde"/>
    <n v="200"/>
    <n v="120"/>
    <n v="24000"/>
    <n v="9348"/>
    <n v="14652"/>
    <x v="2"/>
  </r>
  <r>
    <x v="640"/>
    <x v="1"/>
    <x v="7"/>
    <x v="3"/>
    <x v="2"/>
    <x v="7"/>
    <s v="Noite"/>
    <n v="50"/>
    <n v="100"/>
    <n v="5000"/>
    <n v="2161"/>
    <n v="2839"/>
    <x v="2"/>
  </r>
  <r>
    <x v="512"/>
    <x v="1"/>
    <x v="10"/>
    <x v="4"/>
    <x v="1"/>
    <x v="8"/>
    <s v="Tarde"/>
    <n v="100"/>
    <n v="90"/>
    <n v="9000"/>
    <n v="3609"/>
    <n v="5391"/>
    <x v="2"/>
  </r>
  <r>
    <x v="274"/>
    <x v="1"/>
    <x v="7"/>
    <x v="5"/>
    <x v="2"/>
    <x v="9"/>
    <s v="Noite"/>
    <n v="150"/>
    <n v="120"/>
    <n v="18000"/>
    <n v="7729"/>
    <n v="10271"/>
    <x v="2"/>
  </r>
  <r>
    <x v="115"/>
    <x v="0"/>
    <x v="4"/>
    <x v="0"/>
    <x v="0"/>
    <x v="0"/>
    <s v="Tarde"/>
    <n v="50"/>
    <n v="70"/>
    <n v="3500"/>
    <n v="1477"/>
    <n v="2023"/>
    <x v="2"/>
  </r>
  <r>
    <x v="518"/>
    <x v="0"/>
    <x v="1"/>
    <x v="0"/>
    <x v="1"/>
    <x v="1"/>
    <s v="Noite"/>
    <n v="100"/>
    <n v="90"/>
    <n v="9000"/>
    <n v="3082"/>
    <n v="5918"/>
    <x v="2"/>
  </r>
  <r>
    <x v="416"/>
    <x v="0"/>
    <x v="8"/>
    <x v="0"/>
    <x v="2"/>
    <x v="2"/>
    <s v="Tarde"/>
    <n v="150"/>
    <n v="120"/>
    <n v="18000"/>
    <n v="7171"/>
    <n v="10829"/>
    <x v="2"/>
  </r>
  <r>
    <x v="196"/>
    <x v="0"/>
    <x v="0"/>
    <x v="0"/>
    <x v="3"/>
    <x v="3"/>
    <s v="Noite"/>
    <n v="70"/>
    <n v="120"/>
    <n v="8400"/>
    <n v="3553"/>
    <n v="4847"/>
    <x v="2"/>
  </r>
  <r>
    <x v="117"/>
    <x v="1"/>
    <x v="0"/>
    <x v="1"/>
    <x v="2"/>
    <x v="4"/>
    <s v="Tarde"/>
    <n v="120"/>
    <n v="150"/>
    <n v="18000"/>
    <n v="5971"/>
    <n v="12029"/>
    <x v="2"/>
  </r>
  <r>
    <x v="269"/>
    <x v="1"/>
    <x v="4"/>
    <x v="2"/>
    <x v="2"/>
    <x v="5"/>
    <s v="Noite"/>
    <n v="100"/>
    <n v="150"/>
    <n v="15000"/>
    <n v="6249"/>
    <n v="8751"/>
    <x v="2"/>
  </r>
  <r>
    <x v="231"/>
    <x v="1"/>
    <x v="4"/>
    <x v="2"/>
    <x v="3"/>
    <x v="6"/>
    <s v="Tarde"/>
    <n v="200"/>
    <n v="120"/>
    <n v="24000"/>
    <n v="9205"/>
    <n v="14795"/>
    <x v="2"/>
  </r>
  <r>
    <x v="424"/>
    <x v="1"/>
    <x v="11"/>
    <x v="3"/>
    <x v="2"/>
    <x v="7"/>
    <s v="Noite"/>
    <n v="50"/>
    <n v="100"/>
    <n v="5000"/>
    <n v="2149"/>
    <n v="2851"/>
    <x v="2"/>
  </r>
  <r>
    <x v="44"/>
    <x v="0"/>
    <x v="6"/>
    <x v="4"/>
    <x v="1"/>
    <x v="8"/>
    <s v="Tarde"/>
    <n v="100"/>
    <n v="90"/>
    <n v="9000"/>
    <n v="3716"/>
    <n v="5284"/>
    <x v="2"/>
  </r>
  <r>
    <x v="521"/>
    <x v="1"/>
    <x v="6"/>
    <x v="5"/>
    <x v="2"/>
    <x v="9"/>
    <s v="Noite"/>
    <n v="150"/>
    <n v="120"/>
    <n v="18000"/>
    <n v="7152"/>
    <n v="10848"/>
    <x v="2"/>
  </r>
  <r>
    <x v="632"/>
    <x v="1"/>
    <x v="4"/>
    <x v="0"/>
    <x v="0"/>
    <x v="0"/>
    <s v="Tarde"/>
    <n v="50"/>
    <n v="70"/>
    <n v="3500"/>
    <n v="1253"/>
    <n v="2247"/>
    <x v="2"/>
  </r>
  <r>
    <x v="267"/>
    <x v="1"/>
    <x v="0"/>
    <x v="0"/>
    <x v="1"/>
    <x v="1"/>
    <s v="Noite"/>
    <n v="100"/>
    <n v="90"/>
    <n v="9000"/>
    <n v="3425"/>
    <n v="5575"/>
    <x v="2"/>
  </r>
  <r>
    <x v="232"/>
    <x v="0"/>
    <x v="1"/>
    <x v="0"/>
    <x v="2"/>
    <x v="2"/>
    <s v="Tarde"/>
    <n v="150"/>
    <n v="120"/>
    <n v="18000"/>
    <n v="7957"/>
    <n v="10043"/>
    <x v="2"/>
  </r>
  <r>
    <x v="525"/>
    <x v="1"/>
    <x v="5"/>
    <x v="0"/>
    <x v="3"/>
    <x v="3"/>
    <s v="Noite"/>
    <n v="70"/>
    <n v="120"/>
    <n v="8400"/>
    <n v="3588"/>
    <n v="4812"/>
    <x v="2"/>
  </r>
  <r>
    <x v="424"/>
    <x v="1"/>
    <x v="11"/>
    <x v="1"/>
    <x v="2"/>
    <x v="4"/>
    <s v="Tarde"/>
    <n v="120"/>
    <n v="150"/>
    <n v="18000"/>
    <n v="6473"/>
    <n v="11527"/>
    <x v="2"/>
  </r>
  <r>
    <x v="51"/>
    <x v="1"/>
    <x v="4"/>
    <x v="2"/>
    <x v="2"/>
    <x v="5"/>
    <s v="Noite"/>
    <n v="100"/>
    <n v="150"/>
    <n v="15000"/>
    <n v="5436"/>
    <n v="9564"/>
    <x v="2"/>
  </r>
  <r>
    <x v="193"/>
    <x v="1"/>
    <x v="2"/>
    <x v="2"/>
    <x v="3"/>
    <x v="6"/>
    <s v="Tarde"/>
    <n v="200"/>
    <n v="120"/>
    <n v="24000"/>
    <n v="10273"/>
    <n v="13727"/>
    <x v="2"/>
  </r>
  <r>
    <x v="193"/>
    <x v="1"/>
    <x v="2"/>
    <x v="3"/>
    <x v="2"/>
    <x v="7"/>
    <s v="Noite"/>
    <n v="50"/>
    <n v="100"/>
    <n v="5000"/>
    <n v="1671"/>
    <n v="3329"/>
    <x v="2"/>
  </r>
  <r>
    <x v="386"/>
    <x v="0"/>
    <x v="3"/>
    <x v="4"/>
    <x v="1"/>
    <x v="8"/>
    <s v="Tarde"/>
    <n v="100"/>
    <n v="90"/>
    <n v="9000"/>
    <n v="3582"/>
    <n v="5418"/>
    <x v="2"/>
  </r>
  <r>
    <x v="533"/>
    <x v="1"/>
    <x v="4"/>
    <x v="5"/>
    <x v="2"/>
    <x v="9"/>
    <s v="Noite"/>
    <n v="150"/>
    <n v="120"/>
    <n v="18000"/>
    <n v="5974"/>
    <n v="12026"/>
    <x v="2"/>
  </r>
  <r>
    <x v="455"/>
    <x v="0"/>
    <x v="11"/>
    <x v="0"/>
    <x v="0"/>
    <x v="0"/>
    <s v="Tarde"/>
    <n v="50"/>
    <n v="70"/>
    <n v="3500"/>
    <n v="1363"/>
    <n v="2137"/>
    <x v="2"/>
  </r>
  <r>
    <x v="575"/>
    <x v="1"/>
    <x v="8"/>
    <x v="0"/>
    <x v="1"/>
    <x v="1"/>
    <s v="Noite"/>
    <n v="100"/>
    <n v="90"/>
    <n v="9000"/>
    <n v="3635"/>
    <n v="5365"/>
    <x v="2"/>
  </r>
  <r>
    <x v="386"/>
    <x v="0"/>
    <x v="3"/>
    <x v="0"/>
    <x v="2"/>
    <x v="2"/>
    <s v="Tarde"/>
    <n v="150"/>
    <n v="120"/>
    <n v="18000"/>
    <n v="7937"/>
    <n v="10063"/>
    <x v="2"/>
  </r>
  <r>
    <x v="668"/>
    <x v="0"/>
    <x v="1"/>
    <x v="0"/>
    <x v="3"/>
    <x v="3"/>
    <s v="Noite"/>
    <n v="70"/>
    <n v="120"/>
    <n v="8400"/>
    <n v="3108"/>
    <n v="5292"/>
    <x v="2"/>
  </r>
  <r>
    <x v="626"/>
    <x v="0"/>
    <x v="6"/>
    <x v="1"/>
    <x v="2"/>
    <x v="4"/>
    <s v="Tarde"/>
    <n v="120"/>
    <n v="150"/>
    <n v="18000"/>
    <n v="6159"/>
    <n v="11841"/>
    <x v="2"/>
  </r>
  <r>
    <x v="70"/>
    <x v="1"/>
    <x v="3"/>
    <x v="2"/>
    <x v="2"/>
    <x v="5"/>
    <s v="Noite"/>
    <n v="100"/>
    <n v="150"/>
    <n v="15000"/>
    <n v="6298"/>
    <n v="8702"/>
    <x v="2"/>
  </r>
  <r>
    <x v="245"/>
    <x v="1"/>
    <x v="7"/>
    <x v="2"/>
    <x v="3"/>
    <x v="6"/>
    <s v="Tarde"/>
    <n v="200"/>
    <n v="120"/>
    <n v="24000"/>
    <n v="9720"/>
    <n v="14280"/>
    <x v="2"/>
  </r>
  <r>
    <x v="135"/>
    <x v="1"/>
    <x v="6"/>
    <x v="3"/>
    <x v="2"/>
    <x v="7"/>
    <s v="Noite"/>
    <n v="50"/>
    <n v="100"/>
    <n v="5000"/>
    <n v="2250"/>
    <n v="2750"/>
    <x v="2"/>
  </r>
  <r>
    <x v="641"/>
    <x v="0"/>
    <x v="9"/>
    <x v="4"/>
    <x v="1"/>
    <x v="8"/>
    <s v="Tarde"/>
    <n v="100"/>
    <n v="90"/>
    <n v="9000"/>
    <n v="4043"/>
    <n v="4957"/>
    <x v="2"/>
  </r>
  <r>
    <x v="174"/>
    <x v="0"/>
    <x v="11"/>
    <x v="5"/>
    <x v="2"/>
    <x v="9"/>
    <s v="Noite"/>
    <n v="150"/>
    <n v="120"/>
    <n v="18000"/>
    <n v="6026"/>
    <n v="11974"/>
    <x v="2"/>
  </r>
  <r>
    <x v="336"/>
    <x v="1"/>
    <x v="5"/>
    <x v="0"/>
    <x v="0"/>
    <x v="0"/>
    <s v="Tarde"/>
    <n v="50"/>
    <n v="70"/>
    <n v="3500"/>
    <n v="1444"/>
    <n v="2056"/>
    <x v="2"/>
  </r>
  <r>
    <x v="382"/>
    <x v="0"/>
    <x v="9"/>
    <x v="0"/>
    <x v="1"/>
    <x v="1"/>
    <s v="Noite"/>
    <n v="100"/>
    <n v="90"/>
    <n v="9000"/>
    <n v="3480"/>
    <n v="5520"/>
    <x v="2"/>
  </r>
  <r>
    <x v="56"/>
    <x v="0"/>
    <x v="11"/>
    <x v="0"/>
    <x v="2"/>
    <x v="2"/>
    <s v="Tarde"/>
    <n v="150"/>
    <n v="120"/>
    <n v="18000"/>
    <n v="6107"/>
    <n v="11893"/>
    <x v="2"/>
  </r>
  <r>
    <x v="710"/>
    <x v="0"/>
    <x v="7"/>
    <x v="0"/>
    <x v="3"/>
    <x v="3"/>
    <s v="Noite"/>
    <n v="70"/>
    <n v="120"/>
    <n v="8400"/>
    <n v="3166"/>
    <n v="5234"/>
    <x v="2"/>
  </r>
  <r>
    <x v="50"/>
    <x v="1"/>
    <x v="5"/>
    <x v="1"/>
    <x v="2"/>
    <x v="4"/>
    <s v="Tarde"/>
    <n v="120"/>
    <n v="150"/>
    <n v="18000"/>
    <n v="7029"/>
    <n v="10971"/>
    <x v="2"/>
  </r>
  <r>
    <x v="204"/>
    <x v="0"/>
    <x v="4"/>
    <x v="2"/>
    <x v="2"/>
    <x v="5"/>
    <s v="Noite"/>
    <n v="100"/>
    <n v="150"/>
    <n v="15000"/>
    <n v="6149"/>
    <n v="8851"/>
    <x v="2"/>
  </r>
  <r>
    <x v="15"/>
    <x v="1"/>
    <x v="5"/>
    <x v="2"/>
    <x v="3"/>
    <x v="6"/>
    <s v="Tarde"/>
    <n v="200"/>
    <n v="120"/>
    <n v="24000"/>
    <n v="9867"/>
    <n v="14133"/>
    <x v="2"/>
  </r>
  <r>
    <x v="63"/>
    <x v="0"/>
    <x v="7"/>
    <x v="3"/>
    <x v="2"/>
    <x v="7"/>
    <s v="Noite"/>
    <n v="50"/>
    <n v="100"/>
    <n v="5000"/>
    <n v="2132"/>
    <n v="2868"/>
    <x v="2"/>
  </r>
  <r>
    <x v="94"/>
    <x v="1"/>
    <x v="5"/>
    <x v="4"/>
    <x v="1"/>
    <x v="8"/>
    <s v="Tarde"/>
    <n v="100"/>
    <n v="90"/>
    <n v="9000"/>
    <n v="3926"/>
    <n v="5074"/>
    <x v="2"/>
  </r>
  <r>
    <x v="620"/>
    <x v="1"/>
    <x v="1"/>
    <x v="5"/>
    <x v="2"/>
    <x v="9"/>
    <s v="Noite"/>
    <n v="150"/>
    <n v="120"/>
    <n v="18000"/>
    <n v="7329"/>
    <n v="10671"/>
    <x v="2"/>
  </r>
  <r>
    <x v="605"/>
    <x v="1"/>
    <x v="1"/>
    <x v="0"/>
    <x v="0"/>
    <x v="0"/>
    <s v="Tarde"/>
    <n v="50"/>
    <n v="70"/>
    <n v="3500"/>
    <n v="1481"/>
    <n v="2019"/>
    <x v="2"/>
  </r>
  <r>
    <x v="354"/>
    <x v="1"/>
    <x v="7"/>
    <x v="0"/>
    <x v="1"/>
    <x v="1"/>
    <s v="Noite"/>
    <n v="100"/>
    <n v="90"/>
    <n v="9000"/>
    <n v="3903"/>
    <n v="5097"/>
    <x v="2"/>
  </r>
  <r>
    <x v="414"/>
    <x v="1"/>
    <x v="10"/>
    <x v="0"/>
    <x v="2"/>
    <x v="2"/>
    <s v="Tarde"/>
    <n v="150"/>
    <n v="120"/>
    <n v="18000"/>
    <n v="7596"/>
    <n v="10404"/>
    <x v="2"/>
  </r>
  <r>
    <x v="532"/>
    <x v="0"/>
    <x v="5"/>
    <x v="0"/>
    <x v="3"/>
    <x v="3"/>
    <s v="Noite"/>
    <n v="70"/>
    <n v="120"/>
    <n v="8400"/>
    <n v="3063"/>
    <n v="5337"/>
    <x v="2"/>
  </r>
  <r>
    <x v="350"/>
    <x v="1"/>
    <x v="6"/>
    <x v="1"/>
    <x v="2"/>
    <x v="4"/>
    <s v="Tarde"/>
    <n v="120"/>
    <n v="150"/>
    <n v="18000"/>
    <n v="7748"/>
    <n v="10252"/>
    <x v="2"/>
  </r>
  <r>
    <x v="95"/>
    <x v="0"/>
    <x v="5"/>
    <x v="2"/>
    <x v="2"/>
    <x v="5"/>
    <s v="Noite"/>
    <n v="100"/>
    <n v="150"/>
    <n v="15000"/>
    <n v="5905"/>
    <n v="9095"/>
    <x v="2"/>
  </r>
  <r>
    <x v="653"/>
    <x v="1"/>
    <x v="10"/>
    <x v="2"/>
    <x v="3"/>
    <x v="6"/>
    <s v="Tarde"/>
    <n v="200"/>
    <n v="120"/>
    <n v="24000"/>
    <n v="8000"/>
    <n v="16000"/>
    <x v="2"/>
  </r>
  <r>
    <x v="398"/>
    <x v="0"/>
    <x v="2"/>
    <x v="3"/>
    <x v="2"/>
    <x v="7"/>
    <s v="Noite"/>
    <n v="50"/>
    <n v="100"/>
    <n v="5000"/>
    <n v="1668"/>
    <n v="3332"/>
    <x v="2"/>
  </r>
  <r>
    <x v="209"/>
    <x v="1"/>
    <x v="11"/>
    <x v="4"/>
    <x v="1"/>
    <x v="8"/>
    <s v="Tarde"/>
    <n v="100"/>
    <n v="90"/>
    <n v="9000"/>
    <n v="3399"/>
    <n v="5601"/>
    <x v="2"/>
  </r>
  <r>
    <x v="221"/>
    <x v="0"/>
    <x v="6"/>
    <x v="5"/>
    <x v="2"/>
    <x v="9"/>
    <s v="Noite"/>
    <n v="150"/>
    <n v="120"/>
    <n v="18000"/>
    <n v="6774"/>
    <n v="11226"/>
    <x v="2"/>
  </r>
  <r>
    <x v="191"/>
    <x v="0"/>
    <x v="8"/>
    <x v="0"/>
    <x v="0"/>
    <x v="0"/>
    <s v="Tarde"/>
    <n v="50"/>
    <n v="70"/>
    <n v="3500"/>
    <n v="1351"/>
    <n v="2149"/>
    <x v="2"/>
  </r>
  <r>
    <x v="720"/>
    <x v="0"/>
    <x v="5"/>
    <x v="0"/>
    <x v="1"/>
    <x v="1"/>
    <s v="Noite"/>
    <n v="100"/>
    <n v="90"/>
    <n v="9000"/>
    <n v="3415"/>
    <n v="5585"/>
    <x v="2"/>
  </r>
  <r>
    <x v="165"/>
    <x v="1"/>
    <x v="2"/>
    <x v="0"/>
    <x v="2"/>
    <x v="2"/>
    <s v="Tarde"/>
    <n v="150"/>
    <n v="120"/>
    <n v="18000"/>
    <n v="7723"/>
    <n v="10277"/>
    <x v="2"/>
  </r>
  <r>
    <x v="531"/>
    <x v="0"/>
    <x v="6"/>
    <x v="0"/>
    <x v="3"/>
    <x v="3"/>
    <s v="Noite"/>
    <n v="70"/>
    <n v="120"/>
    <n v="8400"/>
    <n v="2831"/>
    <n v="5569"/>
    <x v="2"/>
  </r>
  <r>
    <x v="145"/>
    <x v="0"/>
    <x v="11"/>
    <x v="1"/>
    <x v="2"/>
    <x v="4"/>
    <s v="Tarde"/>
    <n v="120"/>
    <n v="150"/>
    <n v="18000"/>
    <n v="6996"/>
    <n v="11004"/>
    <x v="2"/>
  </r>
  <r>
    <x v="667"/>
    <x v="0"/>
    <x v="10"/>
    <x v="2"/>
    <x v="2"/>
    <x v="5"/>
    <s v="Noite"/>
    <n v="100"/>
    <n v="150"/>
    <n v="15000"/>
    <n v="5129"/>
    <n v="9871"/>
    <x v="2"/>
  </r>
  <r>
    <x v="73"/>
    <x v="0"/>
    <x v="3"/>
    <x v="2"/>
    <x v="3"/>
    <x v="6"/>
    <s v="Tarde"/>
    <n v="200"/>
    <n v="120"/>
    <n v="24000"/>
    <n v="9878"/>
    <n v="14122"/>
    <x v="2"/>
  </r>
  <r>
    <x v="611"/>
    <x v="1"/>
    <x v="3"/>
    <x v="3"/>
    <x v="2"/>
    <x v="7"/>
    <s v="Noite"/>
    <n v="50"/>
    <n v="100"/>
    <n v="5000"/>
    <n v="2224"/>
    <n v="2776"/>
    <x v="2"/>
  </r>
  <r>
    <x v="620"/>
    <x v="1"/>
    <x v="1"/>
    <x v="4"/>
    <x v="1"/>
    <x v="8"/>
    <s v="Tarde"/>
    <n v="100"/>
    <n v="90"/>
    <n v="9000"/>
    <n v="3321"/>
    <n v="5679"/>
    <x v="2"/>
  </r>
  <r>
    <x v="251"/>
    <x v="0"/>
    <x v="4"/>
    <x v="5"/>
    <x v="2"/>
    <x v="9"/>
    <s v="Noite"/>
    <n v="150"/>
    <n v="120"/>
    <n v="18000"/>
    <n v="6930"/>
    <n v="11070"/>
    <x v="2"/>
  </r>
  <r>
    <x v="18"/>
    <x v="0"/>
    <x v="7"/>
    <x v="0"/>
    <x v="0"/>
    <x v="0"/>
    <s v="Tarde"/>
    <n v="50"/>
    <n v="70"/>
    <n v="3500"/>
    <n v="1268"/>
    <n v="2232"/>
    <x v="2"/>
  </r>
  <r>
    <x v="94"/>
    <x v="1"/>
    <x v="5"/>
    <x v="0"/>
    <x v="1"/>
    <x v="1"/>
    <s v="Noite"/>
    <n v="100"/>
    <n v="90"/>
    <n v="9000"/>
    <n v="3357"/>
    <n v="5643"/>
    <x v="2"/>
  </r>
  <r>
    <x v="475"/>
    <x v="1"/>
    <x v="10"/>
    <x v="0"/>
    <x v="2"/>
    <x v="2"/>
    <s v="Tarde"/>
    <n v="150"/>
    <n v="120"/>
    <n v="18000"/>
    <n v="7611"/>
    <n v="10389"/>
    <x v="2"/>
  </r>
  <r>
    <x v="587"/>
    <x v="0"/>
    <x v="11"/>
    <x v="0"/>
    <x v="3"/>
    <x v="3"/>
    <s v="Noite"/>
    <n v="70"/>
    <n v="120"/>
    <n v="8400"/>
    <n v="2886"/>
    <n v="5514"/>
    <x v="2"/>
  </r>
  <r>
    <x v="360"/>
    <x v="0"/>
    <x v="4"/>
    <x v="1"/>
    <x v="2"/>
    <x v="4"/>
    <s v="Tarde"/>
    <n v="120"/>
    <n v="150"/>
    <n v="18000"/>
    <n v="7730"/>
    <n v="10270"/>
    <x v="2"/>
  </r>
  <r>
    <x v="4"/>
    <x v="0"/>
    <x v="3"/>
    <x v="2"/>
    <x v="2"/>
    <x v="5"/>
    <s v="Noite"/>
    <n v="100"/>
    <n v="150"/>
    <n v="15000"/>
    <n v="6747"/>
    <n v="8253"/>
    <x v="2"/>
  </r>
  <r>
    <x v="0"/>
    <x v="0"/>
    <x v="0"/>
    <x v="2"/>
    <x v="3"/>
    <x v="6"/>
    <s v="Tarde"/>
    <n v="200"/>
    <n v="120"/>
    <n v="24000"/>
    <n v="8772"/>
    <n v="15228"/>
    <x v="2"/>
  </r>
  <r>
    <x v="108"/>
    <x v="1"/>
    <x v="2"/>
    <x v="3"/>
    <x v="2"/>
    <x v="7"/>
    <s v="Noite"/>
    <n v="50"/>
    <n v="100"/>
    <n v="5000"/>
    <n v="1972"/>
    <n v="3028"/>
    <x v="2"/>
  </r>
  <r>
    <x v="143"/>
    <x v="0"/>
    <x v="1"/>
    <x v="4"/>
    <x v="1"/>
    <x v="8"/>
    <s v="Tarde"/>
    <n v="100"/>
    <n v="90"/>
    <n v="9000"/>
    <n v="3002"/>
    <n v="5998"/>
    <x v="2"/>
  </r>
  <r>
    <x v="303"/>
    <x v="1"/>
    <x v="0"/>
    <x v="5"/>
    <x v="2"/>
    <x v="9"/>
    <s v="Noite"/>
    <n v="150"/>
    <n v="120"/>
    <n v="18000"/>
    <n v="6056"/>
    <n v="11944"/>
    <x v="2"/>
  </r>
  <r>
    <x v="81"/>
    <x v="1"/>
    <x v="6"/>
    <x v="0"/>
    <x v="0"/>
    <x v="0"/>
    <s v="Tarde"/>
    <n v="50"/>
    <n v="70"/>
    <n v="3500"/>
    <n v="1410"/>
    <n v="2090"/>
    <x v="2"/>
  </r>
  <r>
    <x v="14"/>
    <x v="1"/>
    <x v="9"/>
    <x v="0"/>
    <x v="1"/>
    <x v="1"/>
    <s v="Noite"/>
    <n v="100"/>
    <n v="90"/>
    <n v="9000"/>
    <n v="3619"/>
    <n v="5381"/>
    <x v="2"/>
  </r>
  <r>
    <x v="119"/>
    <x v="0"/>
    <x v="0"/>
    <x v="0"/>
    <x v="2"/>
    <x v="2"/>
    <s v="Tarde"/>
    <n v="150"/>
    <n v="120"/>
    <n v="18000"/>
    <n v="7008"/>
    <n v="10992"/>
    <x v="2"/>
  </r>
  <r>
    <x v="468"/>
    <x v="0"/>
    <x v="8"/>
    <x v="0"/>
    <x v="3"/>
    <x v="3"/>
    <s v="Noite"/>
    <n v="70"/>
    <n v="120"/>
    <n v="8400"/>
    <n v="3780"/>
    <n v="4620"/>
    <x v="2"/>
  </r>
  <r>
    <x v="439"/>
    <x v="0"/>
    <x v="1"/>
    <x v="1"/>
    <x v="2"/>
    <x v="4"/>
    <s v="Tarde"/>
    <n v="120"/>
    <n v="150"/>
    <n v="18000"/>
    <n v="7065"/>
    <n v="10935"/>
    <x v="2"/>
  </r>
  <r>
    <x v="142"/>
    <x v="0"/>
    <x v="9"/>
    <x v="2"/>
    <x v="2"/>
    <x v="5"/>
    <s v="Noite"/>
    <n v="100"/>
    <n v="150"/>
    <n v="15000"/>
    <n v="5947"/>
    <n v="9053"/>
    <x v="2"/>
  </r>
  <r>
    <x v="247"/>
    <x v="1"/>
    <x v="6"/>
    <x v="2"/>
    <x v="3"/>
    <x v="6"/>
    <s v="Tarde"/>
    <n v="200"/>
    <n v="120"/>
    <n v="24000"/>
    <n v="8377"/>
    <n v="15623"/>
    <x v="2"/>
  </r>
  <r>
    <x v="548"/>
    <x v="1"/>
    <x v="6"/>
    <x v="3"/>
    <x v="2"/>
    <x v="7"/>
    <s v="Noite"/>
    <n v="50"/>
    <n v="100"/>
    <n v="5000"/>
    <n v="2218"/>
    <n v="2782"/>
    <x v="2"/>
  </r>
  <r>
    <x v="268"/>
    <x v="1"/>
    <x v="6"/>
    <x v="4"/>
    <x v="1"/>
    <x v="8"/>
    <s v="Tarde"/>
    <n v="100"/>
    <n v="90"/>
    <n v="9000"/>
    <n v="3369"/>
    <n v="5631"/>
    <x v="2"/>
  </r>
  <r>
    <x v="585"/>
    <x v="0"/>
    <x v="11"/>
    <x v="5"/>
    <x v="2"/>
    <x v="9"/>
    <s v="Noite"/>
    <n v="150"/>
    <n v="120"/>
    <n v="18000"/>
    <n v="7345"/>
    <n v="10655"/>
    <x v="2"/>
  </r>
  <r>
    <x v="487"/>
    <x v="1"/>
    <x v="10"/>
    <x v="0"/>
    <x v="0"/>
    <x v="0"/>
    <s v="Tarde"/>
    <n v="50"/>
    <n v="70"/>
    <n v="3500"/>
    <n v="1182"/>
    <n v="2318"/>
    <x v="2"/>
  </r>
  <r>
    <x v="632"/>
    <x v="1"/>
    <x v="4"/>
    <x v="0"/>
    <x v="1"/>
    <x v="1"/>
    <s v="Noite"/>
    <n v="100"/>
    <n v="90"/>
    <n v="9000"/>
    <n v="3517"/>
    <n v="5483"/>
    <x v="2"/>
  </r>
  <r>
    <x v="492"/>
    <x v="1"/>
    <x v="5"/>
    <x v="0"/>
    <x v="2"/>
    <x v="2"/>
    <s v="Tarde"/>
    <n v="150"/>
    <n v="120"/>
    <n v="18000"/>
    <n v="8079"/>
    <n v="9921"/>
    <x v="2"/>
  </r>
  <r>
    <x v="455"/>
    <x v="0"/>
    <x v="11"/>
    <x v="0"/>
    <x v="3"/>
    <x v="3"/>
    <s v="Noite"/>
    <n v="70"/>
    <n v="120"/>
    <n v="8400"/>
    <n v="3151"/>
    <n v="5249"/>
    <x v="2"/>
  </r>
  <r>
    <x v="355"/>
    <x v="1"/>
    <x v="10"/>
    <x v="1"/>
    <x v="2"/>
    <x v="4"/>
    <s v="Tarde"/>
    <n v="120"/>
    <n v="150"/>
    <n v="18000"/>
    <n v="6971"/>
    <n v="11029"/>
    <x v="2"/>
  </r>
  <r>
    <x v="168"/>
    <x v="1"/>
    <x v="5"/>
    <x v="2"/>
    <x v="2"/>
    <x v="5"/>
    <s v="Noite"/>
    <n v="100"/>
    <n v="150"/>
    <n v="15000"/>
    <n v="4991"/>
    <n v="10009"/>
    <x v="2"/>
  </r>
  <r>
    <x v="376"/>
    <x v="0"/>
    <x v="1"/>
    <x v="2"/>
    <x v="3"/>
    <x v="6"/>
    <s v="Tarde"/>
    <n v="200"/>
    <n v="120"/>
    <n v="24000"/>
    <n v="7971"/>
    <n v="16029"/>
    <x v="2"/>
  </r>
  <r>
    <x v="366"/>
    <x v="0"/>
    <x v="5"/>
    <x v="3"/>
    <x v="2"/>
    <x v="7"/>
    <s v="Noite"/>
    <n v="50"/>
    <n v="100"/>
    <n v="5000"/>
    <n v="2042"/>
    <n v="2958"/>
    <x v="2"/>
  </r>
  <r>
    <x v="9"/>
    <x v="0"/>
    <x v="7"/>
    <x v="4"/>
    <x v="1"/>
    <x v="8"/>
    <s v="Tarde"/>
    <n v="100"/>
    <n v="90"/>
    <n v="9000"/>
    <n v="3321"/>
    <n v="5679"/>
    <x v="2"/>
  </r>
  <r>
    <x v="289"/>
    <x v="1"/>
    <x v="3"/>
    <x v="5"/>
    <x v="2"/>
    <x v="9"/>
    <s v="Noite"/>
    <n v="150"/>
    <n v="120"/>
    <n v="18000"/>
    <n v="6747"/>
    <n v="11253"/>
    <x v="2"/>
  </r>
  <r>
    <x v="475"/>
    <x v="1"/>
    <x v="10"/>
    <x v="0"/>
    <x v="0"/>
    <x v="0"/>
    <s v="Tarde"/>
    <n v="50"/>
    <n v="70"/>
    <n v="3500"/>
    <n v="1371"/>
    <n v="2129"/>
    <x v="2"/>
  </r>
  <r>
    <x v="212"/>
    <x v="0"/>
    <x v="2"/>
    <x v="0"/>
    <x v="1"/>
    <x v="1"/>
    <s v="Noite"/>
    <n v="100"/>
    <n v="90"/>
    <n v="9000"/>
    <n v="3994"/>
    <n v="5006"/>
    <x v="2"/>
  </r>
  <r>
    <x v="545"/>
    <x v="0"/>
    <x v="2"/>
    <x v="0"/>
    <x v="2"/>
    <x v="2"/>
    <s v="Tarde"/>
    <n v="150"/>
    <n v="120"/>
    <n v="18000"/>
    <n v="7150"/>
    <n v="10850"/>
    <x v="2"/>
  </r>
  <r>
    <x v="399"/>
    <x v="1"/>
    <x v="9"/>
    <x v="0"/>
    <x v="3"/>
    <x v="3"/>
    <s v="Noite"/>
    <n v="70"/>
    <n v="120"/>
    <n v="8400"/>
    <n v="2838"/>
    <n v="5562"/>
    <x v="2"/>
  </r>
  <r>
    <x v="435"/>
    <x v="1"/>
    <x v="10"/>
    <x v="1"/>
    <x v="2"/>
    <x v="4"/>
    <s v="Tarde"/>
    <n v="120"/>
    <n v="150"/>
    <n v="18000"/>
    <n v="7485"/>
    <n v="10515"/>
    <x v="2"/>
  </r>
  <r>
    <x v="50"/>
    <x v="1"/>
    <x v="5"/>
    <x v="2"/>
    <x v="2"/>
    <x v="5"/>
    <s v="Noite"/>
    <n v="100"/>
    <n v="150"/>
    <n v="15000"/>
    <n v="6345"/>
    <n v="8655"/>
    <x v="2"/>
  </r>
  <r>
    <x v="142"/>
    <x v="0"/>
    <x v="9"/>
    <x v="2"/>
    <x v="3"/>
    <x v="6"/>
    <s v="Tarde"/>
    <n v="200"/>
    <n v="120"/>
    <n v="24000"/>
    <n v="9617"/>
    <n v="14383"/>
    <x v="2"/>
  </r>
  <r>
    <x v="404"/>
    <x v="0"/>
    <x v="4"/>
    <x v="3"/>
    <x v="2"/>
    <x v="7"/>
    <s v="Noite"/>
    <n v="50"/>
    <n v="100"/>
    <n v="5000"/>
    <n v="1784"/>
    <n v="3216"/>
    <x v="2"/>
  </r>
  <r>
    <x v="100"/>
    <x v="1"/>
    <x v="11"/>
    <x v="4"/>
    <x v="1"/>
    <x v="8"/>
    <s v="Tarde"/>
    <n v="100"/>
    <n v="90"/>
    <n v="9000"/>
    <n v="4038"/>
    <n v="4962"/>
    <x v="2"/>
  </r>
  <r>
    <x v="123"/>
    <x v="0"/>
    <x v="9"/>
    <x v="5"/>
    <x v="2"/>
    <x v="9"/>
    <s v="Noite"/>
    <n v="150"/>
    <n v="120"/>
    <n v="18000"/>
    <n v="6289"/>
    <n v="11711"/>
    <x v="2"/>
  </r>
  <r>
    <x v="158"/>
    <x v="1"/>
    <x v="0"/>
    <x v="0"/>
    <x v="0"/>
    <x v="0"/>
    <s v="Tarde"/>
    <n v="50"/>
    <n v="70"/>
    <n v="3500"/>
    <n v="1162"/>
    <n v="2338"/>
    <x v="2"/>
  </r>
  <r>
    <x v="216"/>
    <x v="0"/>
    <x v="7"/>
    <x v="0"/>
    <x v="1"/>
    <x v="1"/>
    <s v="Noite"/>
    <n v="100"/>
    <n v="90"/>
    <n v="9000"/>
    <n v="3721"/>
    <n v="5279"/>
    <x v="2"/>
  </r>
  <r>
    <x v="540"/>
    <x v="0"/>
    <x v="0"/>
    <x v="0"/>
    <x v="2"/>
    <x v="2"/>
    <s v="Tarde"/>
    <n v="150"/>
    <n v="120"/>
    <n v="18000"/>
    <n v="6623"/>
    <n v="11377"/>
    <x v="2"/>
  </r>
  <r>
    <x v="535"/>
    <x v="0"/>
    <x v="6"/>
    <x v="0"/>
    <x v="3"/>
    <x v="3"/>
    <s v="Noite"/>
    <n v="70"/>
    <n v="120"/>
    <n v="8400"/>
    <n v="2961"/>
    <n v="5439"/>
    <x v="2"/>
  </r>
  <r>
    <x v="394"/>
    <x v="1"/>
    <x v="6"/>
    <x v="1"/>
    <x v="2"/>
    <x v="4"/>
    <s v="Tarde"/>
    <n v="120"/>
    <n v="150"/>
    <n v="18000"/>
    <n v="6498"/>
    <n v="11502"/>
    <x v="2"/>
  </r>
  <r>
    <x v="570"/>
    <x v="0"/>
    <x v="6"/>
    <x v="2"/>
    <x v="2"/>
    <x v="5"/>
    <s v="Noite"/>
    <n v="100"/>
    <n v="150"/>
    <n v="15000"/>
    <n v="5753"/>
    <n v="9247"/>
    <x v="2"/>
  </r>
  <r>
    <x v="172"/>
    <x v="0"/>
    <x v="10"/>
    <x v="2"/>
    <x v="3"/>
    <x v="6"/>
    <s v="Tarde"/>
    <n v="200"/>
    <n v="120"/>
    <n v="24000"/>
    <n v="7982"/>
    <n v="16018"/>
    <x v="2"/>
  </r>
  <r>
    <x v="193"/>
    <x v="1"/>
    <x v="2"/>
    <x v="3"/>
    <x v="2"/>
    <x v="7"/>
    <s v="Noite"/>
    <n v="50"/>
    <n v="100"/>
    <n v="5000"/>
    <n v="2190"/>
    <n v="2810"/>
    <x v="2"/>
  </r>
  <r>
    <x v="33"/>
    <x v="0"/>
    <x v="3"/>
    <x v="4"/>
    <x v="1"/>
    <x v="8"/>
    <s v="Tarde"/>
    <n v="100"/>
    <n v="90"/>
    <n v="9000"/>
    <n v="3270"/>
    <n v="5730"/>
    <x v="2"/>
  </r>
  <r>
    <x v="390"/>
    <x v="0"/>
    <x v="6"/>
    <x v="5"/>
    <x v="2"/>
    <x v="9"/>
    <s v="Noite"/>
    <n v="150"/>
    <n v="120"/>
    <n v="18000"/>
    <n v="8036"/>
    <n v="9964"/>
    <x v="2"/>
  </r>
  <r>
    <x v="66"/>
    <x v="0"/>
    <x v="1"/>
    <x v="0"/>
    <x v="0"/>
    <x v="0"/>
    <s v="Tarde"/>
    <n v="50"/>
    <n v="70"/>
    <n v="3500"/>
    <n v="1561"/>
    <n v="1939"/>
    <x v="2"/>
  </r>
  <r>
    <x v="553"/>
    <x v="1"/>
    <x v="8"/>
    <x v="0"/>
    <x v="1"/>
    <x v="1"/>
    <s v="Noite"/>
    <n v="100"/>
    <n v="90"/>
    <n v="9000"/>
    <n v="4022"/>
    <n v="4978"/>
    <x v="2"/>
  </r>
  <r>
    <x v="473"/>
    <x v="1"/>
    <x v="7"/>
    <x v="0"/>
    <x v="2"/>
    <x v="2"/>
    <s v="Tarde"/>
    <n v="150"/>
    <n v="120"/>
    <n v="18000"/>
    <n v="7439"/>
    <n v="10561"/>
    <x v="2"/>
  </r>
  <r>
    <x v="36"/>
    <x v="0"/>
    <x v="2"/>
    <x v="0"/>
    <x v="3"/>
    <x v="3"/>
    <s v="Noite"/>
    <n v="70"/>
    <n v="120"/>
    <n v="8400"/>
    <n v="3356"/>
    <n v="5044"/>
    <x v="2"/>
  </r>
  <r>
    <x v="440"/>
    <x v="1"/>
    <x v="5"/>
    <x v="1"/>
    <x v="2"/>
    <x v="4"/>
    <s v="Tarde"/>
    <n v="120"/>
    <n v="150"/>
    <n v="18000"/>
    <n v="6071"/>
    <n v="11929"/>
    <x v="2"/>
  </r>
  <r>
    <x v="88"/>
    <x v="1"/>
    <x v="1"/>
    <x v="2"/>
    <x v="2"/>
    <x v="5"/>
    <s v="Noite"/>
    <n v="100"/>
    <n v="150"/>
    <n v="15000"/>
    <n v="6564"/>
    <n v="8436"/>
    <x v="2"/>
  </r>
  <r>
    <x v="424"/>
    <x v="1"/>
    <x v="11"/>
    <x v="2"/>
    <x v="3"/>
    <x v="6"/>
    <s v="Tarde"/>
    <n v="200"/>
    <n v="120"/>
    <n v="24000"/>
    <n v="9526"/>
    <n v="14474"/>
    <x v="2"/>
  </r>
  <r>
    <x v="640"/>
    <x v="1"/>
    <x v="7"/>
    <x v="3"/>
    <x v="2"/>
    <x v="7"/>
    <s v="Noite"/>
    <n v="50"/>
    <n v="100"/>
    <n v="5000"/>
    <n v="1665"/>
    <n v="3335"/>
    <x v="2"/>
  </r>
  <r>
    <x v="403"/>
    <x v="0"/>
    <x v="10"/>
    <x v="4"/>
    <x v="1"/>
    <x v="8"/>
    <s v="Tarde"/>
    <n v="100"/>
    <n v="90"/>
    <n v="9000"/>
    <n v="4009"/>
    <n v="4991"/>
    <x v="2"/>
  </r>
  <r>
    <x v="12"/>
    <x v="0"/>
    <x v="6"/>
    <x v="5"/>
    <x v="2"/>
    <x v="9"/>
    <s v="Noite"/>
    <n v="150"/>
    <n v="120"/>
    <n v="18000"/>
    <n v="7061"/>
    <n v="10939"/>
    <x v="2"/>
  </r>
  <r>
    <x v="183"/>
    <x v="1"/>
    <x v="9"/>
    <x v="0"/>
    <x v="0"/>
    <x v="0"/>
    <s v="Tarde"/>
    <n v="50"/>
    <n v="70"/>
    <n v="3500"/>
    <n v="1184"/>
    <n v="2316"/>
    <x v="2"/>
  </r>
  <r>
    <x v="584"/>
    <x v="0"/>
    <x v="10"/>
    <x v="0"/>
    <x v="1"/>
    <x v="1"/>
    <s v="Noite"/>
    <n v="100"/>
    <n v="90"/>
    <n v="9000"/>
    <n v="3878"/>
    <n v="5122"/>
    <x v="2"/>
  </r>
  <r>
    <x v="343"/>
    <x v="0"/>
    <x v="0"/>
    <x v="0"/>
    <x v="2"/>
    <x v="2"/>
    <s v="Tarde"/>
    <n v="150"/>
    <n v="120"/>
    <n v="18000"/>
    <n v="7014"/>
    <n v="10986"/>
    <x v="2"/>
  </r>
  <r>
    <x v="377"/>
    <x v="1"/>
    <x v="1"/>
    <x v="0"/>
    <x v="3"/>
    <x v="3"/>
    <s v="Noite"/>
    <n v="70"/>
    <n v="120"/>
    <n v="8400"/>
    <n v="3735"/>
    <n v="4665"/>
    <x v="2"/>
  </r>
  <r>
    <x v="476"/>
    <x v="1"/>
    <x v="1"/>
    <x v="1"/>
    <x v="2"/>
    <x v="4"/>
    <s v="Tarde"/>
    <n v="120"/>
    <n v="150"/>
    <n v="18000"/>
    <n v="6677"/>
    <n v="11323"/>
    <x v="2"/>
  </r>
  <r>
    <x v="390"/>
    <x v="0"/>
    <x v="6"/>
    <x v="2"/>
    <x v="2"/>
    <x v="5"/>
    <s v="Noite"/>
    <n v="100"/>
    <n v="150"/>
    <n v="15000"/>
    <n v="6574"/>
    <n v="8426"/>
    <x v="2"/>
  </r>
  <r>
    <x v="435"/>
    <x v="1"/>
    <x v="10"/>
    <x v="2"/>
    <x v="3"/>
    <x v="6"/>
    <s v="Tarde"/>
    <n v="200"/>
    <n v="120"/>
    <n v="24000"/>
    <n v="7921"/>
    <n v="16079"/>
    <x v="2"/>
  </r>
  <r>
    <x v="263"/>
    <x v="0"/>
    <x v="0"/>
    <x v="3"/>
    <x v="2"/>
    <x v="7"/>
    <s v="Noite"/>
    <n v="50"/>
    <n v="100"/>
    <n v="5000"/>
    <n v="1788"/>
    <n v="3212"/>
    <x v="2"/>
  </r>
  <r>
    <x v="628"/>
    <x v="1"/>
    <x v="11"/>
    <x v="4"/>
    <x v="1"/>
    <x v="8"/>
    <s v="Tarde"/>
    <n v="100"/>
    <n v="90"/>
    <n v="9000"/>
    <n v="3869"/>
    <n v="5131"/>
    <x v="2"/>
  </r>
  <r>
    <x v="537"/>
    <x v="1"/>
    <x v="4"/>
    <x v="5"/>
    <x v="2"/>
    <x v="9"/>
    <s v="Noite"/>
    <n v="150"/>
    <n v="120"/>
    <n v="18000"/>
    <n v="6568"/>
    <n v="11432"/>
    <x v="2"/>
  </r>
  <r>
    <x v="65"/>
    <x v="1"/>
    <x v="7"/>
    <x v="0"/>
    <x v="0"/>
    <x v="0"/>
    <s v="Tarde"/>
    <n v="50"/>
    <n v="70"/>
    <n v="3500"/>
    <n v="1237"/>
    <n v="2263"/>
    <x v="2"/>
  </r>
  <r>
    <x v="146"/>
    <x v="1"/>
    <x v="7"/>
    <x v="0"/>
    <x v="1"/>
    <x v="1"/>
    <s v="Noite"/>
    <n v="100"/>
    <n v="90"/>
    <n v="9000"/>
    <n v="2986"/>
    <n v="6014"/>
    <x v="2"/>
  </r>
  <r>
    <x v="479"/>
    <x v="0"/>
    <x v="6"/>
    <x v="0"/>
    <x v="2"/>
    <x v="2"/>
    <s v="Tarde"/>
    <n v="150"/>
    <n v="120"/>
    <n v="18000"/>
    <n v="6239"/>
    <n v="11761"/>
    <x v="2"/>
  </r>
  <r>
    <x v="509"/>
    <x v="0"/>
    <x v="9"/>
    <x v="0"/>
    <x v="3"/>
    <x v="3"/>
    <s v="Noite"/>
    <n v="70"/>
    <n v="120"/>
    <n v="8400"/>
    <n v="3147"/>
    <n v="5253"/>
    <x v="2"/>
  </r>
  <r>
    <x v="672"/>
    <x v="0"/>
    <x v="10"/>
    <x v="1"/>
    <x v="2"/>
    <x v="4"/>
    <s v="Tarde"/>
    <n v="120"/>
    <n v="150"/>
    <n v="18000"/>
    <n v="7591"/>
    <n v="10409"/>
    <x v="2"/>
  </r>
  <r>
    <x v="332"/>
    <x v="0"/>
    <x v="6"/>
    <x v="2"/>
    <x v="2"/>
    <x v="5"/>
    <s v="Noite"/>
    <n v="100"/>
    <n v="150"/>
    <n v="15000"/>
    <n v="5583"/>
    <n v="9417"/>
    <x v="2"/>
  </r>
  <r>
    <x v="429"/>
    <x v="0"/>
    <x v="8"/>
    <x v="2"/>
    <x v="3"/>
    <x v="6"/>
    <s v="Tarde"/>
    <n v="200"/>
    <n v="120"/>
    <n v="24000"/>
    <n v="8395"/>
    <n v="15605"/>
    <x v="2"/>
  </r>
  <r>
    <x v="448"/>
    <x v="1"/>
    <x v="5"/>
    <x v="3"/>
    <x v="2"/>
    <x v="7"/>
    <s v="Noite"/>
    <n v="50"/>
    <n v="100"/>
    <n v="5000"/>
    <n v="2082"/>
    <n v="2918"/>
    <x v="2"/>
  </r>
  <r>
    <x v="698"/>
    <x v="0"/>
    <x v="3"/>
    <x v="4"/>
    <x v="1"/>
    <x v="8"/>
    <s v="Tarde"/>
    <n v="100"/>
    <n v="90"/>
    <n v="9000"/>
    <n v="3135"/>
    <n v="5865"/>
    <x v="2"/>
  </r>
  <r>
    <x v="606"/>
    <x v="0"/>
    <x v="6"/>
    <x v="5"/>
    <x v="2"/>
    <x v="9"/>
    <s v="Noite"/>
    <n v="150"/>
    <n v="120"/>
    <n v="18000"/>
    <n v="6944"/>
    <n v="11056"/>
    <x v="2"/>
  </r>
  <r>
    <x v="314"/>
    <x v="1"/>
    <x v="5"/>
    <x v="0"/>
    <x v="0"/>
    <x v="0"/>
    <s v="Tarde"/>
    <n v="50"/>
    <n v="70"/>
    <n v="3500"/>
    <n v="1175"/>
    <n v="2325"/>
    <x v="2"/>
  </r>
  <r>
    <x v="270"/>
    <x v="0"/>
    <x v="4"/>
    <x v="0"/>
    <x v="1"/>
    <x v="1"/>
    <s v="Noite"/>
    <n v="100"/>
    <n v="90"/>
    <n v="9000"/>
    <n v="3542"/>
    <n v="5458"/>
    <x v="2"/>
  </r>
  <r>
    <x v="362"/>
    <x v="1"/>
    <x v="4"/>
    <x v="0"/>
    <x v="2"/>
    <x v="2"/>
    <s v="Tarde"/>
    <n v="150"/>
    <n v="120"/>
    <n v="18000"/>
    <n v="6023"/>
    <n v="11977"/>
    <x v="2"/>
  </r>
  <r>
    <x v="451"/>
    <x v="0"/>
    <x v="0"/>
    <x v="0"/>
    <x v="3"/>
    <x v="3"/>
    <s v="Noite"/>
    <n v="70"/>
    <n v="120"/>
    <n v="8400"/>
    <n v="3332"/>
    <n v="5068"/>
    <x v="2"/>
  </r>
  <r>
    <x v="181"/>
    <x v="0"/>
    <x v="1"/>
    <x v="1"/>
    <x v="2"/>
    <x v="4"/>
    <s v="Tarde"/>
    <n v="120"/>
    <n v="150"/>
    <n v="18000"/>
    <n v="6453"/>
    <n v="11547"/>
    <x v="2"/>
  </r>
  <r>
    <x v="125"/>
    <x v="1"/>
    <x v="1"/>
    <x v="2"/>
    <x v="2"/>
    <x v="5"/>
    <s v="Noite"/>
    <n v="100"/>
    <n v="150"/>
    <n v="15000"/>
    <n v="5828"/>
    <n v="9172"/>
    <x v="2"/>
  </r>
  <r>
    <x v="558"/>
    <x v="1"/>
    <x v="2"/>
    <x v="2"/>
    <x v="3"/>
    <x v="6"/>
    <s v="Tarde"/>
    <n v="200"/>
    <n v="120"/>
    <n v="24000"/>
    <n v="9666"/>
    <n v="14334"/>
    <x v="2"/>
  </r>
  <r>
    <x v="429"/>
    <x v="0"/>
    <x v="8"/>
    <x v="3"/>
    <x v="2"/>
    <x v="7"/>
    <s v="Noite"/>
    <n v="50"/>
    <n v="100"/>
    <n v="5000"/>
    <n v="1981"/>
    <n v="3019"/>
    <x v="2"/>
  </r>
  <r>
    <x v="146"/>
    <x v="1"/>
    <x v="7"/>
    <x v="4"/>
    <x v="1"/>
    <x v="8"/>
    <s v="Tarde"/>
    <n v="100"/>
    <n v="90"/>
    <n v="9000"/>
    <n v="3365"/>
    <n v="5635"/>
    <x v="2"/>
  </r>
  <r>
    <x v="64"/>
    <x v="0"/>
    <x v="9"/>
    <x v="5"/>
    <x v="2"/>
    <x v="9"/>
    <s v="Noite"/>
    <n v="150"/>
    <n v="120"/>
    <n v="18000"/>
    <n v="6856"/>
    <n v="11144"/>
    <x v="2"/>
  </r>
  <r>
    <x v="376"/>
    <x v="0"/>
    <x v="1"/>
    <x v="0"/>
    <x v="0"/>
    <x v="0"/>
    <s v="Tarde"/>
    <n v="50"/>
    <n v="70"/>
    <n v="3500"/>
    <n v="1397"/>
    <n v="2103"/>
    <x v="2"/>
  </r>
  <r>
    <x v="504"/>
    <x v="1"/>
    <x v="8"/>
    <x v="0"/>
    <x v="1"/>
    <x v="1"/>
    <s v="Noite"/>
    <n v="100"/>
    <n v="90"/>
    <n v="9000"/>
    <n v="3298"/>
    <n v="5702"/>
    <x v="2"/>
  </r>
  <r>
    <x v="328"/>
    <x v="1"/>
    <x v="1"/>
    <x v="0"/>
    <x v="2"/>
    <x v="2"/>
    <s v="Tarde"/>
    <n v="150"/>
    <n v="120"/>
    <n v="18000"/>
    <n v="6844"/>
    <n v="11156"/>
    <x v="2"/>
  </r>
  <r>
    <x v="552"/>
    <x v="1"/>
    <x v="10"/>
    <x v="0"/>
    <x v="3"/>
    <x v="3"/>
    <s v="Noite"/>
    <n v="70"/>
    <n v="120"/>
    <n v="8400"/>
    <n v="3578"/>
    <n v="4822"/>
    <x v="2"/>
  </r>
  <r>
    <x v="188"/>
    <x v="1"/>
    <x v="9"/>
    <x v="1"/>
    <x v="2"/>
    <x v="4"/>
    <s v="Tarde"/>
    <n v="120"/>
    <n v="150"/>
    <n v="18000"/>
    <n v="7705"/>
    <n v="10295"/>
    <x v="2"/>
  </r>
  <r>
    <x v="479"/>
    <x v="0"/>
    <x v="6"/>
    <x v="2"/>
    <x v="2"/>
    <x v="5"/>
    <s v="Noite"/>
    <n v="100"/>
    <n v="150"/>
    <n v="15000"/>
    <n v="6427"/>
    <n v="8573"/>
    <x v="2"/>
  </r>
  <r>
    <x v="431"/>
    <x v="1"/>
    <x v="4"/>
    <x v="2"/>
    <x v="3"/>
    <x v="6"/>
    <s v="Tarde"/>
    <n v="200"/>
    <n v="120"/>
    <n v="24000"/>
    <n v="9851"/>
    <n v="14149"/>
    <x v="2"/>
  </r>
  <r>
    <x v="320"/>
    <x v="1"/>
    <x v="10"/>
    <x v="3"/>
    <x v="2"/>
    <x v="7"/>
    <s v="Noite"/>
    <n v="50"/>
    <n v="100"/>
    <n v="5000"/>
    <n v="1680"/>
    <n v="3320"/>
    <x v="2"/>
  </r>
  <r>
    <x v="78"/>
    <x v="1"/>
    <x v="4"/>
    <x v="4"/>
    <x v="1"/>
    <x v="8"/>
    <s v="Tarde"/>
    <n v="100"/>
    <n v="90"/>
    <n v="9000"/>
    <n v="3060"/>
    <n v="5940"/>
    <x v="2"/>
  </r>
  <r>
    <x v="513"/>
    <x v="1"/>
    <x v="5"/>
    <x v="5"/>
    <x v="2"/>
    <x v="9"/>
    <s v="Noite"/>
    <n v="150"/>
    <n v="120"/>
    <n v="18000"/>
    <n v="7992"/>
    <n v="10008"/>
    <x v="2"/>
  </r>
  <r>
    <x v="580"/>
    <x v="1"/>
    <x v="6"/>
    <x v="0"/>
    <x v="0"/>
    <x v="0"/>
    <s v="Tarde"/>
    <n v="50"/>
    <n v="70"/>
    <n v="3500"/>
    <n v="1299"/>
    <n v="2201"/>
    <x v="2"/>
  </r>
  <r>
    <x v="101"/>
    <x v="0"/>
    <x v="5"/>
    <x v="0"/>
    <x v="1"/>
    <x v="1"/>
    <s v="Noite"/>
    <n v="100"/>
    <n v="90"/>
    <n v="9000"/>
    <n v="3834"/>
    <n v="5166"/>
    <x v="2"/>
  </r>
  <r>
    <x v="230"/>
    <x v="1"/>
    <x v="5"/>
    <x v="0"/>
    <x v="2"/>
    <x v="2"/>
    <s v="Tarde"/>
    <n v="150"/>
    <n v="120"/>
    <n v="18000"/>
    <n v="6242"/>
    <n v="11758"/>
    <x v="2"/>
  </r>
  <r>
    <x v="524"/>
    <x v="0"/>
    <x v="10"/>
    <x v="0"/>
    <x v="3"/>
    <x v="3"/>
    <s v="Noite"/>
    <n v="70"/>
    <n v="120"/>
    <n v="8400"/>
    <n v="2931"/>
    <n v="5469"/>
    <x v="2"/>
  </r>
  <r>
    <x v="287"/>
    <x v="0"/>
    <x v="3"/>
    <x v="1"/>
    <x v="2"/>
    <x v="4"/>
    <s v="Tarde"/>
    <n v="120"/>
    <n v="150"/>
    <n v="18000"/>
    <n v="6558"/>
    <n v="11442"/>
    <x v="2"/>
  </r>
  <r>
    <x v="444"/>
    <x v="0"/>
    <x v="9"/>
    <x v="2"/>
    <x v="2"/>
    <x v="5"/>
    <s v="Noite"/>
    <n v="100"/>
    <n v="150"/>
    <n v="15000"/>
    <n v="5722"/>
    <n v="9278"/>
    <x v="2"/>
  </r>
  <r>
    <x v="206"/>
    <x v="0"/>
    <x v="10"/>
    <x v="2"/>
    <x v="3"/>
    <x v="6"/>
    <s v="Tarde"/>
    <n v="200"/>
    <n v="120"/>
    <n v="24000"/>
    <n v="9659"/>
    <n v="14341"/>
    <x v="2"/>
  </r>
  <r>
    <x v="645"/>
    <x v="0"/>
    <x v="3"/>
    <x v="3"/>
    <x v="2"/>
    <x v="7"/>
    <s v="Noite"/>
    <n v="50"/>
    <n v="100"/>
    <n v="5000"/>
    <n v="1838"/>
    <n v="3162"/>
    <x v="2"/>
  </r>
  <r>
    <x v="111"/>
    <x v="0"/>
    <x v="5"/>
    <x v="4"/>
    <x v="1"/>
    <x v="8"/>
    <s v="Tarde"/>
    <n v="100"/>
    <n v="90"/>
    <n v="9000"/>
    <n v="3302"/>
    <n v="5698"/>
    <x v="2"/>
  </r>
  <r>
    <x v="592"/>
    <x v="1"/>
    <x v="11"/>
    <x v="5"/>
    <x v="2"/>
    <x v="9"/>
    <s v="Noite"/>
    <n v="150"/>
    <n v="120"/>
    <n v="18000"/>
    <n v="6913"/>
    <n v="11087"/>
    <x v="2"/>
  </r>
  <r>
    <x v="359"/>
    <x v="0"/>
    <x v="9"/>
    <x v="0"/>
    <x v="0"/>
    <x v="0"/>
    <s v="Tarde"/>
    <n v="50"/>
    <n v="70"/>
    <n v="3500"/>
    <n v="1504"/>
    <n v="1996"/>
    <x v="2"/>
  </r>
  <r>
    <x v="490"/>
    <x v="0"/>
    <x v="4"/>
    <x v="0"/>
    <x v="1"/>
    <x v="1"/>
    <s v="Noite"/>
    <n v="100"/>
    <n v="90"/>
    <n v="9000"/>
    <n v="3669"/>
    <n v="5331"/>
    <x v="2"/>
  </r>
  <r>
    <x v="371"/>
    <x v="0"/>
    <x v="2"/>
    <x v="0"/>
    <x v="2"/>
    <x v="2"/>
    <s v="Tarde"/>
    <n v="150"/>
    <n v="120"/>
    <n v="18000"/>
    <n v="6714"/>
    <n v="11286"/>
    <x v="2"/>
  </r>
  <r>
    <x v="670"/>
    <x v="1"/>
    <x v="8"/>
    <x v="0"/>
    <x v="3"/>
    <x v="3"/>
    <s v="Noite"/>
    <n v="70"/>
    <n v="120"/>
    <n v="8400"/>
    <n v="2802"/>
    <n v="5598"/>
    <x v="2"/>
  </r>
  <r>
    <x v="723"/>
    <x v="1"/>
    <x v="7"/>
    <x v="1"/>
    <x v="2"/>
    <x v="4"/>
    <s v="Tarde"/>
    <n v="120"/>
    <n v="150"/>
    <n v="18000"/>
    <n v="6525"/>
    <n v="11475"/>
    <x v="2"/>
  </r>
  <r>
    <x v="71"/>
    <x v="0"/>
    <x v="11"/>
    <x v="2"/>
    <x v="2"/>
    <x v="5"/>
    <s v="Noite"/>
    <n v="100"/>
    <n v="150"/>
    <n v="15000"/>
    <n v="6130"/>
    <n v="8870"/>
    <x v="2"/>
  </r>
  <r>
    <x v="292"/>
    <x v="0"/>
    <x v="1"/>
    <x v="2"/>
    <x v="3"/>
    <x v="6"/>
    <s v="Tarde"/>
    <n v="200"/>
    <n v="120"/>
    <n v="24000"/>
    <n v="8791"/>
    <n v="15209"/>
    <x v="2"/>
  </r>
  <r>
    <x v="705"/>
    <x v="0"/>
    <x v="10"/>
    <x v="3"/>
    <x v="2"/>
    <x v="7"/>
    <s v="Noite"/>
    <n v="50"/>
    <n v="100"/>
    <n v="5000"/>
    <n v="1827"/>
    <n v="3173"/>
    <x v="2"/>
  </r>
  <r>
    <x v="191"/>
    <x v="0"/>
    <x v="8"/>
    <x v="4"/>
    <x v="1"/>
    <x v="8"/>
    <s v="Tarde"/>
    <n v="100"/>
    <n v="90"/>
    <n v="9000"/>
    <n v="3430"/>
    <n v="5570"/>
    <x v="2"/>
  </r>
  <r>
    <x v="422"/>
    <x v="1"/>
    <x v="11"/>
    <x v="5"/>
    <x v="2"/>
    <x v="9"/>
    <s v="Noite"/>
    <n v="150"/>
    <n v="120"/>
    <n v="18000"/>
    <n v="7077"/>
    <n v="10923"/>
    <x v="2"/>
  </r>
  <r>
    <x v="239"/>
    <x v="0"/>
    <x v="2"/>
    <x v="0"/>
    <x v="0"/>
    <x v="0"/>
    <s v="Tarde"/>
    <n v="50"/>
    <n v="70"/>
    <n v="3500"/>
    <n v="1210"/>
    <n v="2290"/>
    <x v="2"/>
  </r>
  <r>
    <x v="518"/>
    <x v="0"/>
    <x v="1"/>
    <x v="0"/>
    <x v="1"/>
    <x v="1"/>
    <s v="Noite"/>
    <n v="100"/>
    <n v="90"/>
    <n v="9000"/>
    <n v="3206"/>
    <n v="5794"/>
    <x v="2"/>
  </r>
  <r>
    <x v="36"/>
    <x v="0"/>
    <x v="2"/>
    <x v="0"/>
    <x v="2"/>
    <x v="2"/>
    <s v="Tarde"/>
    <n v="150"/>
    <n v="120"/>
    <n v="18000"/>
    <n v="6106"/>
    <n v="11894"/>
    <x v="2"/>
  </r>
  <r>
    <x v="211"/>
    <x v="1"/>
    <x v="11"/>
    <x v="0"/>
    <x v="3"/>
    <x v="3"/>
    <s v="Noite"/>
    <n v="70"/>
    <n v="120"/>
    <n v="8400"/>
    <n v="3197"/>
    <n v="5203"/>
    <x v="2"/>
  </r>
  <r>
    <x v="572"/>
    <x v="0"/>
    <x v="4"/>
    <x v="1"/>
    <x v="2"/>
    <x v="4"/>
    <s v="Tarde"/>
    <n v="120"/>
    <n v="150"/>
    <n v="18000"/>
    <n v="7804"/>
    <n v="10196"/>
    <x v="2"/>
  </r>
  <r>
    <x v="264"/>
    <x v="0"/>
    <x v="5"/>
    <x v="2"/>
    <x v="2"/>
    <x v="5"/>
    <s v="Noite"/>
    <n v="100"/>
    <n v="150"/>
    <n v="15000"/>
    <n v="6405"/>
    <n v="8595"/>
    <x v="2"/>
  </r>
  <r>
    <x v="233"/>
    <x v="0"/>
    <x v="5"/>
    <x v="2"/>
    <x v="3"/>
    <x v="6"/>
    <s v="Tarde"/>
    <n v="200"/>
    <n v="120"/>
    <n v="24000"/>
    <n v="9899"/>
    <n v="14101"/>
    <x v="2"/>
  </r>
  <r>
    <x v="515"/>
    <x v="0"/>
    <x v="0"/>
    <x v="3"/>
    <x v="2"/>
    <x v="7"/>
    <s v="Noite"/>
    <n v="50"/>
    <n v="100"/>
    <n v="5000"/>
    <n v="1825"/>
    <n v="3175"/>
    <x v="2"/>
  </r>
  <r>
    <x v="700"/>
    <x v="1"/>
    <x v="0"/>
    <x v="4"/>
    <x v="1"/>
    <x v="8"/>
    <s v="Tarde"/>
    <n v="100"/>
    <n v="90"/>
    <n v="9000"/>
    <n v="3560"/>
    <n v="5440"/>
    <x v="2"/>
  </r>
  <r>
    <x v="283"/>
    <x v="1"/>
    <x v="1"/>
    <x v="5"/>
    <x v="2"/>
    <x v="9"/>
    <s v="Noite"/>
    <n v="150"/>
    <n v="120"/>
    <n v="18000"/>
    <n v="6636"/>
    <n v="11364"/>
    <x v="2"/>
  </r>
  <r>
    <x v="89"/>
    <x v="0"/>
    <x v="2"/>
    <x v="0"/>
    <x v="0"/>
    <x v="0"/>
    <s v="Tarde"/>
    <n v="50"/>
    <n v="70"/>
    <n v="3500"/>
    <n v="1436"/>
    <n v="2064"/>
    <x v="2"/>
  </r>
  <r>
    <x v="630"/>
    <x v="1"/>
    <x v="9"/>
    <x v="0"/>
    <x v="1"/>
    <x v="1"/>
    <s v="Noite"/>
    <n v="100"/>
    <n v="90"/>
    <n v="9000"/>
    <n v="3030"/>
    <n v="5970"/>
    <x v="2"/>
  </r>
  <r>
    <x v="695"/>
    <x v="0"/>
    <x v="0"/>
    <x v="0"/>
    <x v="2"/>
    <x v="2"/>
    <s v="Tarde"/>
    <n v="150"/>
    <n v="120"/>
    <n v="18000"/>
    <n v="5988"/>
    <n v="12012"/>
    <x v="2"/>
  </r>
  <r>
    <x v="135"/>
    <x v="1"/>
    <x v="6"/>
    <x v="0"/>
    <x v="3"/>
    <x v="3"/>
    <s v="Noite"/>
    <n v="70"/>
    <n v="120"/>
    <n v="8400"/>
    <n v="2953"/>
    <n v="5447"/>
    <x v="2"/>
  </r>
  <r>
    <x v="91"/>
    <x v="0"/>
    <x v="9"/>
    <x v="1"/>
    <x v="2"/>
    <x v="4"/>
    <s v="Tarde"/>
    <n v="120"/>
    <n v="150"/>
    <n v="18000"/>
    <n v="7268"/>
    <n v="10732"/>
    <x v="2"/>
  </r>
  <r>
    <x v="370"/>
    <x v="0"/>
    <x v="9"/>
    <x v="2"/>
    <x v="2"/>
    <x v="5"/>
    <s v="Noite"/>
    <n v="100"/>
    <n v="150"/>
    <n v="15000"/>
    <n v="5546"/>
    <n v="9454"/>
    <x v="2"/>
  </r>
  <r>
    <x v="170"/>
    <x v="1"/>
    <x v="3"/>
    <x v="2"/>
    <x v="3"/>
    <x v="6"/>
    <s v="Tarde"/>
    <n v="200"/>
    <n v="120"/>
    <n v="24000"/>
    <n v="8033"/>
    <n v="15967"/>
    <x v="2"/>
  </r>
  <r>
    <x v="375"/>
    <x v="1"/>
    <x v="1"/>
    <x v="3"/>
    <x v="2"/>
    <x v="7"/>
    <s v="Noite"/>
    <n v="50"/>
    <n v="100"/>
    <n v="5000"/>
    <n v="2237"/>
    <n v="2763"/>
    <x v="2"/>
  </r>
  <r>
    <x v="393"/>
    <x v="0"/>
    <x v="5"/>
    <x v="4"/>
    <x v="1"/>
    <x v="8"/>
    <s v="Tarde"/>
    <n v="100"/>
    <n v="90"/>
    <n v="9000"/>
    <n v="3576"/>
    <n v="5424"/>
    <x v="2"/>
  </r>
  <r>
    <x v="615"/>
    <x v="0"/>
    <x v="9"/>
    <x v="5"/>
    <x v="2"/>
    <x v="9"/>
    <s v="Noite"/>
    <n v="150"/>
    <n v="120"/>
    <n v="18000"/>
    <n v="6390"/>
    <n v="11610"/>
    <x v="2"/>
  </r>
  <r>
    <x v="203"/>
    <x v="0"/>
    <x v="1"/>
    <x v="0"/>
    <x v="0"/>
    <x v="0"/>
    <s v="Tarde"/>
    <n v="50"/>
    <n v="70"/>
    <n v="3500"/>
    <n v="1421"/>
    <n v="2079"/>
    <x v="2"/>
  </r>
  <r>
    <x v="335"/>
    <x v="1"/>
    <x v="4"/>
    <x v="0"/>
    <x v="1"/>
    <x v="1"/>
    <s v="Noite"/>
    <n v="100"/>
    <n v="90"/>
    <n v="9000"/>
    <n v="3523"/>
    <n v="5477"/>
    <x v="2"/>
  </r>
  <r>
    <x v="593"/>
    <x v="1"/>
    <x v="1"/>
    <x v="0"/>
    <x v="2"/>
    <x v="2"/>
    <s v="Tarde"/>
    <n v="150"/>
    <n v="120"/>
    <n v="18000"/>
    <n v="6201"/>
    <n v="11799"/>
    <x v="2"/>
  </r>
  <r>
    <x v="411"/>
    <x v="1"/>
    <x v="0"/>
    <x v="0"/>
    <x v="3"/>
    <x v="3"/>
    <s v="Noite"/>
    <n v="70"/>
    <n v="120"/>
    <n v="8400"/>
    <n v="3044"/>
    <n v="5356"/>
    <x v="2"/>
  </r>
  <r>
    <x v="89"/>
    <x v="0"/>
    <x v="2"/>
    <x v="1"/>
    <x v="2"/>
    <x v="4"/>
    <s v="Tarde"/>
    <n v="120"/>
    <n v="150"/>
    <n v="18000"/>
    <n v="7045"/>
    <n v="10955"/>
    <x v="2"/>
  </r>
  <r>
    <x v="658"/>
    <x v="0"/>
    <x v="8"/>
    <x v="2"/>
    <x v="2"/>
    <x v="5"/>
    <s v="Noite"/>
    <n v="100"/>
    <n v="150"/>
    <n v="15000"/>
    <n v="6676"/>
    <n v="8324"/>
    <x v="2"/>
  </r>
  <r>
    <x v="199"/>
    <x v="1"/>
    <x v="10"/>
    <x v="2"/>
    <x v="3"/>
    <x v="6"/>
    <s v="Tarde"/>
    <n v="200"/>
    <n v="120"/>
    <n v="24000"/>
    <n v="9773"/>
    <n v="14227"/>
    <x v="2"/>
  </r>
  <r>
    <x v="96"/>
    <x v="1"/>
    <x v="3"/>
    <x v="3"/>
    <x v="2"/>
    <x v="7"/>
    <s v="Noite"/>
    <n v="50"/>
    <n v="100"/>
    <n v="5000"/>
    <n v="1960"/>
    <n v="3040"/>
    <x v="2"/>
  </r>
  <r>
    <x v="345"/>
    <x v="1"/>
    <x v="11"/>
    <x v="4"/>
    <x v="1"/>
    <x v="8"/>
    <s v="Tarde"/>
    <n v="100"/>
    <n v="90"/>
    <n v="9000"/>
    <n v="3141"/>
    <n v="5859"/>
    <x v="2"/>
  </r>
  <r>
    <x v="644"/>
    <x v="0"/>
    <x v="10"/>
    <x v="5"/>
    <x v="2"/>
    <x v="9"/>
    <s v="Noite"/>
    <n v="150"/>
    <n v="120"/>
    <n v="18000"/>
    <n v="7218"/>
    <n v="10782"/>
    <x v="2"/>
  </r>
  <r>
    <x v="560"/>
    <x v="1"/>
    <x v="7"/>
    <x v="0"/>
    <x v="0"/>
    <x v="0"/>
    <s v="Tarde"/>
    <n v="50"/>
    <n v="70"/>
    <n v="3500"/>
    <n v="1163"/>
    <n v="2337"/>
    <x v="2"/>
  </r>
  <r>
    <x v="129"/>
    <x v="0"/>
    <x v="11"/>
    <x v="0"/>
    <x v="1"/>
    <x v="1"/>
    <s v="Noite"/>
    <n v="100"/>
    <n v="90"/>
    <n v="9000"/>
    <n v="3386"/>
    <n v="5614"/>
    <x v="2"/>
  </r>
  <r>
    <x v="562"/>
    <x v="1"/>
    <x v="9"/>
    <x v="0"/>
    <x v="2"/>
    <x v="2"/>
    <s v="Tarde"/>
    <n v="150"/>
    <n v="120"/>
    <n v="18000"/>
    <n v="7729"/>
    <n v="10271"/>
    <x v="2"/>
  </r>
  <r>
    <x v="717"/>
    <x v="0"/>
    <x v="9"/>
    <x v="0"/>
    <x v="3"/>
    <x v="3"/>
    <s v="Noite"/>
    <n v="70"/>
    <n v="120"/>
    <n v="8400"/>
    <n v="2836"/>
    <n v="5564"/>
    <x v="2"/>
  </r>
  <r>
    <x v="159"/>
    <x v="0"/>
    <x v="11"/>
    <x v="1"/>
    <x v="2"/>
    <x v="4"/>
    <s v="Tarde"/>
    <n v="120"/>
    <n v="150"/>
    <n v="18000"/>
    <n v="6145"/>
    <n v="11855"/>
    <x v="2"/>
  </r>
  <r>
    <x v="404"/>
    <x v="0"/>
    <x v="4"/>
    <x v="2"/>
    <x v="2"/>
    <x v="5"/>
    <s v="Noite"/>
    <n v="100"/>
    <n v="150"/>
    <n v="15000"/>
    <n v="5207"/>
    <n v="9793"/>
    <x v="2"/>
  </r>
  <r>
    <x v="342"/>
    <x v="0"/>
    <x v="7"/>
    <x v="2"/>
    <x v="3"/>
    <x v="6"/>
    <s v="Tarde"/>
    <n v="200"/>
    <n v="120"/>
    <n v="24000"/>
    <n v="9721"/>
    <n v="14279"/>
    <x v="2"/>
  </r>
  <r>
    <x v="702"/>
    <x v="1"/>
    <x v="0"/>
    <x v="3"/>
    <x v="2"/>
    <x v="7"/>
    <s v="Noite"/>
    <n v="50"/>
    <n v="100"/>
    <n v="5000"/>
    <n v="1935"/>
    <n v="3065"/>
    <x v="2"/>
  </r>
  <r>
    <x v="405"/>
    <x v="0"/>
    <x v="1"/>
    <x v="4"/>
    <x v="1"/>
    <x v="8"/>
    <s v="Tarde"/>
    <n v="100"/>
    <n v="90"/>
    <n v="9000"/>
    <n v="3803"/>
    <n v="5197"/>
    <x v="2"/>
  </r>
  <r>
    <x v="724"/>
    <x v="0"/>
    <x v="9"/>
    <x v="5"/>
    <x v="2"/>
    <x v="9"/>
    <s v="Noite"/>
    <n v="150"/>
    <n v="120"/>
    <n v="18000"/>
    <n v="7358"/>
    <n v="10642"/>
    <x v="2"/>
  </r>
  <r>
    <x v="488"/>
    <x v="1"/>
    <x v="0"/>
    <x v="0"/>
    <x v="0"/>
    <x v="0"/>
    <s v="Tarde"/>
    <n v="50"/>
    <n v="70"/>
    <n v="3500"/>
    <n v="1449"/>
    <n v="2051"/>
    <x v="2"/>
  </r>
  <r>
    <x v="683"/>
    <x v="1"/>
    <x v="10"/>
    <x v="0"/>
    <x v="1"/>
    <x v="1"/>
    <s v="Noite"/>
    <n v="100"/>
    <n v="90"/>
    <n v="9000"/>
    <n v="3090"/>
    <n v="5910"/>
    <x v="2"/>
  </r>
  <r>
    <x v="270"/>
    <x v="0"/>
    <x v="4"/>
    <x v="0"/>
    <x v="2"/>
    <x v="2"/>
    <s v="Tarde"/>
    <n v="150"/>
    <n v="120"/>
    <n v="18000"/>
    <n v="6680"/>
    <n v="11320"/>
    <x v="2"/>
  </r>
  <r>
    <x v="485"/>
    <x v="0"/>
    <x v="8"/>
    <x v="0"/>
    <x v="3"/>
    <x v="3"/>
    <s v="Noite"/>
    <n v="70"/>
    <n v="120"/>
    <n v="8400"/>
    <n v="3326"/>
    <n v="5074"/>
    <x v="2"/>
  </r>
  <r>
    <x v="44"/>
    <x v="0"/>
    <x v="6"/>
    <x v="1"/>
    <x v="2"/>
    <x v="4"/>
    <s v="Tarde"/>
    <n v="120"/>
    <n v="150"/>
    <n v="18000"/>
    <n v="6295"/>
    <n v="11705"/>
    <x v="2"/>
  </r>
  <r>
    <x v="137"/>
    <x v="0"/>
    <x v="3"/>
    <x v="2"/>
    <x v="2"/>
    <x v="5"/>
    <s v="Noite"/>
    <n v="100"/>
    <n v="150"/>
    <n v="15000"/>
    <n v="5212"/>
    <n v="9788"/>
    <x v="2"/>
  </r>
  <r>
    <x v="490"/>
    <x v="0"/>
    <x v="4"/>
    <x v="2"/>
    <x v="3"/>
    <x v="6"/>
    <s v="Tarde"/>
    <n v="200"/>
    <n v="120"/>
    <n v="24000"/>
    <n v="8167"/>
    <n v="15833"/>
    <x v="2"/>
  </r>
  <r>
    <x v="20"/>
    <x v="1"/>
    <x v="7"/>
    <x v="3"/>
    <x v="2"/>
    <x v="7"/>
    <s v="Noite"/>
    <n v="50"/>
    <n v="100"/>
    <n v="5000"/>
    <n v="1704"/>
    <n v="3296"/>
    <x v="2"/>
  </r>
  <r>
    <x v="85"/>
    <x v="0"/>
    <x v="2"/>
    <x v="4"/>
    <x v="1"/>
    <x v="8"/>
    <s v="Tarde"/>
    <n v="100"/>
    <n v="90"/>
    <n v="9000"/>
    <n v="3658"/>
    <n v="5342"/>
    <x v="2"/>
  </r>
  <r>
    <x v="117"/>
    <x v="1"/>
    <x v="0"/>
    <x v="5"/>
    <x v="2"/>
    <x v="9"/>
    <s v="Noite"/>
    <n v="150"/>
    <n v="120"/>
    <n v="18000"/>
    <n v="6476"/>
    <n v="11524"/>
    <x v="2"/>
  </r>
  <r>
    <x v="602"/>
    <x v="0"/>
    <x v="8"/>
    <x v="0"/>
    <x v="0"/>
    <x v="0"/>
    <s v="Tarde"/>
    <n v="50"/>
    <n v="70"/>
    <n v="3500"/>
    <n v="1468"/>
    <n v="2032"/>
    <x v="2"/>
  </r>
  <r>
    <x v="245"/>
    <x v="1"/>
    <x v="7"/>
    <x v="0"/>
    <x v="1"/>
    <x v="1"/>
    <s v="Noite"/>
    <n v="100"/>
    <n v="90"/>
    <n v="9000"/>
    <n v="3776"/>
    <n v="5224"/>
    <x v="2"/>
  </r>
  <r>
    <x v="725"/>
    <x v="0"/>
    <x v="3"/>
    <x v="0"/>
    <x v="2"/>
    <x v="2"/>
    <s v="Tarde"/>
    <n v="150"/>
    <n v="120"/>
    <n v="18000"/>
    <n v="7309"/>
    <n v="10691"/>
    <x v="2"/>
  </r>
  <r>
    <x v="446"/>
    <x v="0"/>
    <x v="8"/>
    <x v="0"/>
    <x v="3"/>
    <x v="3"/>
    <s v="Noite"/>
    <n v="70"/>
    <n v="120"/>
    <n v="8400"/>
    <n v="3155"/>
    <n v="5245"/>
    <x v="2"/>
  </r>
  <r>
    <x v="373"/>
    <x v="1"/>
    <x v="7"/>
    <x v="1"/>
    <x v="2"/>
    <x v="4"/>
    <s v="Tarde"/>
    <n v="120"/>
    <n v="150"/>
    <n v="18000"/>
    <n v="6661"/>
    <n v="11339"/>
    <x v="2"/>
  </r>
  <r>
    <x v="612"/>
    <x v="0"/>
    <x v="2"/>
    <x v="2"/>
    <x v="2"/>
    <x v="5"/>
    <s v="Noite"/>
    <n v="100"/>
    <n v="150"/>
    <n v="15000"/>
    <n v="6648"/>
    <n v="8352"/>
    <x v="2"/>
  </r>
  <r>
    <x v="110"/>
    <x v="1"/>
    <x v="8"/>
    <x v="2"/>
    <x v="3"/>
    <x v="6"/>
    <s v="Tarde"/>
    <n v="200"/>
    <n v="120"/>
    <n v="24000"/>
    <n v="8406"/>
    <n v="15594"/>
    <x v="2"/>
  </r>
  <r>
    <x v="464"/>
    <x v="0"/>
    <x v="5"/>
    <x v="3"/>
    <x v="2"/>
    <x v="7"/>
    <s v="Noite"/>
    <n v="50"/>
    <n v="100"/>
    <n v="5000"/>
    <n v="2065"/>
    <n v="2935"/>
    <x v="2"/>
  </r>
  <r>
    <x v="75"/>
    <x v="0"/>
    <x v="6"/>
    <x v="4"/>
    <x v="1"/>
    <x v="8"/>
    <s v="Tarde"/>
    <n v="100"/>
    <n v="90"/>
    <n v="9000"/>
    <n v="3539"/>
    <n v="5461"/>
    <x v="2"/>
  </r>
  <r>
    <x v="125"/>
    <x v="1"/>
    <x v="1"/>
    <x v="5"/>
    <x v="2"/>
    <x v="9"/>
    <s v="Noite"/>
    <n v="150"/>
    <n v="120"/>
    <n v="18000"/>
    <n v="7164"/>
    <n v="10836"/>
    <x v="2"/>
  </r>
  <r>
    <x v="177"/>
    <x v="1"/>
    <x v="11"/>
    <x v="0"/>
    <x v="0"/>
    <x v="0"/>
    <s v="Tarde"/>
    <n v="50"/>
    <n v="70"/>
    <n v="3500"/>
    <n v="1315"/>
    <n v="2185"/>
    <x v="2"/>
  </r>
  <r>
    <x v="343"/>
    <x v="0"/>
    <x v="0"/>
    <x v="0"/>
    <x v="1"/>
    <x v="1"/>
    <s v="Noite"/>
    <n v="100"/>
    <n v="90"/>
    <n v="9000"/>
    <n v="4013"/>
    <n v="4987"/>
    <x v="2"/>
  </r>
  <r>
    <x v="233"/>
    <x v="0"/>
    <x v="5"/>
    <x v="0"/>
    <x v="2"/>
    <x v="2"/>
    <s v="Tarde"/>
    <n v="150"/>
    <n v="120"/>
    <n v="18000"/>
    <n v="6143"/>
    <n v="11857"/>
    <x v="2"/>
  </r>
  <r>
    <x v="597"/>
    <x v="0"/>
    <x v="10"/>
    <x v="0"/>
    <x v="3"/>
    <x v="3"/>
    <s v="Noite"/>
    <n v="70"/>
    <n v="120"/>
    <n v="8400"/>
    <n v="3080"/>
    <n v="5320"/>
    <x v="2"/>
  </r>
  <r>
    <x v="44"/>
    <x v="0"/>
    <x v="6"/>
    <x v="1"/>
    <x v="2"/>
    <x v="4"/>
    <s v="Tarde"/>
    <n v="120"/>
    <n v="150"/>
    <n v="18000"/>
    <n v="6632"/>
    <n v="11368"/>
    <x v="2"/>
  </r>
  <r>
    <x v="228"/>
    <x v="1"/>
    <x v="10"/>
    <x v="2"/>
    <x v="2"/>
    <x v="5"/>
    <s v="Noite"/>
    <n v="100"/>
    <n v="150"/>
    <n v="15000"/>
    <n v="5659"/>
    <n v="9341"/>
    <x v="2"/>
  </r>
  <r>
    <x v="369"/>
    <x v="0"/>
    <x v="11"/>
    <x v="2"/>
    <x v="3"/>
    <x v="6"/>
    <s v="Tarde"/>
    <n v="200"/>
    <n v="120"/>
    <n v="24000"/>
    <n v="10485"/>
    <n v="13515"/>
    <x v="2"/>
  </r>
  <r>
    <x v="454"/>
    <x v="1"/>
    <x v="10"/>
    <x v="3"/>
    <x v="2"/>
    <x v="7"/>
    <s v="Noite"/>
    <n v="50"/>
    <n v="100"/>
    <n v="5000"/>
    <n v="1977"/>
    <n v="3023"/>
    <x v="2"/>
  </r>
  <r>
    <x v="562"/>
    <x v="1"/>
    <x v="9"/>
    <x v="4"/>
    <x v="1"/>
    <x v="8"/>
    <s v="Tarde"/>
    <n v="100"/>
    <n v="90"/>
    <n v="9000"/>
    <n v="3049"/>
    <n v="5951"/>
    <x v="2"/>
  </r>
  <r>
    <x v="376"/>
    <x v="0"/>
    <x v="1"/>
    <x v="5"/>
    <x v="2"/>
    <x v="9"/>
    <s v="Noite"/>
    <n v="150"/>
    <n v="120"/>
    <n v="18000"/>
    <n v="7146"/>
    <n v="10854"/>
    <x v="2"/>
  </r>
  <r>
    <x v="546"/>
    <x v="0"/>
    <x v="11"/>
    <x v="0"/>
    <x v="0"/>
    <x v="0"/>
    <s v="Tarde"/>
    <n v="50"/>
    <n v="70"/>
    <n v="3500"/>
    <n v="1219"/>
    <n v="2281"/>
    <x v="2"/>
  </r>
  <r>
    <x v="630"/>
    <x v="1"/>
    <x v="9"/>
    <x v="0"/>
    <x v="1"/>
    <x v="1"/>
    <s v="Noite"/>
    <n v="100"/>
    <n v="90"/>
    <n v="9000"/>
    <n v="3697"/>
    <n v="5303"/>
    <x v="2"/>
  </r>
  <r>
    <x v="347"/>
    <x v="1"/>
    <x v="6"/>
    <x v="0"/>
    <x v="2"/>
    <x v="2"/>
    <s v="Tarde"/>
    <n v="150"/>
    <n v="120"/>
    <n v="18000"/>
    <n v="6402"/>
    <n v="11598"/>
    <x v="2"/>
  </r>
  <r>
    <x v="368"/>
    <x v="0"/>
    <x v="9"/>
    <x v="0"/>
    <x v="3"/>
    <x v="3"/>
    <s v="Noite"/>
    <n v="70"/>
    <n v="120"/>
    <n v="8400"/>
    <n v="3637"/>
    <n v="4763"/>
    <x v="2"/>
  </r>
  <r>
    <x v="431"/>
    <x v="1"/>
    <x v="4"/>
    <x v="1"/>
    <x v="2"/>
    <x v="4"/>
    <s v="Tarde"/>
    <n v="120"/>
    <n v="150"/>
    <n v="18000"/>
    <n v="6936"/>
    <n v="11064"/>
    <x v="2"/>
  </r>
  <r>
    <x v="660"/>
    <x v="1"/>
    <x v="9"/>
    <x v="2"/>
    <x v="2"/>
    <x v="5"/>
    <s v="Noite"/>
    <n v="100"/>
    <n v="150"/>
    <n v="15000"/>
    <n v="6178"/>
    <n v="8822"/>
    <x v="2"/>
  </r>
  <r>
    <x v="294"/>
    <x v="0"/>
    <x v="11"/>
    <x v="2"/>
    <x v="3"/>
    <x v="6"/>
    <s v="Tarde"/>
    <n v="200"/>
    <n v="120"/>
    <n v="24000"/>
    <n v="8760"/>
    <n v="15240"/>
    <x v="2"/>
  </r>
  <r>
    <x v="386"/>
    <x v="0"/>
    <x v="3"/>
    <x v="3"/>
    <x v="2"/>
    <x v="7"/>
    <s v="Noite"/>
    <n v="50"/>
    <n v="100"/>
    <n v="5000"/>
    <n v="1693"/>
    <n v="3307"/>
    <x v="2"/>
  </r>
  <r>
    <x v="493"/>
    <x v="0"/>
    <x v="8"/>
    <x v="4"/>
    <x v="1"/>
    <x v="8"/>
    <s v="Tarde"/>
    <n v="100"/>
    <n v="90"/>
    <n v="9000"/>
    <n v="3496"/>
    <n v="5504"/>
    <x v="2"/>
  </r>
  <r>
    <x v="103"/>
    <x v="1"/>
    <x v="0"/>
    <x v="5"/>
    <x v="2"/>
    <x v="9"/>
    <s v="Noite"/>
    <n v="150"/>
    <n v="120"/>
    <n v="18000"/>
    <n v="6352"/>
    <n v="11648"/>
    <x v="2"/>
  </r>
  <r>
    <x v="598"/>
    <x v="0"/>
    <x v="0"/>
    <x v="0"/>
    <x v="0"/>
    <x v="0"/>
    <s v="Tarde"/>
    <n v="50"/>
    <n v="70"/>
    <n v="3500"/>
    <n v="1409"/>
    <n v="2091"/>
    <x v="2"/>
  </r>
  <r>
    <x v="95"/>
    <x v="0"/>
    <x v="5"/>
    <x v="0"/>
    <x v="1"/>
    <x v="1"/>
    <s v="Noite"/>
    <n v="100"/>
    <n v="90"/>
    <n v="9000"/>
    <n v="3048"/>
    <n v="5952"/>
    <x v="2"/>
  </r>
  <r>
    <x v="382"/>
    <x v="0"/>
    <x v="9"/>
    <x v="0"/>
    <x v="2"/>
    <x v="2"/>
    <s v="Tarde"/>
    <n v="150"/>
    <n v="120"/>
    <n v="18000"/>
    <n v="6627"/>
    <n v="11373"/>
    <x v="2"/>
  </r>
  <r>
    <x v="624"/>
    <x v="1"/>
    <x v="1"/>
    <x v="0"/>
    <x v="3"/>
    <x v="3"/>
    <s v="Noite"/>
    <n v="70"/>
    <n v="120"/>
    <n v="8400"/>
    <n v="3108"/>
    <n v="5292"/>
    <x v="2"/>
  </r>
  <r>
    <x v="714"/>
    <x v="0"/>
    <x v="2"/>
    <x v="1"/>
    <x v="2"/>
    <x v="4"/>
    <s v="Tarde"/>
    <n v="120"/>
    <n v="150"/>
    <n v="18000"/>
    <n v="5973"/>
    <n v="12027"/>
    <x v="2"/>
  </r>
  <r>
    <x v="324"/>
    <x v="1"/>
    <x v="9"/>
    <x v="2"/>
    <x v="2"/>
    <x v="5"/>
    <s v="Noite"/>
    <n v="100"/>
    <n v="150"/>
    <n v="15000"/>
    <n v="5836"/>
    <n v="9164"/>
    <x v="2"/>
  </r>
  <r>
    <x v="341"/>
    <x v="0"/>
    <x v="11"/>
    <x v="2"/>
    <x v="3"/>
    <x v="6"/>
    <s v="Tarde"/>
    <n v="200"/>
    <n v="120"/>
    <n v="24000"/>
    <n v="10512"/>
    <n v="13488"/>
    <x v="2"/>
  </r>
  <r>
    <x v="600"/>
    <x v="1"/>
    <x v="9"/>
    <x v="3"/>
    <x v="2"/>
    <x v="7"/>
    <s v="Noite"/>
    <n v="50"/>
    <n v="100"/>
    <n v="5000"/>
    <n v="1655"/>
    <n v="3345"/>
    <x v="2"/>
  </r>
  <r>
    <x v="1"/>
    <x v="1"/>
    <x v="1"/>
    <x v="4"/>
    <x v="1"/>
    <x v="8"/>
    <s v="Tarde"/>
    <n v="100"/>
    <n v="90"/>
    <n v="9000"/>
    <n v="3568"/>
    <n v="5432"/>
    <x v="2"/>
  </r>
  <r>
    <x v="675"/>
    <x v="1"/>
    <x v="11"/>
    <x v="5"/>
    <x v="2"/>
    <x v="9"/>
    <s v="Noite"/>
    <n v="150"/>
    <n v="120"/>
    <n v="18000"/>
    <n v="5999"/>
    <n v="12001"/>
    <x v="2"/>
  </r>
  <r>
    <x v="260"/>
    <x v="0"/>
    <x v="8"/>
    <x v="0"/>
    <x v="0"/>
    <x v="0"/>
    <s v="Tarde"/>
    <n v="50"/>
    <n v="70"/>
    <n v="3500"/>
    <n v="1550"/>
    <n v="1950"/>
    <x v="2"/>
  </r>
  <r>
    <x v="170"/>
    <x v="1"/>
    <x v="3"/>
    <x v="0"/>
    <x v="1"/>
    <x v="1"/>
    <s v="Noite"/>
    <n v="100"/>
    <n v="90"/>
    <n v="9000"/>
    <n v="4009"/>
    <n v="4991"/>
    <x v="2"/>
  </r>
  <r>
    <x v="646"/>
    <x v="1"/>
    <x v="7"/>
    <x v="0"/>
    <x v="2"/>
    <x v="2"/>
    <s v="Tarde"/>
    <n v="150"/>
    <n v="120"/>
    <n v="18000"/>
    <n v="7451"/>
    <n v="10549"/>
    <x v="2"/>
  </r>
  <r>
    <x v="420"/>
    <x v="1"/>
    <x v="4"/>
    <x v="0"/>
    <x v="3"/>
    <x v="3"/>
    <s v="Noite"/>
    <n v="70"/>
    <n v="120"/>
    <n v="8400"/>
    <n v="2943"/>
    <n v="5457"/>
    <x v="2"/>
  </r>
  <r>
    <x v="235"/>
    <x v="0"/>
    <x v="4"/>
    <x v="1"/>
    <x v="2"/>
    <x v="4"/>
    <s v="Tarde"/>
    <n v="120"/>
    <n v="150"/>
    <n v="18000"/>
    <n v="7099"/>
    <n v="10901"/>
    <x v="2"/>
  </r>
  <r>
    <x v="544"/>
    <x v="1"/>
    <x v="8"/>
    <x v="2"/>
    <x v="2"/>
    <x v="5"/>
    <s v="Noite"/>
    <n v="100"/>
    <n v="150"/>
    <n v="15000"/>
    <n v="5951"/>
    <n v="9049"/>
    <x v="2"/>
  </r>
  <r>
    <x v="8"/>
    <x v="1"/>
    <x v="3"/>
    <x v="2"/>
    <x v="3"/>
    <x v="6"/>
    <s v="Tarde"/>
    <n v="200"/>
    <n v="120"/>
    <n v="24000"/>
    <n v="8649"/>
    <n v="15351"/>
    <x v="2"/>
  </r>
  <r>
    <x v="456"/>
    <x v="1"/>
    <x v="8"/>
    <x v="3"/>
    <x v="2"/>
    <x v="7"/>
    <s v="Noite"/>
    <n v="50"/>
    <n v="100"/>
    <n v="5000"/>
    <n v="1949"/>
    <n v="3051"/>
    <x v="2"/>
  </r>
  <r>
    <x v="649"/>
    <x v="0"/>
    <x v="3"/>
    <x v="4"/>
    <x v="1"/>
    <x v="8"/>
    <s v="Tarde"/>
    <n v="100"/>
    <n v="90"/>
    <n v="9000"/>
    <n v="3838"/>
    <n v="5162"/>
    <x v="2"/>
  </r>
  <r>
    <x v="188"/>
    <x v="1"/>
    <x v="9"/>
    <x v="5"/>
    <x v="2"/>
    <x v="9"/>
    <s v="Noite"/>
    <n v="150"/>
    <n v="120"/>
    <n v="18000"/>
    <n v="6120"/>
    <n v="11880"/>
    <x v="2"/>
  </r>
  <r>
    <x v="578"/>
    <x v="0"/>
    <x v="4"/>
    <x v="0"/>
    <x v="0"/>
    <x v="0"/>
    <s v="Tarde"/>
    <n v="50"/>
    <n v="70"/>
    <n v="3500"/>
    <n v="1218"/>
    <n v="2282"/>
    <x v="2"/>
  </r>
  <r>
    <x v="368"/>
    <x v="0"/>
    <x v="9"/>
    <x v="0"/>
    <x v="1"/>
    <x v="1"/>
    <s v="Noite"/>
    <n v="100"/>
    <n v="90"/>
    <n v="9000"/>
    <n v="3324"/>
    <n v="5676"/>
    <x v="2"/>
  </r>
  <r>
    <x v="322"/>
    <x v="0"/>
    <x v="5"/>
    <x v="0"/>
    <x v="2"/>
    <x v="2"/>
    <s v="Tarde"/>
    <n v="150"/>
    <n v="120"/>
    <n v="18000"/>
    <n v="7736"/>
    <n v="10264"/>
    <x v="2"/>
  </r>
  <r>
    <x v="128"/>
    <x v="1"/>
    <x v="11"/>
    <x v="0"/>
    <x v="3"/>
    <x v="3"/>
    <s v="Noite"/>
    <n v="70"/>
    <n v="120"/>
    <n v="8400"/>
    <n v="3209"/>
    <n v="5191"/>
    <x v="2"/>
  </r>
  <r>
    <x v="362"/>
    <x v="1"/>
    <x v="4"/>
    <x v="1"/>
    <x v="2"/>
    <x v="4"/>
    <s v="Tarde"/>
    <n v="120"/>
    <n v="150"/>
    <n v="18000"/>
    <n v="6806"/>
    <n v="11194"/>
    <x v="2"/>
  </r>
  <r>
    <x v="287"/>
    <x v="0"/>
    <x v="3"/>
    <x v="2"/>
    <x v="2"/>
    <x v="5"/>
    <s v="Noite"/>
    <n v="100"/>
    <n v="150"/>
    <n v="15000"/>
    <n v="5980"/>
    <n v="9020"/>
    <x v="2"/>
  </r>
  <r>
    <x v="349"/>
    <x v="1"/>
    <x v="4"/>
    <x v="2"/>
    <x v="3"/>
    <x v="6"/>
    <s v="Tarde"/>
    <n v="200"/>
    <n v="120"/>
    <n v="24000"/>
    <n v="9312"/>
    <n v="14688"/>
    <x v="2"/>
  </r>
  <r>
    <x v="354"/>
    <x v="1"/>
    <x v="7"/>
    <x v="3"/>
    <x v="2"/>
    <x v="7"/>
    <s v="Noite"/>
    <n v="50"/>
    <n v="100"/>
    <n v="5000"/>
    <n v="2186"/>
    <n v="2814"/>
    <x v="2"/>
  </r>
  <r>
    <x v="667"/>
    <x v="0"/>
    <x v="10"/>
    <x v="4"/>
    <x v="1"/>
    <x v="8"/>
    <s v="Tarde"/>
    <n v="100"/>
    <n v="90"/>
    <n v="9000"/>
    <n v="3765"/>
    <n v="5235"/>
    <x v="2"/>
  </r>
  <r>
    <x v="149"/>
    <x v="1"/>
    <x v="9"/>
    <x v="5"/>
    <x v="2"/>
    <x v="9"/>
    <s v="Noite"/>
    <n v="150"/>
    <n v="120"/>
    <n v="18000"/>
    <n v="6466"/>
    <n v="11534"/>
    <x v="2"/>
  </r>
  <r>
    <x v="348"/>
    <x v="1"/>
    <x v="11"/>
    <x v="0"/>
    <x v="0"/>
    <x v="0"/>
    <s v="Tarde"/>
    <n v="50"/>
    <n v="70"/>
    <n v="3500"/>
    <n v="1544"/>
    <n v="1956"/>
    <x v="2"/>
  </r>
  <r>
    <x v="464"/>
    <x v="0"/>
    <x v="5"/>
    <x v="0"/>
    <x v="1"/>
    <x v="1"/>
    <s v="Noite"/>
    <n v="100"/>
    <n v="90"/>
    <n v="9000"/>
    <n v="3470"/>
    <n v="5530"/>
    <x v="2"/>
  </r>
  <r>
    <x v="480"/>
    <x v="1"/>
    <x v="3"/>
    <x v="0"/>
    <x v="2"/>
    <x v="2"/>
    <s v="Tarde"/>
    <n v="150"/>
    <n v="120"/>
    <n v="18000"/>
    <n v="7554"/>
    <n v="10446"/>
    <x v="2"/>
  </r>
  <r>
    <x v="272"/>
    <x v="0"/>
    <x v="11"/>
    <x v="0"/>
    <x v="3"/>
    <x v="3"/>
    <s v="Noite"/>
    <n v="70"/>
    <n v="120"/>
    <n v="8400"/>
    <n v="3012"/>
    <n v="5388"/>
    <x v="2"/>
  </r>
  <r>
    <x v="215"/>
    <x v="1"/>
    <x v="2"/>
    <x v="1"/>
    <x v="2"/>
    <x v="4"/>
    <s v="Tarde"/>
    <n v="120"/>
    <n v="150"/>
    <n v="18000"/>
    <n v="7830"/>
    <n v="10170"/>
    <x v="2"/>
  </r>
  <r>
    <x v="527"/>
    <x v="1"/>
    <x v="0"/>
    <x v="2"/>
    <x v="2"/>
    <x v="5"/>
    <s v="Noite"/>
    <n v="100"/>
    <n v="150"/>
    <n v="15000"/>
    <n v="5308"/>
    <n v="9692"/>
    <x v="2"/>
  </r>
  <r>
    <x v="180"/>
    <x v="0"/>
    <x v="5"/>
    <x v="2"/>
    <x v="3"/>
    <x v="6"/>
    <s v="Tarde"/>
    <n v="200"/>
    <n v="120"/>
    <n v="24000"/>
    <n v="9351"/>
    <n v="14649"/>
    <x v="2"/>
  </r>
  <r>
    <x v="221"/>
    <x v="0"/>
    <x v="6"/>
    <x v="3"/>
    <x v="2"/>
    <x v="7"/>
    <s v="Noite"/>
    <n v="50"/>
    <n v="100"/>
    <n v="5000"/>
    <n v="1859"/>
    <n v="3141"/>
    <x v="2"/>
  </r>
  <r>
    <x v="58"/>
    <x v="1"/>
    <x v="0"/>
    <x v="4"/>
    <x v="1"/>
    <x v="8"/>
    <s v="Tarde"/>
    <n v="100"/>
    <n v="90"/>
    <n v="9000"/>
    <n v="3696"/>
    <n v="5304"/>
    <x v="2"/>
  </r>
  <r>
    <x v="291"/>
    <x v="0"/>
    <x v="4"/>
    <x v="5"/>
    <x v="2"/>
    <x v="9"/>
    <s v="Noite"/>
    <n v="150"/>
    <n v="120"/>
    <n v="18000"/>
    <n v="7576"/>
    <n v="10424"/>
    <x v="2"/>
  </r>
  <r>
    <x v="226"/>
    <x v="0"/>
    <x v="3"/>
    <x v="0"/>
    <x v="0"/>
    <x v="0"/>
    <s v="Tarde"/>
    <n v="50"/>
    <n v="70"/>
    <n v="3500"/>
    <n v="1333"/>
    <n v="2167"/>
    <x v="2"/>
  </r>
  <r>
    <x v="11"/>
    <x v="1"/>
    <x v="8"/>
    <x v="0"/>
    <x v="1"/>
    <x v="1"/>
    <s v="Noite"/>
    <n v="100"/>
    <n v="90"/>
    <n v="9000"/>
    <n v="3148"/>
    <n v="5852"/>
    <x v="2"/>
  </r>
  <r>
    <x v="708"/>
    <x v="1"/>
    <x v="6"/>
    <x v="0"/>
    <x v="2"/>
    <x v="2"/>
    <s v="Tarde"/>
    <n v="150"/>
    <n v="120"/>
    <n v="18000"/>
    <n v="7073"/>
    <n v="10927"/>
    <x v="2"/>
  </r>
  <r>
    <x v="200"/>
    <x v="0"/>
    <x v="0"/>
    <x v="0"/>
    <x v="3"/>
    <x v="3"/>
    <s v="Noite"/>
    <n v="70"/>
    <n v="120"/>
    <n v="8400"/>
    <n v="3573"/>
    <n v="4827"/>
    <x v="2"/>
  </r>
  <r>
    <x v="679"/>
    <x v="0"/>
    <x v="1"/>
    <x v="1"/>
    <x v="2"/>
    <x v="4"/>
    <s v="Tarde"/>
    <n v="120"/>
    <n v="150"/>
    <n v="18000"/>
    <n v="6936"/>
    <n v="11064"/>
    <x v="2"/>
  </r>
  <r>
    <x v="207"/>
    <x v="0"/>
    <x v="3"/>
    <x v="2"/>
    <x v="2"/>
    <x v="5"/>
    <s v="Noite"/>
    <n v="100"/>
    <n v="150"/>
    <n v="15000"/>
    <n v="5243"/>
    <n v="9757"/>
    <x v="2"/>
  </r>
  <r>
    <x v="350"/>
    <x v="1"/>
    <x v="6"/>
    <x v="2"/>
    <x v="3"/>
    <x v="6"/>
    <s v="Tarde"/>
    <n v="200"/>
    <n v="120"/>
    <n v="24000"/>
    <n v="9552"/>
    <n v="14448"/>
    <x v="2"/>
  </r>
  <r>
    <x v="313"/>
    <x v="0"/>
    <x v="6"/>
    <x v="3"/>
    <x v="2"/>
    <x v="7"/>
    <s v="Noite"/>
    <n v="50"/>
    <n v="100"/>
    <n v="5000"/>
    <n v="2166"/>
    <n v="2834"/>
    <x v="2"/>
  </r>
  <r>
    <x v="583"/>
    <x v="1"/>
    <x v="2"/>
    <x v="4"/>
    <x v="1"/>
    <x v="8"/>
    <s v="Tarde"/>
    <n v="100"/>
    <n v="90"/>
    <n v="9000"/>
    <n v="3809"/>
    <n v="5191"/>
    <x v="2"/>
  </r>
  <r>
    <x v="113"/>
    <x v="1"/>
    <x v="1"/>
    <x v="5"/>
    <x v="2"/>
    <x v="9"/>
    <s v="Noite"/>
    <n v="150"/>
    <n v="120"/>
    <n v="18000"/>
    <n v="5955"/>
    <n v="12045"/>
    <x v="2"/>
  </r>
  <r>
    <x v="429"/>
    <x v="0"/>
    <x v="8"/>
    <x v="0"/>
    <x v="0"/>
    <x v="0"/>
    <s v="Tarde"/>
    <n v="50"/>
    <n v="70"/>
    <n v="3500"/>
    <n v="1462"/>
    <n v="2038"/>
    <x v="2"/>
  </r>
  <r>
    <x v="675"/>
    <x v="1"/>
    <x v="11"/>
    <x v="0"/>
    <x v="1"/>
    <x v="1"/>
    <s v="Noite"/>
    <n v="100"/>
    <n v="90"/>
    <n v="9000"/>
    <n v="4030"/>
    <n v="4970"/>
    <x v="2"/>
  </r>
  <r>
    <x v="712"/>
    <x v="1"/>
    <x v="2"/>
    <x v="0"/>
    <x v="2"/>
    <x v="2"/>
    <s v="Tarde"/>
    <n v="150"/>
    <n v="120"/>
    <n v="18000"/>
    <n v="5982"/>
    <n v="12018"/>
    <x v="2"/>
  </r>
  <r>
    <x v="498"/>
    <x v="0"/>
    <x v="5"/>
    <x v="0"/>
    <x v="3"/>
    <x v="3"/>
    <s v="Noite"/>
    <n v="70"/>
    <n v="120"/>
    <n v="8400"/>
    <n v="3494"/>
    <n v="4906"/>
    <x v="2"/>
  </r>
  <r>
    <x v="66"/>
    <x v="0"/>
    <x v="1"/>
    <x v="1"/>
    <x v="2"/>
    <x v="4"/>
    <s v="Tarde"/>
    <n v="120"/>
    <n v="150"/>
    <n v="18000"/>
    <n v="7901"/>
    <n v="10099"/>
    <x v="2"/>
  </r>
  <r>
    <x v="226"/>
    <x v="0"/>
    <x v="3"/>
    <x v="2"/>
    <x v="2"/>
    <x v="5"/>
    <s v="Noite"/>
    <n v="100"/>
    <n v="150"/>
    <n v="15000"/>
    <n v="6526"/>
    <n v="8474"/>
    <x v="2"/>
  </r>
  <r>
    <x v="247"/>
    <x v="1"/>
    <x v="6"/>
    <x v="2"/>
    <x v="3"/>
    <x v="6"/>
    <s v="Tarde"/>
    <n v="200"/>
    <n v="120"/>
    <n v="24000"/>
    <n v="8282"/>
    <n v="15718"/>
    <x v="2"/>
  </r>
  <r>
    <x v="52"/>
    <x v="0"/>
    <x v="4"/>
    <x v="3"/>
    <x v="2"/>
    <x v="7"/>
    <s v="Noite"/>
    <n v="50"/>
    <n v="100"/>
    <n v="5000"/>
    <n v="2211"/>
    <n v="2789"/>
    <x v="2"/>
  </r>
  <r>
    <x v="298"/>
    <x v="1"/>
    <x v="6"/>
    <x v="4"/>
    <x v="1"/>
    <x v="8"/>
    <s v="Tarde"/>
    <n v="100"/>
    <n v="90"/>
    <n v="9000"/>
    <n v="3528"/>
    <n v="5472"/>
    <x v="2"/>
  </r>
  <r>
    <x v="291"/>
    <x v="0"/>
    <x v="4"/>
    <x v="5"/>
    <x v="2"/>
    <x v="9"/>
    <s v="Noite"/>
    <n v="150"/>
    <n v="120"/>
    <n v="18000"/>
    <n v="6252"/>
    <n v="11748"/>
    <x v="2"/>
  </r>
  <r>
    <x v="449"/>
    <x v="0"/>
    <x v="11"/>
    <x v="0"/>
    <x v="0"/>
    <x v="0"/>
    <s v="Tarde"/>
    <n v="50"/>
    <n v="70"/>
    <n v="3500"/>
    <n v="1528"/>
    <n v="1972"/>
    <x v="2"/>
  </r>
  <r>
    <x v="548"/>
    <x v="1"/>
    <x v="6"/>
    <x v="0"/>
    <x v="1"/>
    <x v="1"/>
    <s v="Noite"/>
    <n v="100"/>
    <n v="90"/>
    <n v="9000"/>
    <n v="3321"/>
    <n v="5679"/>
    <x v="2"/>
  </r>
  <r>
    <x v="685"/>
    <x v="0"/>
    <x v="11"/>
    <x v="0"/>
    <x v="2"/>
    <x v="2"/>
    <s v="Tarde"/>
    <n v="150"/>
    <n v="120"/>
    <n v="18000"/>
    <n v="6398"/>
    <n v="11602"/>
    <x v="2"/>
  </r>
  <r>
    <x v="157"/>
    <x v="1"/>
    <x v="2"/>
    <x v="0"/>
    <x v="3"/>
    <x v="3"/>
    <s v="Noite"/>
    <n v="70"/>
    <n v="120"/>
    <n v="8400"/>
    <n v="3605"/>
    <n v="4795"/>
    <x v="2"/>
  </r>
  <r>
    <x v="359"/>
    <x v="0"/>
    <x v="9"/>
    <x v="1"/>
    <x v="2"/>
    <x v="4"/>
    <s v="Tarde"/>
    <n v="120"/>
    <n v="150"/>
    <n v="18000"/>
    <n v="7536"/>
    <n v="10464"/>
    <x v="2"/>
  </r>
  <r>
    <x v="508"/>
    <x v="0"/>
    <x v="10"/>
    <x v="2"/>
    <x v="2"/>
    <x v="5"/>
    <s v="Noite"/>
    <n v="100"/>
    <n v="150"/>
    <n v="15000"/>
    <n v="6526"/>
    <n v="8474"/>
    <x v="2"/>
  </r>
  <r>
    <x v="352"/>
    <x v="1"/>
    <x v="1"/>
    <x v="2"/>
    <x v="3"/>
    <x v="6"/>
    <s v="Tarde"/>
    <n v="200"/>
    <n v="120"/>
    <n v="24000"/>
    <n v="9853"/>
    <n v="14147"/>
    <x v="2"/>
  </r>
  <r>
    <x v="694"/>
    <x v="0"/>
    <x v="4"/>
    <x v="3"/>
    <x v="2"/>
    <x v="7"/>
    <s v="Noite"/>
    <n v="50"/>
    <n v="100"/>
    <n v="5000"/>
    <n v="2092"/>
    <n v="2908"/>
    <x v="2"/>
  </r>
  <r>
    <x v="220"/>
    <x v="0"/>
    <x v="2"/>
    <x v="4"/>
    <x v="1"/>
    <x v="8"/>
    <s v="Tarde"/>
    <n v="100"/>
    <n v="90"/>
    <n v="9000"/>
    <n v="3137"/>
    <n v="5863"/>
    <x v="2"/>
  </r>
  <r>
    <x v="597"/>
    <x v="0"/>
    <x v="10"/>
    <x v="5"/>
    <x v="2"/>
    <x v="9"/>
    <s v="Noite"/>
    <n v="150"/>
    <n v="120"/>
    <n v="18000"/>
    <n v="8093"/>
    <n v="9907"/>
    <x v="2"/>
  </r>
  <r>
    <x v="521"/>
    <x v="1"/>
    <x v="6"/>
    <x v="0"/>
    <x v="0"/>
    <x v="0"/>
    <s v="Tarde"/>
    <n v="50"/>
    <n v="70"/>
    <n v="3500"/>
    <n v="1345"/>
    <n v="2155"/>
    <x v="2"/>
  </r>
  <r>
    <x v="685"/>
    <x v="0"/>
    <x v="11"/>
    <x v="0"/>
    <x v="1"/>
    <x v="1"/>
    <s v="Noite"/>
    <n v="100"/>
    <n v="90"/>
    <n v="9000"/>
    <n v="3673"/>
    <n v="5327"/>
    <x v="2"/>
  </r>
  <r>
    <x v="326"/>
    <x v="0"/>
    <x v="0"/>
    <x v="0"/>
    <x v="2"/>
    <x v="2"/>
    <s v="Tarde"/>
    <n v="150"/>
    <n v="120"/>
    <n v="18000"/>
    <n v="6994"/>
    <n v="11006"/>
    <x v="2"/>
  </r>
  <r>
    <x v="397"/>
    <x v="1"/>
    <x v="5"/>
    <x v="0"/>
    <x v="3"/>
    <x v="3"/>
    <s v="Noite"/>
    <n v="70"/>
    <n v="120"/>
    <n v="8400"/>
    <n v="3570"/>
    <n v="4830"/>
    <x v="2"/>
  </r>
  <r>
    <x v="23"/>
    <x v="0"/>
    <x v="0"/>
    <x v="1"/>
    <x v="2"/>
    <x v="4"/>
    <s v="Tarde"/>
    <n v="120"/>
    <n v="150"/>
    <n v="18000"/>
    <n v="6613"/>
    <n v="11387"/>
    <x v="2"/>
  </r>
  <r>
    <x v="10"/>
    <x v="0"/>
    <x v="4"/>
    <x v="2"/>
    <x v="2"/>
    <x v="5"/>
    <s v="Noite"/>
    <n v="100"/>
    <n v="150"/>
    <n v="15000"/>
    <n v="6600"/>
    <n v="8400"/>
    <x v="2"/>
  </r>
  <r>
    <x v="695"/>
    <x v="0"/>
    <x v="0"/>
    <x v="2"/>
    <x v="3"/>
    <x v="6"/>
    <s v="Tarde"/>
    <n v="200"/>
    <n v="120"/>
    <n v="24000"/>
    <n v="8211"/>
    <n v="15789"/>
    <x v="2"/>
  </r>
  <r>
    <x v="507"/>
    <x v="1"/>
    <x v="6"/>
    <x v="3"/>
    <x v="2"/>
    <x v="7"/>
    <s v="Noite"/>
    <n v="50"/>
    <n v="100"/>
    <n v="5000"/>
    <n v="2159"/>
    <n v="2841"/>
    <x v="2"/>
  </r>
  <r>
    <x v="279"/>
    <x v="1"/>
    <x v="5"/>
    <x v="4"/>
    <x v="1"/>
    <x v="8"/>
    <s v="Tarde"/>
    <n v="100"/>
    <n v="90"/>
    <n v="9000"/>
    <n v="3660"/>
    <n v="5340"/>
    <x v="2"/>
  </r>
  <r>
    <x v="576"/>
    <x v="0"/>
    <x v="0"/>
    <x v="5"/>
    <x v="2"/>
    <x v="9"/>
    <s v="Noite"/>
    <n v="150"/>
    <n v="120"/>
    <n v="18000"/>
    <n v="7574"/>
    <n v="10426"/>
    <x v="2"/>
  </r>
  <r>
    <x v="645"/>
    <x v="0"/>
    <x v="3"/>
    <x v="0"/>
    <x v="0"/>
    <x v="0"/>
    <s v="Tarde"/>
    <n v="50"/>
    <n v="70"/>
    <n v="3500"/>
    <n v="1520"/>
    <n v="1980"/>
    <x v="2"/>
  </r>
  <r>
    <x v="519"/>
    <x v="0"/>
    <x v="3"/>
    <x v="0"/>
    <x v="1"/>
    <x v="1"/>
    <s v="Noite"/>
    <n v="100"/>
    <n v="90"/>
    <n v="9000"/>
    <n v="3155"/>
    <n v="5845"/>
    <x v="2"/>
  </r>
  <r>
    <x v="283"/>
    <x v="1"/>
    <x v="1"/>
    <x v="0"/>
    <x v="2"/>
    <x v="2"/>
    <s v="Tarde"/>
    <n v="150"/>
    <n v="120"/>
    <n v="18000"/>
    <n v="6631"/>
    <n v="11369"/>
    <x v="2"/>
  </r>
  <r>
    <x v="668"/>
    <x v="0"/>
    <x v="1"/>
    <x v="0"/>
    <x v="3"/>
    <x v="3"/>
    <s v="Noite"/>
    <n v="70"/>
    <n v="120"/>
    <n v="8400"/>
    <n v="2803"/>
    <n v="5597"/>
    <x v="2"/>
  </r>
  <r>
    <x v="451"/>
    <x v="0"/>
    <x v="0"/>
    <x v="1"/>
    <x v="2"/>
    <x v="4"/>
    <s v="Tarde"/>
    <n v="120"/>
    <n v="150"/>
    <n v="18000"/>
    <n v="7426"/>
    <n v="10574"/>
    <x v="2"/>
  </r>
  <r>
    <x v="253"/>
    <x v="0"/>
    <x v="1"/>
    <x v="2"/>
    <x v="2"/>
    <x v="5"/>
    <s v="Noite"/>
    <n v="100"/>
    <n v="150"/>
    <n v="15000"/>
    <n v="5275"/>
    <n v="9725"/>
    <x v="2"/>
  </r>
  <r>
    <x v="413"/>
    <x v="1"/>
    <x v="8"/>
    <x v="2"/>
    <x v="3"/>
    <x v="6"/>
    <s v="Tarde"/>
    <n v="200"/>
    <n v="120"/>
    <n v="24000"/>
    <n v="9627"/>
    <n v="14373"/>
    <x v="2"/>
  </r>
  <r>
    <x v="29"/>
    <x v="0"/>
    <x v="6"/>
    <x v="3"/>
    <x v="2"/>
    <x v="7"/>
    <s v="Noite"/>
    <n v="50"/>
    <n v="100"/>
    <n v="5000"/>
    <n v="1826"/>
    <n v="3174"/>
    <x v="2"/>
  </r>
  <r>
    <x v="312"/>
    <x v="1"/>
    <x v="9"/>
    <x v="4"/>
    <x v="1"/>
    <x v="8"/>
    <s v="Tarde"/>
    <n v="100"/>
    <n v="90"/>
    <n v="9000"/>
    <n v="3348"/>
    <n v="5652"/>
    <x v="2"/>
  </r>
  <r>
    <x v="267"/>
    <x v="1"/>
    <x v="0"/>
    <x v="5"/>
    <x v="2"/>
    <x v="9"/>
    <s v="Noite"/>
    <n v="150"/>
    <n v="120"/>
    <n v="18000"/>
    <n v="7529"/>
    <n v="10471"/>
    <x v="2"/>
  </r>
  <r>
    <x v="153"/>
    <x v="1"/>
    <x v="9"/>
    <x v="0"/>
    <x v="0"/>
    <x v="0"/>
    <s v="Tarde"/>
    <n v="50"/>
    <n v="70"/>
    <n v="3500"/>
    <n v="1215"/>
    <n v="2285"/>
    <x v="2"/>
  </r>
  <r>
    <x v="157"/>
    <x v="1"/>
    <x v="2"/>
    <x v="0"/>
    <x v="1"/>
    <x v="1"/>
    <s v="Noite"/>
    <n v="100"/>
    <n v="90"/>
    <n v="9000"/>
    <n v="3539"/>
    <n v="5461"/>
    <x v="2"/>
  </r>
  <r>
    <x v="65"/>
    <x v="1"/>
    <x v="7"/>
    <x v="0"/>
    <x v="2"/>
    <x v="2"/>
    <s v="Tarde"/>
    <n v="150"/>
    <n v="120"/>
    <n v="18000"/>
    <n v="7572"/>
    <n v="10428"/>
    <x v="2"/>
  </r>
  <r>
    <x v="204"/>
    <x v="0"/>
    <x v="4"/>
    <x v="0"/>
    <x v="3"/>
    <x v="3"/>
    <s v="Noite"/>
    <n v="70"/>
    <n v="120"/>
    <n v="8400"/>
    <n v="3526"/>
    <n v="4874"/>
    <x v="2"/>
  </r>
  <r>
    <x v="292"/>
    <x v="0"/>
    <x v="1"/>
    <x v="1"/>
    <x v="2"/>
    <x v="4"/>
    <s v="Tarde"/>
    <n v="120"/>
    <n v="150"/>
    <n v="18000"/>
    <n v="6782"/>
    <n v="11218"/>
    <x v="2"/>
  </r>
  <r>
    <x v="430"/>
    <x v="0"/>
    <x v="0"/>
    <x v="2"/>
    <x v="2"/>
    <x v="5"/>
    <s v="Noite"/>
    <n v="100"/>
    <n v="150"/>
    <n v="15000"/>
    <n v="5999"/>
    <n v="9001"/>
    <x v="2"/>
  </r>
  <r>
    <x v="706"/>
    <x v="0"/>
    <x v="1"/>
    <x v="2"/>
    <x v="3"/>
    <x v="6"/>
    <s v="Tarde"/>
    <n v="200"/>
    <n v="120"/>
    <n v="24000"/>
    <n v="9486"/>
    <n v="14514"/>
    <x v="2"/>
  </r>
  <r>
    <x v="185"/>
    <x v="0"/>
    <x v="8"/>
    <x v="3"/>
    <x v="2"/>
    <x v="7"/>
    <s v="Noite"/>
    <n v="50"/>
    <n v="100"/>
    <n v="5000"/>
    <n v="2052"/>
    <n v="2948"/>
    <x v="2"/>
  </r>
  <r>
    <x v="264"/>
    <x v="0"/>
    <x v="5"/>
    <x v="4"/>
    <x v="1"/>
    <x v="8"/>
    <s v="Tarde"/>
    <n v="100"/>
    <n v="90"/>
    <n v="9000"/>
    <n v="3428"/>
    <n v="5572"/>
    <x v="2"/>
  </r>
  <r>
    <x v="218"/>
    <x v="1"/>
    <x v="5"/>
    <x v="5"/>
    <x v="2"/>
    <x v="9"/>
    <s v="Noite"/>
    <n v="150"/>
    <n v="120"/>
    <n v="18000"/>
    <n v="6518"/>
    <n v="11482"/>
    <x v="2"/>
  </r>
  <r>
    <x v="461"/>
    <x v="1"/>
    <x v="10"/>
    <x v="0"/>
    <x v="0"/>
    <x v="0"/>
    <s v="Tarde"/>
    <n v="50"/>
    <n v="70"/>
    <n v="3500"/>
    <n v="1306"/>
    <n v="2194"/>
    <x v="2"/>
  </r>
  <r>
    <x v="3"/>
    <x v="1"/>
    <x v="3"/>
    <x v="0"/>
    <x v="1"/>
    <x v="1"/>
    <s v="Noite"/>
    <n v="100"/>
    <n v="90"/>
    <n v="9000"/>
    <n v="3001"/>
    <n v="5999"/>
    <x v="2"/>
  </r>
  <r>
    <x v="246"/>
    <x v="1"/>
    <x v="0"/>
    <x v="0"/>
    <x v="2"/>
    <x v="2"/>
    <s v="Tarde"/>
    <n v="150"/>
    <n v="120"/>
    <n v="18000"/>
    <n v="8061"/>
    <n v="9939"/>
    <x v="2"/>
  </r>
  <r>
    <x v="143"/>
    <x v="0"/>
    <x v="1"/>
    <x v="0"/>
    <x v="3"/>
    <x v="3"/>
    <s v="Noite"/>
    <n v="70"/>
    <n v="120"/>
    <n v="8400"/>
    <n v="2793"/>
    <n v="5607"/>
    <x v="2"/>
  </r>
  <r>
    <x v="150"/>
    <x v="0"/>
    <x v="2"/>
    <x v="1"/>
    <x v="2"/>
    <x v="4"/>
    <s v="Tarde"/>
    <n v="120"/>
    <n v="150"/>
    <n v="18000"/>
    <n v="6805"/>
    <n v="11195"/>
    <x v="2"/>
  </r>
  <r>
    <x v="670"/>
    <x v="1"/>
    <x v="8"/>
    <x v="2"/>
    <x v="2"/>
    <x v="5"/>
    <s v="Noite"/>
    <n v="100"/>
    <n v="150"/>
    <n v="15000"/>
    <n v="6155"/>
    <n v="8845"/>
    <x v="2"/>
  </r>
  <r>
    <x v="358"/>
    <x v="1"/>
    <x v="3"/>
    <x v="2"/>
    <x v="3"/>
    <x v="6"/>
    <s v="Tarde"/>
    <n v="200"/>
    <n v="120"/>
    <n v="24000"/>
    <n v="9782"/>
    <n v="14218"/>
    <x v="2"/>
  </r>
  <r>
    <x v="18"/>
    <x v="0"/>
    <x v="7"/>
    <x v="3"/>
    <x v="2"/>
    <x v="7"/>
    <s v="Noite"/>
    <n v="50"/>
    <n v="100"/>
    <n v="5000"/>
    <n v="1823"/>
    <n v="3177"/>
    <x v="2"/>
  </r>
  <r>
    <x v="720"/>
    <x v="0"/>
    <x v="5"/>
    <x v="4"/>
    <x v="1"/>
    <x v="8"/>
    <s v="Tarde"/>
    <n v="100"/>
    <n v="90"/>
    <n v="9000"/>
    <n v="3886"/>
    <n v="5114"/>
    <x v="2"/>
  </r>
  <r>
    <x v="5"/>
    <x v="1"/>
    <x v="4"/>
    <x v="5"/>
    <x v="2"/>
    <x v="9"/>
    <s v="Noite"/>
    <n v="150"/>
    <n v="120"/>
    <n v="18000"/>
    <n v="7684"/>
    <n v="10316"/>
    <x v="2"/>
  </r>
  <r>
    <x v="16"/>
    <x v="1"/>
    <x v="4"/>
    <x v="0"/>
    <x v="0"/>
    <x v="0"/>
    <s v="Tarde"/>
    <n v="50"/>
    <n v="70"/>
    <n v="3500"/>
    <n v="1254"/>
    <n v="2246"/>
    <x v="2"/>
  </r>
  <r>
    <x v="326"/>
    <x v="0"/>
    <x v="0"/>
    <x v="0"/>
    <x v="1"/>
    <x v="1"/>
    <s v="Noite"/>
    <n v="100"/>
    <n v="90"/>
    <n v="9000"/>
    <n v="3326"/>
    <n v="5674"/>
    <x v="2"/>
  </r>
  <r>
    <x v="430"/>
    <x v="0"/>
    <x v="0"/>
    <x v="0"/>
    <x v="2"/>
    <x v="2"/>
    <s v="Tarde"/>
    <n v="150"/>
    <n v="120"/>
    <n v="18000"/>
    <n v="6680"/>
    <n v="11320"/>
    <x v="2"/>
  </r>
  <r>
    <x v="206"/>
    <x v="0"/>
    <x v="10"/>
    <x v="0"/>
    <x v="3"/>
    <x v="3"/>
    <s v="Noite"/>
    <n v="70"/>
    <n v="120"/>
    <n v="8400"/>
    <n v="3559"/>
    <n v="4841"/>
    <x v="2"/>
  </r>
  <r>
    <x v="73"/>
    <x v="0"/>
    <x v="3"/>
    <x v="1"/>
    <x v="2"/>
    <x v="4"/>
    <s v="Tarde"/>
    <n v="120"/>
    <n v="150"/>
    <n v="18000"/>
    <n v="7382"/>
    <n v="10618"/>
    <x v="2"/>
  </r>
  <r>
    <x v="226"/>
    <x v="0"/>
    <x v="3"/>
    <x v="2"/>
    <x v="2"/>
    <x v="5"/>
    <s v="Noite"/>
    <n v="100"/>
    <n v="150"/>
    <n v="15000"/>
    <n v="5924"/>
    <n v="9076"/>
    <x v="2"/>
  </r>
  <r>
    <x v="700"/>
    <x v="1"/>
    <x v="0"/>
    <x v="2"/>
    <x v="3"/>
    <x v="6"/>
    <s v="Tarde"/>
    <n v="200"/>
    <n v="120"/>
    <n v="24000"/>
    <n v="10628"/>
    <n v="13372"/>
    <x v="2"/>
  </r>
  <r>
    <x v="317"/>
    <x v="1"/>
    <x v="5"/>
    <x v="3"/>
    <x v="2"/>
    <x v="7"/>
    <s v="Noite"/>
    <n v="50"/>
    <n v="100"/>
    <n v="5000"/>
    <n v="1734"/>
    <n v="3266"/>
    <x v="2"/>
  </r>
  <r>
    <x v="538"/>
    <x v="0"/>
    <x v="1"/>
    <x v="4"/>
    <x v="1"/>
    <x v="8"/>
    <s v="Tarde"/>
    <n v="100"/>
    <n v="90"/>
    <n v="9000"/>
    <n v="3383"/>
    <n v="5617"/>
    <x v="2"/>
  </r>
  <r>
    <x v="442"/>
    <x v="0"/>
    <x v="11"/>
    <x v="5"/>
    <x v="2"/>
    <x v="9"/>
    <s v="Noite"/>
    <n v="150"/>
    <n v="120"/>
    <n v="18000"/>
    <n v="6039"/>
    <n v="11961"/>
    <x v="2"/>
  </r>
  <r>
    <x v="65"/>
    <x v="1"/>
    <x v="7"/>
    <x v="0"/>
    <x v="0"/>
    <x v="0"/>
    <s v="Tarde"/>
    <n v="50"/>
    <n v="70"/>
    <n v="3500"/>
    <n v="1513"/>
    <n v="1987"/>
    <x v="2"/>
  </r>
  <r>
    <x v="555"/>
    <x v="1"/>
    <x v="8"/>
    <x v="0"/>
    <x v="1"/>
    <x v="1"/>
    <s v="Noite"/>
    <n v="100"/>
    <n v="90"/>
    <n v="9000"/>
    <n v="3675"/>
    <n v="5325"/>
    <x v="2"/>
  </r>
  <r>
    <x v="448"/>
    <x v="1"/>
    <x v="5"/>
    <x v="0"/>
    <x v="2"/>
    <x v="2"/>
    <s v="Tarde"/>
    <n v="150"/>
    <n v="120"/>
    <n v="18000"/>
    <n v="7263"/>
    <n v="10737"/>
    <x v="2"/>
  </r>
  <r>
    <x v="492"/>
    <x v="1"/>
    <x v="5"/>
    <x v="0"/>
    <x v="3"/>
    <x v="3"/>
    <s v="Noite"/>
    <n v="70"/>
    <n v="120"/>
    <n v="8400"/>
    <n v="3344"/>
    <n v="5056"/>
    <x v="2"/>
  </r>
  <r>
    <x v="344"/>
    <x v="0"/>
    <x v="6"/>
    <x v="1"/>
    <x v="2"/>
    <x v="4"/>
    <s v="Tarde"/>
    <n v="120"/>
    <n v="150"/>
    <n v="18000"/>
    <n v="7285"/>
    <n v="10715"/>
    <x v="2"/>
  </r>
  <r>
    <x v="399"/>
    <x v="1"/>
    <x v="9"/>
    <x v="2"/>
    <x v="2"/>
    <x v="5"/>
    <s v="Noite"/>
    <n v="100"/>
    <n v="150"/>
    <n v="15000"/>
    <n v="5024"/>
    <n v="9976"/>
    <x v="2"/>
  </r>
  <r>
    <x v="425"/>
    <x v="0"/>
    <x v="11"/>
    <x v="2"/>
    <x v="3"/>
    <x v="6"/>
    <s v="Tarde"/>
    <n v="200"/>
    <n v="120"/>
    <n v="24000"/>
    <n v="9580"/>
    <n v="14420"/>
    <x v="2"/>
  </r>
  <r>
    <x v="123"/>
    <x v="0"/>
    <x v="9"/>
    <x v="3"/>
    <x v="2"/>
    <x v="7"/>
    <s v="Noite"/>
    <n v="50"/>
    <n v="100"/>
    <n v="5000"/>
    <n v="2148"/>
    <n v="2852"/>
    <x v="2"/>
  </r>
  <r>
    <x v="439"/>
    <x v="0"/>
    <x v="1"/>
    <x v="4"/>
    <x v="1"/>
    <x v="8"/>
    <s v="Tarde"/>
    <n v="100"/>
    <n v="90"/>
    <n v="9000"/>
    <n v="3136"/>
    <n v="5864"/>
    <x v="2"/>
  </r>
  <r>
    <x v="58"/>
    <x v="1"/>
    <x v="0"/>
    <x v="5"/>
    <x v="2"/>
    <x v="9"/>
    <s v="Noite"/>
    <n v="150"/>
    <n v="120"/>
    <n v="18000"/>
    <n v="7814"/>
    <n v="10186"/>
    <x v="2"/>
  </r>
  <r>
    <x v="493"/>
    <x v="0"/>
    <x v="8"/>
    <x v="0"/>
    <x v="0"/>
    <x v="0"/>
    <s v="Tarde"/>
    <n v="50"/>
    <n v="70"/>
    <n v="3500"/>
    <n v="1240"/>
    <n v="2260"/>
    <x v="2"/>
  </r>
  <r>
    <x v="309"/>
    <x v="0"/>
    <x v="6"/>
    <x v="0"/>
    <x v="1"/>
    <x v="1"/>
    <s v="Noite"/>
    <n v="100"/>
    <n v="90"/>
    <n v="9000"/>
    <n v="3521"/>
    <n v="5479"/>
    <x v="2"/>
  </r>
  <r>
    <x v="660"/>
    <x v="1"/>
    <x v="9"/>
    <x v="0"/>
    <x v="2"/>
    <x v="2"/>
    <s v="Tarde"/>
    <n v="150"/>
    <n v="120"/>
    <n v="18000"/>
    <n v="7685"/>
    <n v="10315"/>
    <x v="2"/>
  </r>
  <r>
    <x v="311"/>
    <x v="1"/>
    <x v="4"/>
    <x v="0"/>
    <x v="3"/>
    <x v="3"/>
    <s v="Noite"/>
    <n v="70"/>
    <n v="120"/>
    <n v="8400"/>
    <n v="3566"/>
    <n v="4834"/>
    <x v="2"/>
  </r>
  <r>
    <x v="153"/>
    <x v="1"/>
    <x v="9"/>
    <x v="1"/>
    <x v="2"/>
    <x v="4"/>
    <s v="Tarde"/>
    <n v="120"/>
    <n v="150"/>
    <n v="18000"/>
    <n v="6276"/>
    <n v="11724"/>
    <x v="2"/>
  </r>
  <r>
    <x v="311"/>
    <x v="1"/>
    <x v="4"/>
    <x v="2"/>
    <x v="2"/>
    <x v="5"/>
    <s v="Noite"/>
    <n v="100"/>
    <n v="150"/>
    <n v="15000"/>
    <n v="5646"/>
    <n v="9354"/>
    <x v="2"/>
  </r>
  <r>
    <x v="298"/>
    <x v="1"/>
    <x v="6"/>
    <x v="2"/>
    <x v="3"/>
    <x v="6"/>
    <s v="Tarde"/>
    <n v="200"/>
    <n v="120"/>
    <n v="24000"/>
    <n v="10685"/>
    <n v="13315"/>
    <x v="2"/>
  </r>
  <r>
    <x v="1"/>
    <x v="1"/>
    <x v="1"/>
    <x v="3"/>
    <x v="2"/>
    <x v="7"/>
    <s v="Noite"/>
    <n v="50"/>
    <n v="100"/>
    <n v="5000"/>
    <n v="1868"/>
    <n v="3132"/>
    <x v="2"/>
  </r>
  <r>
    <x v="446"/>
    <x v="0"/>
    <x v="8"/>
    <x v="4"/>
    <x v="1"/>
    <x v="8"/>
    <s v="Tarde"/>
    <n v="100"/>
    <n v="90"/>
    <n v="9000"/>
    <n v="2998"/>
    <n v="6002"/>
    <x v="2"/>
  </r>
  <r>
    <x v="477"/>
    <x v="1"/>
    <x v="0"/>
    <x v="5"/>
    <x v="2"/>
    <x v="9"/>
    <s v="Noite"/>
    <n v="150"/>
    <n v="120"/>
    <n v="18000"/>
    <n v="6221"/>
    <n v="11779"/>
    <x v="2"/>
  </r>
  <r>
    <x v="281"/>
    <x v="0"/>
    <x v="4"/>
    <x v="0"/>
    <x v="0"/>
    <x v="0"/>
    <s v="Tarde"/>
    <n v="50"/>
    <n v="70"/>
    <n v="3500"/>
    <n v="1456"/>
    <n v="2044"/>
    <x v="2"/>
  </r>
  <r>
    <x v="409"/>
    <x v="1"/>
    <x v="7"/>
    <x v="0"/>
    <x v="1"/>
    <x v="1"/>
    <s v="Noite"/>
    <n v="100"/>
    <n v="90"/>
    <n v="9000"/>
    <n v="3678"/>
    <n v="5322"/>
    <x v="2"/>
  </r>
  <r>
    <x v="709"/>
    <x v="0"/>
    <x v="10"/>
    <x v="0"/>
    <x v="2"/>
    <x v="2"/>
    <s v="Tarde"/>
    <n v="150"/>
    <n v="120"/>
    <n v="18000"/>
    <n v="8029"/>
    <n v="9971"/>
    <x v="2"/>
  </r>
  <r>
    <x v="281"/>
    <x v="0"/>
    <x v="4"/>
    <x v="0"/>
    <x v="3"/>
    <x v="3"/>
    <s v="Noite"/>
    <n v="70"/>
    <n v="120"/>
    <n v="8400"/>
    <n v="3645"/>
    <n v="4755"/>
    <x v="2"/>
  </r>
  <r>
    <x v="75"/>
    <x v="0"/>
    <x v="6"/>
    <x v="1"/>
    <x v="2"/>
    <x v="4"/>
    <s v="Tarde"/>
    <n v="120"/>
    <n v="150"/>
    <n v="18000"/>
    <n v="6936"/>
    <n v="11064"/>
    <x v="2"/>
  </r>
  <r>
    <x v="688"/>
    <x v="0"/>
    <x v="1"/>
    <x v="2"/>
    <x v="2"/>
    <x v="5"/>
    <s v="Noite"/>
    <n v="100"/>
    <n v="150"/>
    <n v="15000"/>
    <n v="6130"/>
    <n v="8870"/>
    <x v="2"/>
  </r>
  <r>
    <x v="128"/>
    <x v="1"/>
    <x v="11"/>
    <x v="2"/>
    <x v="3"/>
    <x v="6"/>
    <s v="Tarde"/>
    <n v="200"/>
    <n v="120"/>
    <n v="24000"/>
    <n v="8457"/>
    <n v="15543"/>
    <x v="2"/>
  </r>
  <r>
    <x v="304"/>
    <x v="0"/>
    <x v="5"/>
    <x v="3"/>
    <x v="2"/>
    <x v="7"/>
    <s v="Noite"/>
    <n v="50"/>
    <n v="100"/>
    <n v="5000"/>
    <n v="1743"/>
    <n v="3257"/>
    <x v="2"/>
  </r>
  <r>
    <x v="388"/>
    <x v="1"/>
    <x v="5"/>
    <x v="4"/>
    <x v="1"/>
    <x v="8"/>
    <s v="Tarde"/>
    <n v="100"/>
    <n v="90"/>
    <n v="9000"/>
    <n v="3987"/>
    <n v="5013"/>
    <x v="2"/>
  </r>
  <r>
    <x v="421"/>
    <x v="1"/>
    <x v="3"/>
    <x v="5"/>
    <x v="2"/>
    <x v="9"/>
    <s v="Noite"/>
    <n v="150"/>
    <n v="120"/>
    <n v="18000"/>
    <n v="8003"/>
    <n v="9997"/>
    <x v="2"/>
  </r>
  <r>
    <x v="368"/>
    <x v="0"/>
    <x v="9"/>
    <x v="0"/>
    <x v="0"/>
    <x v="0"/>
    <s v="Tarde"/>
    <n v="50"/>
    <n v="70"/>
    <n v="3500"/>
    <n v="1321"/>
    <n v="2179"/>
    <x v="2"/>
  </r>
  <r>
    <x v="26"/>
    <x v="1"/>
    <x v="5"/>
    <x v="0"/>
    <x v="1"/>
    <x v="1"/>
    <s v="Noite"/>
    <n v="100"/>
    <n v="90"/>
    <n v="9000"/>
    <n v="3788"/>
    <n v="5212"/>
    <x v="2"/>
  </r>
  <r>
    <x v="145"/>
    <x v="0"/>
    <x v="11"/>
    <x v="0"/>
    <x v="2"/>
    <x v="2"/>
    <s v="Tarde"/>
    <n v="150"/>
    <n v="120"/>
    <n v="18000"/>
    <n v="6632"/>
    <n v="11368"/>
    <x v="2"/>
  </r>
  <r>
    <x v="336"/>
    <x v="1"/>
    <x v="5"/>
    <x v="0"/>
    <x v="3"/>
    <x v="3"/>
    <s v="Noite"/>
    <n v="70"/>
    <n v="120"/>
    <n v="8400"/>
    <n v="3675"/>
    <n v="4725"/>
    <x v="2"/>
  </r>
  <r>
    <x v="580"/>
    <x v="1"/>
    <x v="6"/>
    <x v="1"/>
    <x v="2"/>
    <x v="4"/>
    <s v="Tarde"/>
    <n v="120"/>
    <n v="150"/>
    <n v="18000"/>
    <n v="6829"/>
    <n v="11171"/>
    <x v="2"/>
  </r>
  <r>
    <x v="103"/>
    <x v="1"/>
    <x v="0"/>
    <x v="2"/>
    <x v="2"/>
    <x v="5"/>
    <s v="Noite"/>
    <n v="100"/>
    <n v="150"/>
    <n v="15000"/>
    <n v="5143"/>
    <n v="9857"/>
    <x v="2"/>
  </r>
  <r>
    <x v="345"/>
    <x v="1"/>
    <x v="11"/>
    <x v="2"/>
    <x v="3"/>
    <x v="6"/>
    <s v="Tarde"/>
    <n v="200"/>
    <n v="120"/>
    <n v="24000"/>
    <n v="8418"/>
    <n v="15582"/>
    <x v="2"/>
  </r>
  <r>
    <x v="78"/>
    <x v="1"/>
    <x v="4"/>
    <x v="3"/>
    <x v="2"/>
    <x v="7"/>
    <s v="Noite"/>
    <n v="50"/>
    <n v="100"/>
    <n v="5000"/>
    <n v="1661"/>
    <n v="3339"/>
    <x v="2"/>
  </r>
  <r>
    <x v="529"/>
    <x v="1"/>
    <x v="2"/>
    <x v="4"/>
    <x v="1"/>
    <x v="8"/>
    <s v="Tarde"/>
    <n v="100"/>
    <n v="90"/>
    <n v="9000"/>
    <n v="3030"/>
    <n v="5970"/>
    <x v="2"/>
  </r>
  <r>
    <x v="451"/>
    <x v="0"/>
    <x v="0"/>
    <x v="5"/>
    <x v="2"/>
    <x v="9"/>
    <s v="Noite"/>
    <n v="150"/>
    <n v="120"/>
    <n v="18000"/>
    <n v="7380"/>
    <n v="10620"/>
    <x v="2"/>
  </r>
  <r>
    <x v="561"/>
    <x v="1"/>
    <x v="3"/>
    <x v="0"/>
    <x v="0"/>
    <x v="0"/>
    <s v="Tarde"/>
    <n v="50"/>
    <n v="70"/>
    <n v="3500"/>
    <n v="1486"/>
    <n v="2014"/>
    <x v="2"/>
  </r>
  <r>
    <x v="233"/>
    <x v="0"/>
    <x v="5"/>
    <x v="0"/>
    <x v="1"/>
    <x v="1"/>
    <s v="Noite"/>
    <n v="100"/>
    <n v="90"/>
    <n v="9000"/>
    <n v="3086"/>
    <n v="5914"/>
    <x v="2"/>
  </r>
  <r>
    <x v="619"/>
    <x v="1"/>
    <x v="5"/>
    <x v="0"/>
    <x v="2"/>
    <x v="2"/>
    <s v="Tarde"/>
    <n v="150"/>
    <n v="120"/>
    <n v="18000"/>
    <n v="7624"/>
    <n v="10376"/>
    <x v="2"/>
  </r>
  <r>
    <x v="493"/>
    <x v="0"/>
    <x v="8"/>
    <x v="0"/>
    <x v="3"/>
    <x v="3"/>
    <s v="Noite"/>
    <n v="70"/>
    <n v="120"/>
    <n v="8400"/>
    <n v="3443"/>
    <n v="4957"/>
    <x v="2"/>
  </r>
  <r>
    <x v="222"/>
    <x v="0"/>
    <x v="0"/>
    <x v="1"/>
    <x v="2"/>
    <x v="4"/>
    <s v="Tarde"/>
    <n v="120"/>
    <n v="150"/>
    <n v="18000"/>
    <n v="7078"/>
    <n v="10922"/>
    <x v="2"/>
  </r>
  <r>
    <x v="571"/>
    <x v="0"/>
    <x v="4"/>
    <x v="2"/>
    <x v="2"/>
    <x v="5"/>
    <s v="Noite"/>
    <n v="100"/>
    <n v="150"/>
    <n v="15000"/>
    <n v="5325"/>
    <n v="9675"/>
    <x v="2"/>
  </r>
  <r>
    <x v="164"/>
    <x v="0"/>
    <x v="11"/>
    <x v="2"/>
    <x v="3"/>
    <x v="6"/>
    <s v="Tarde"/>
    <n v="200"/>
    <n v="120"/>
    <n v="24000"/>
    <n v="8142"/>
    <n v="15858"/>
    <x v="2"/>
  </r>
  <r>
    <x v="473"/>
    <x v="1"/>
    <x v="7"/>
    <x v="3"/>
    <x v="2"/>
    <x v="7"/>
    <s v="Noite"/>
    <n v="50"/>
    <n v="100"/>
    <n v="5000"/>
    <n v="1949"/>
    <n v="3051"/>
    <x v="2"/>
  </r>
  <r>
    <x v="555"/>
    <x v="1"/>
    <x v="8"/>
    <x v="4"/>
    <x v="1"/>
    <x v="8"/>
    <s v="Tarde"/>
    <n v="100"/>
    <n v="90"/>
    <n v="9000"/>
    <n v="3934"/>
    <n v="5066"/>
    <x v="2"/>
  </r>
  <r>
    <x v="167"/>
    <x v="0"/>
    <x v="10"/>
    <x v="5"/>
    <x v="2"/>
    <x v="9"/>
    <s v="Noite"/>
    <n v="150"/>
    <n v="120"/>
    <n v="18000"/>
    <n v="6541"/>
    <n v="11459"/>
    <x v="2"/>
  </r>
  <r>
    <x v="623"/>
    <x v="1"/>
    <x v="2"/>
    <x v="0"/>
    <x v="0"/>
    <x v="0"/>
    <s v="Tarde"/>
    <n v="50"/>
    <n v="70"/>
    <n v="3500"/>
    <n v="1279"/>
    <n v="2221"/>
    <x v="2"/>
  </r>
  <r>
    <x v="235"/>
    <x v="0"/>
    <x v="4"/>
    <x v="0"/>
    <x v="1"/>
    <x v="1"/>
    <s v="Noite"/>
    <n v="100"/>
    <n v="90"/>
    <n v="9000"/>
    <n v="3763"/>
    <n v="5237"/>
    <x v="2"/>
  </r>
  <r>
    <x v="329"/>
    <x v="0"/>
    <x v="10"/>
    <x v="0"/>
    <x v="2"/>
    <x v="2"/>
    <s v="Tarde"/>
    <n v="150"/>
    <n v="120"/>
    <n v="18000"/>
    <n v="7134"/>
    <n v="10866"/>
    <x v="2"/>
  </r>
  <r>
    <x v="58"/>
    <x v="1"/>
    <x v="0"/>
    <x v="0"/>
    <x v="3"/>
    <x v="3"/>
    <s v="Noite"/>
    <n v="70"/>
    <n v="120"/>
    <n v="8400"/>
    <n v="2811"/>
    <n v="5589"/>
    <x v="2"/>
  </r>
  <r>
    <x v="502"/>
    <x v="0"/>
    <x v="10"/>
    <x v="1"/>
    <x v="2"/>
    <x v="4"/>
    <s v="Tarde"/>
    <n v="120"/>
    <n v="150"/>
    <n v="18000"/>
    <n v="6188"/>
    <n v="11812"/>
    <x v="2"/>
  </r>
  <r>
    <x v="606"/>
    <x v="0"/>
    <x v="6"/>
    <x v="2"/>
    <x v="2"/>
    <x v="5"/>
    <s v="Noite"/>
    <n v="100"/>
    <n v="150"/>
    <n v="15000"/>
    <n v="6633"/>
    <n v="8367"/>
    <x v="2"/>
  </r>
  <r>
    <x v="209"/>
    <x v="1"/>
    <x v="11"/>
    <x v="2"/>
    <x v="3"/>
    <x v="6"/>
    <s v="Tarde"/>
    <n v="200"/>
    <n v="120"/>
    <n v="24000"/>
    <n v="10518"/>
    <n v="13482"/>
    <x v="2"/>
  </r>
  <r>
    <x v="382"/>
    <x v="0"/>
    <x v="9"/>
    <x v="3"/>
    <x v="2"/>
    <x v="7"/>
    <s v="Noite"/>
    <n v="50"/>
    <n v="100"/>
    <n v="5000"/>
    <n v="1667"/>
    <n v="3333"/>
    <x v="2"/>
  </r>
  <r>
    <x v="521"/>
    <x v="1"/>
    <x v="6"/>
    <x v="4"/>
    <x v="1"/>
    <x v="8"/>
    <s v="Tarde"/>
    <n v="100"/>
    <n v="90"/>
    <n v="9000"/>
    <n v="3402"/>
    <n v="5598"/>
    <x v="2"/>
  </r>
  <r>
    <x v="129"/>
    <x v="0"/>
    <x v="11"/>
    <x v="5"/>
    <x v="2"/>
    <x v="9"/>
    <s v="Noite"/>
    <n v="150"/>
    <n v="120"/>
    <n v="18000"/>
    <n v="8059"/>
    <n v="9941"/>
    <x v="2"/>
  </r>
  <r>
    <x v="152"/>
    <x v="0"/>
    <x v="6"/>
    <x v="0"/>
    <x v="0"/>
    <x v="0"/>
    <s v="Tarde"/>
    <n v="50"/>
    <n v="70"/>
    <n v="3500"/>
    <n v="1180"/>
    <n v="2320"/>
    <x v="2"/>
  </r>
  <r>
    <x v="435"/>
    <x v="1"/>
    <x v="10"/>
    <x v="0"/>
    <x v="1"/>
    <x v="1"/>
    <s v="Noite"/>
    <n v="100"/>
    <n v="90"/>
    <n v="9000"/>
    <n v="3214"/>
    <n v="5786"/>
    <x v="2"/>
  </r>
  <r>
    <x v="509"/>
    <x v="0"/>
    <x v="9"/>
    <x v="0"/>
    <x v="2"/>
    <x v="2"/>
    <s v="Tarde"/>
    <n v="150"/>
    <n v="120"/>
    <n v="18000"/>
    <n v="7126"/>
    <n v="10874"/>
    <x v="2"/>
  </r>
  <r>
    <x v="609"/>
    <x v="0"/>
    <x v="9"/>
    <x v="0"/>
    <x v="3"/>
    <x v="3"/>
    <s v="Noite"/>
    <n v="70"/>
    <n v="120"/>
    <n v="8400"/>
    <n v="2864"/>
    <n v="5536"/>
    <x v="2"/>
  </r>
  <r>
    <x v="314"/>
    <x v="1"/>
    <x v="5"/>
    <x v="1"/>
    <x v="2"/>
    <x v="4"/>
    <s v="Tarde"/>
    <n v="120"/>
    <n v="150"/>
    <n v="18000"/>
    <n v="6632"/>
    <n v="11368"/>
    <x v="2"/>
  </r>
  <r>
    <x v="374"/>
    <x v="0"/>
    <x v="0"/>
    <x v="2"/>
    <x v="2"/>
    <x v="5"/>
    <s v="Noite"/>
    <n v="100"/>
    <n v="150"/>
    <n v="15000"/>
    <n v="5998"/>
    <n v="9002"/>
    <x v="2"/>
  </r>
  <r>
    <x v="330"/>
    <x v="0"/>
    <x v="0"/>
    <x v="2"/>
    <x v="3"/>
    <x v="6"/>
    <s v="Tarde"/>
    <n v="200"/>
    <n v="120"/>
    <n v="24000"/>
    <n v="8756"/>
    <n v="15244"/>
    <x v="2"/>
  </r>
  <r>
    <x v="399"/>
    <x v="1"/>
    <x v="9"/>
    <x v="3"/>
    <x v="2"/>
    <x v="7"/>
    <s v="Noite"/>
    <n v="50"/>
    <n v="100"/>
    <n v="5000"/>
    <n v="1961"/>
    <n v="3039"/>
    <x v="2"/>
  </r>
  <r>
    <x v="41"/>
    <x v="0"/>
    <x v="2"/>
    <x v="4"/>
    <x v="1"/>
    <x v="8"/>
    <s v="Tarde"/>
    <n v="100"/>
    <n v="90"/>
    <n v="9000"/>
    <n v="3448"/>
    <n v="5552"/>
    <x v="2"/>
  </r>
  <r>
    <x v="317"/>
    <x v="1"/>
    <x v="5"/>
    <x v="5"/>
    <x v="2"/>
    <x v="9"/>
    <s v="Noite"/>
    <n v="150"/>
    <n v="120"/>
    <n v="18000"/>
    <n v="7649"/>
    <n v="10351"/>
    <x v="2"/>
  </r>
  <r>
    <x v="396"/>
    <x v="0"/>
    <x v="11"/>
    <x v="0"/>
    <x v="0"/>
    <x v="0"/>
    <s v="Tarde"/>
    <n v="50"/>
    <n v="70"/>
    <n v="3500"/>
    <n v="1409"/>
    <n v="2091"/>
    <x v="2"/>
  </r>
  <r>
    <x v="658"/>
    <x v="0"/>
    <x v="8"/>
    <x v="0"/>
    <x v="1"/>
    <x v="1"/>
    <s v="Noite"/>
    <n v="100"/>
    <n v="90"/>
    <n v="9000"/>
    <n v="3655"/>
    <n v="5345"/>
    <x v="2"/>
  </r>
  <r>
    <x v="615"/>
    <x v="0"/>
    <x v="9"/>
    <x v="0"/>
    <x v="2"/>
    <x v="2"/>
    <s v="Tarde"/>
    <n v="150"/>
    <n v="120"/>
    <n v="18000"/>
    <n v="6323"/>
    <n v="11677"/>
    <x v="2"/>
  </r>
  <r>
    <x v="633"/>
    <x v="0"/>
    <x v="0"/>
    <x v="0"/>
    <x v="3"/>
    <x v="3"/>
    <s v="Noite"/>
    <n v="70"/>
    <n v="120"/>
    <n v="8400"/>
    <n v="3501"/>
    <n v="4899"/>
    <x v="2"/>
  </r>
  <r>
    <x v="597"/>
    <x v="0"/>
    <x v="10"/>
    <x v="1"/>
    <x v="2"/>
    <x v="4"/>
    <s v="Tarde"/>
    <n v="120"/>
    <n v="150"/>
    <n v="18000"/>
    <n v="6764"/>
    <n v="11236"/>
    <x v="2"/>
  </r>
  <r>
    <x v="679"/>
    <x v="0"/>
    <x v="1"/>
    <x v="2"/>
    <x v="2"/>
    <x v="5"/>
    <s v="Noite"/>
    <n v="100"/>
    <n v="150"/>
    <n v="15000"/>
    <n v="5681"/>
    <n v="9319"/>
    <x v="2"/>
  </r>
  <r>
    <x v="179"/>
    <x v="1"/>
    <x v="3"/>
    <x v="2"/>
    <x v="3"/>
    <x v="6"/>
    <s v="Tarde"/>
    <n v="200"/>
    <n v="120"/>
    <n v="24000"/>
    <n v="9315"/>
    <n v="14685"/>
    <x v="2"/>
  </r>
  <r>
    <x v="95"/>
    <x v="0"/>
    <x v="5"/>
    <x v="3"/>
    <x v="2"/>
    <x v="7"/>
    <s v="Noite"/>
    <n v="50"/>
    <n v="100"/>
    <n v="5000"/>
    <n v="1955"/>
    <n v="3045"/>
    <x v="2"/>
  </r>
  <r>
    <x v="488"/>
    <x v="1"/>
    <x v="0"/>
    <x v="4"/>
    <x v="1"/>
    <x v="8"/>
    <s v="Tarde"/>
    <n v="100"/>
    <n v="90"/>
    <n v="9000"/>
    <n v="3810"/>
    <n v="5190"/>
    <x v="2"/>
  </r>
  <r>
    <x v="710"/>
    <x v="0"/>
    <x v="7"/>
    <x v="5"/>
    <x v="2"/>
    <x v="9"/>
    <s v="Noite"/>
    <n v="150"/>
    <n v="120"/>
    <n v="18000"/>
    <n v="7669"/>
    <n v="10331"/>
    <x v="2"/>
  </r>
  <r>
    <x v="694"/>
    <x v="0"/>
    <x v="4"/>
    <x v="0"/>
    <x v="0"/>
    <x v="0"/>
    <s v="Tarde"/>
    <n v="50"/>
    <n v="70"/>
    <n v="3500"/>
    <n v="1544"/>
    <n v="1956"/>
    <x v="2"/>
  </r>
  <r>
    <x v="262"/>
    <x v="1"/>
    <x v="11"/>
    <x v="0"/>
    <x v="1"/>
    <x v="1"/>
    <s v="Noite"/>
    <n v="100"/>
    <n v="90"/>
    <n v="9000"/>
    <n v="3135"/>
    <n v="5865"/>
    <x v="2"/>
  </r>
  <r>
    <x v="683"/>
    <x v="1"/>
    <x v="10"/>
    <x v="0"/>
    <x v="2"/>
    <x v="2"/>
    <s v="Tarde"/>
    <n v="150"/>
    <n v="120"/>
    <n v="18000"/>
    <n v="6257"/>
    <n v="11743"/>
    <x v="2"/>
  </r>
  <r>
    <x v="270"/>
    <x v="0"/>
    <x v="4"/>
    <x v="0"/>
    <x v="3"/>
    <x v="3"/>
    <s v="Noite"/>
    <n v="70"/>
    <n v="120"/>
    <n v="8400"/>
    <n v="3586"/>
    <n v="4814"/>
    <x v="2"/>
  </r>
  <r>
    <x v="433"/>
    <x v="1"/>
    <x v="0"/>
    <x v="1"/>
    <x v="2"/>
    <x v="4"/>
    <s v="Tarde"/>
    <n v="120"/>
    <n v="150"/>
    <n v="18000"/>
    <n v="7723"/>
    <n v="10277"/>
    <x v="2"/>
  </r>
  <r>
    <x v="593"/>
    <x v="1"/>
    <x v="1"/>
    <x v="2"/>
    <x v="2"/>
    <x v="5"/>
    <s v="Noite"/>
    <n v="100"/>
    <n v="150"/>
    <n v="15000"/>
    <n v="5630"/>
    <n v="9370"/>
    <x v="2"/>
  </r>
  <r>
    <x v="381"/>
    <x v="0"/>
    <x v="9"/>
    <x v="2"/>
    <x v="3"/>
    <x v="6"/>
    <s v="Tarde"/>
    <n v="200"/>
    <n v="120"/>
    <n v="24000"/>
    <n v="9277"/>
    <n v="14723"/>
    <x v="2"/>
  </r>
  <r>
    <x v="465"/>
    <x v="1"/>
    <x v="9"/>
    <x v="3"/>
    <x v="2"/>
    <x v="7"/>
    <s v="Noite"/>
    <n v="50"/>
    <n v="100"/>
    <n v="5000"/>
    <n v="1698"/>
    <n v="3302"/>
    <x v="2"/>
  </r>
  <r>
    <x v="263"/>
    <x v="0"/>
    <x v="0"/>
    <x v="4"/>
    <x v="1"/>
    <x v="8"/>
    <s v="Tarde"/>
    <n v="100"/>
    <n v="90"/>
    <n v="9000"/>
    <n v="3749"/>
    <n v="5251"/>
    <x v="2"/>
  </r>
  <r>
    <x v="63"/>
    <x v="0"/>
    <x v="7"/>
    <x v="5"/>
    <x v="2"/>
    <x v="9"/>
    <s v="Noite"/>
    <n v="150"/>
    <n v="120"/>
    <n v="18000"/>
    <n v="6294"/>
    <n v="11706"/>
    <x v="2"/>
  </r>
  <r>
    <x v="54"/>
    <x v="1"/>
    <x v="10"/>
    <x v="0"/>
    <x v="0"/>
    <x v="0"/>
    <s v="Tarde"/>
    <n v="50"/>
    <n v="70"/>
    <n v="3500"/>
    <n v="1294"/>
    <n v="2206"/>
    <x v="2"/>
  </r>
  <r>
    <x v="487"/>
    <x v="1"/>
    <x v="10"/>
    <x v="0"/>
    <x v="1"/>
    <x v="1"/>
    <s v="Noite"/>
    <n v="100"/>
    <n v="90"/>
    <n v="9000"/>
    <n v="3608"/>
    <n v="5392"/>
    <x v="2"/>
  </r>
  <r>
    <x v="123"/>
    <x v="0"/>
    <x v="9"/>
    <x v="0"/>
    <x v="2"/>
    <x v="2"/>
    <s v="Tarde"/>
    <n v="150"/>
    <n v="120"/>
    <n v="18000"/>
    <n v="6286"/>
    <n v="11714"/>
    <x v="2"/>
  </r>
  <r>
    <x v="210"/>
    <x v="1"/>
    <x v="1"/>
    <x v="0"/>
    <x v="3"/>
    <x v="3"/>
    <s v="Noite"/>
    <n v="70"/>
    <n v="120"/>
    <n v="8400"/>
    <n v="3166"/>
    <n v="5234"/>
    <x v="2"/>
  </r>
  <r>
    <x v="240"/>
    <x v="0"/>
    <x v="4"/>
    <x v="1"/>
    <x v="2"/>
    <x v="4"/>
    <s v="Tarde"/>
    <n v="120"/>
    <n v="150"/>
    <n v="18000"/>
    <n v="7648"/>
    <n v="10352"/>
    <x v="2"/>
  </r>
  <r>
    <x v="100"/>
    <x v="1"/>
    <x v="11"/>
    <x v="2"/>
    <x v="2"/>
    <x v="5"/>
    <s v="Noite"/>
    <n v="100"/>
    <n v="150"/>
    <n v="15000"/>
    <n v="5711"/>
    <n v="9289"/>
    <x v="2"/>
  </r>
  <r>
    <x v="27"/>
    <x v="1"/>
    <x v="5"/>
    <x v="2"/>
    <x v="3"/>
    <x v="6"/>
    <s v="Tarde"/>
    <n v="200"/>
    <n v="120"/>
    <n v="24000"/>
    <n v="9507"/>
    <n v="14493"/>
    <x v="2"/>
  </r>
  <r>
    <x v="53"/>
    <x v="1"/>
    <x v="1"/>
    <x v="3"/>
    <x v="2"/>
    <x v="7"/>
    <s v="Noite"/>
    <n v="50"/>
    <n v="100"/>
    <n v="5000"/>
    <n v="2089"/>
    <n v="2911"/>
    <x v="2"/>
  </r>
  <r>
    <x v="34"/>
    <x v="1"/>
    <x v="3"/>
    <x v="4"/>
    <x v="1"/>
    <x v="8"/>
    <s v="Tarde"/>
    <n v="100"/>
    <n v="90"/>
    <n v="9000"/>
    <n v="3328"/>
    <n v="5672"/>
    <x v="2"/>
  </r>
  <r>
    <x v="185"/>
    <x v="0"/>
    <x v="8"/>
    <x v="5"/>
    <x v="2"/>
    <x v="9"/>
    <s v="Noite"/>
    <n v="150"/>
    <n v="120"/>
    <n v="18000"/>
    <n v="6052"/>
    <n v="11948"/>
    <x v="2"/>
  </r>
  <r>
    <x v="279"/>
    <x v="1"/>
    <x v="5"/>
    <x v="0"/>
    <x v="0"/>
    <x v="0"/>
    <s v="Tarde"/>
    <n v="50"/>
    <n v="70"/>
    <n v="3500"/>
    <n v="1235"/>
    <n v="2265"/>
    <x v="2"/>
  </r>
  <r>
    <x v="362"/>
    <x v="1"/>
    <x v="4"/>
    <x v="0"/>
    <x v="1"/>
    <x v="1"/>
    <s v="Noite"/>
    <n v="100"/>
    <n v="90"/>
    <n v="9000"/>
    <n v="3374"/>
    <n v="5626"/>
    <x v="2"/>
  </r>
  <r>
    <x v="304"/>
    <x v="0"/>
    <x v="5"/>
    <x v="0"/>
    <x v="2"/>
    <x v="2"/>
    <s v="Tarde"/>
    <n v="150"/>
    <n v="120"/>
    <n v="18000"/>
    <n v="7154"/>
    <n v="10846"/>
    <x v="2"/>
  </r>
  <r>
    <x v="89"/>
    <x v="0"/>
    <x v="2"/>
    <x v="0"/>
    <x v="3"/>
    <x v="3"/>
    <s v="Noite"/>
    <n v="70"/>
    <n v="120"/>
    <n v="8400"/>
    <n v="2955"/>
    <n v="5445"/>
    <x v="2"/>
  </r>
  <r>
    <x v="462"/>
    <x v="1"/>
    <x v="8"/>
    <x v="1"/>
    <x v="2"/>
    <x v="4"/>
    <s v="Tarde"/>
    <n v="120"/>
    <n v="150"/>
    <n v="18000"/>
    <n v="6685"/>
    <n v="11315"/>
    <x v="2"/>
  </r>
  <r>
    <x v="709"/>
    <x v="0"/>
    <x v="10"/>
    <x v="2"/>
    <x v="2"/>
    <x v="5"/>
    <s v="Noite"/>
    <n v="100"/>
    <n v="150"/>
    <n v="15000"/>
    <n v="5732"/>
    <n v="9268"/>
    <x v="2"/>
  </r>
  <r>
    <x v="177"/>
    <x v="1"/>
    <x v="11"/>
    <x v="2"/>
    <x v="3"/>
    <x v="6"/>
    <s v="Tarde"/>
    <n v="200"/>
    <n v="120"/>
    <n v="24000"/>
    <n v="9168"/>
    <n v="14832"/>
    <x v="2"/>
  </r>
  <r>
    <x v="546"/>
    <x v="0"/>
    <x v="11"/>
    <x v="3"/>
    <x v="2"/>
    <x v="7"/>
    <s v="Noite"/>
    <n v="50"/>
    <n v="100"/>
    <n v="5000"/>
    <n v="1823"/>
    <n v="3177"/>
    <x v="2"/>
  </r>
  <r>
    <x v="188"/>
    <x v="1"/>
    <x v="9"/>
    <x v="4"/>
    <x v="1"/>
    <x v="8"/>
    <s v="Tarde"/>
    <n v="100"/>
    <n v="90"/>
    <n v="9000"/>
    <n v="3634"/>
    <n v="5366"/>
    <x v="2"/>
  </r>
  <r>
    <x v="143"/>
    <x v="0"/>
    <x v="1"/>
    <x v="5"/>
    <x v="2"/>
    <x v="9"/>
    <s v="Noite"/>
    <n v="150"/>
    <n v="120"/>
    <n v="18000"/>
    <n v="7544"/>
    <n v="10456"/>
    <x v="2"/>
  </r>
  <r>
    <x v="233"/>
    <x v="0"/>
    <x v="5"/>
    <x v="0"/>
    <x v="0"/>
    <x v="0"/>
    <s v="Tarde"/>
    <n v="50"/>
    <n v="70"/>
    <n v="3500"/>
    <n v="1158"/>
    <n v="2342"/>
    <x v="2"/>
  </r>
  <r>
    <x v="128"/>
    <x v="1"/>
    <x v="11"/>
    <x v="0"/>
    <x v="1"/>
    <x v="1"/>
    <s v="Noite"/>
    <n v="100"/>
    <n v="90"/>
    <n v="9000"/>
    <n v="3515"/>
    <n v="5485"/>
    <x v="2"/>
  </r>
  <r>
    <x v="275"/>
    <x v="1"/>
    <x v="6"/>
    <x v="0"/>
    <x v="2"/>
    <x v="2"/>
    <s v="Tarde"/>
    <n v="150"/>
    <n v="120"/>
    <n v="18000"/>
    <n v="6082"/>
    <n v="11918"/>
    <x v="2"/>
  </r>
  <r>
    <x v="488"/>
    <x v="1"/>
    <x v="0"/>
    <x v="0"/>
    <x v="3"/>
    <x v="3"/>
    <s v="Noite"/>
    <n v="70"/>
    <n v="120"/>
    <n v="8400"/>
    <n v="2907"/>
    <n v="5493"/>
    <x v="2"/>
  </r>
  <r>
    <x v="225"/>
    <x v="1"/>
    <x v="11"/>
    <x v="1"/>
    <x v="2"/>
    <x v="4"/>
    <s v="Tarde"/>
    <n v="120"/>
    <n v="150"/>
    <n v="18000"/>
    <n v="7557"/>
    <n v="10443"/>
    <x v="2"/>
  </r>
  <r>
    <x v="0"/>
    <x v="0"/>
    <x v="0"/>
    <x v="2"/>
    <x v="2"/>
    <x v="5"/>
    <s v="Noite"/>
    <n v="100"/>
    <n v="150"/>
    <n v="15000"/>
    <n v="6076"/>
    <n v="8924"/>
    <x v="2"/>
  </r>
  <r>
    <x v="406"/>
    <x v="1"/>
    <x v="11"/>
    <x v="2"/>
    <x v="3"/>
    <x v="6"/>
    <s v="Tarde"/>
    <n v="200"/>
    <n v="120"/>
    <n v="24000"/>
    <n v="9161"/>
    <n v="14839"/>
    <x v="2"/>
  </r>
  <r>
    <x v="446"/>
    <x v="0"/>
    <x v="8"/>
    <x v="3"/>
    <x v="2"/>
    <x v="7"/>
    <s v="Noite"/>
    <n v="50"/>
    <n v="100"/>
    <n v="5000"/>
    <n v="1996"/>
    <n v="3004"/>
    <x v="2"/>
  </r>
  <r>
    <x v="634"/>
    <x v="0"/>
    <x v="2"/>
    <x v="4"/>
    <x v="1"/>
    <x v="8"/>
    <s v="Tarde"/>
    <n v="100"/>
    <n v="90"/>
    <n v="9000"/>
    <n v="3640"/>
    <n v="5360"/>
    <x v="2"/>
  </r>
  <r>
    <x v="143"/>
    <x v="0"/>
    <x v="1"/>
    <x v="5"/>
    <x v="2"/>
    <x v="9"/>
    <s v="Noite"/>
    <n v="150"/>
    <n v="120"/>
    <n v="18000"/>
    <n v="6993"/>
    <n v="11007"/>
    <x v="2"/>
  </r>
  <r>
    <x v="494"/>
    <x v="1"/>
    <x v="8"/>
    <x v="0"/>
    <x v="0"/>
    <x v="0"/>
    <s v="Tarde"/>
    <n v="50"/>
    <n v="70"/>
    <n v="3500"/>
    <n v="1236"/>
    <n v="2264"/>
    <x v="2"/>
  </r>
  <r>
    <x v="164"/>
    <x v="0"/>
    <x v="11"/>
    <x v="0"/>
    <x v="1"/>
    <x v="1"/>
    <s v="Noite"/>
    <n v="100"/>
    <n v="90"/>
    <n v="9000"/>
    <n v="3902"/>
    <n v="5098"/>
    <x v="2"/>
  </r>
  <r>
    <x v="266"/>
    <x v="0"/>
    <x v="11"/>
    <x v="0"/>
    <x v="2"/>
    <x v="2"/>
    <s v="Tarde"/>
    <n v="150"/>
    <n v="120"/>
    <n v="18000"/>
    <n v="7899"/>
    <n v="10101"/>
    <x v="2"/>
  </r>
  <r>
    <x v="271"/>
    <x v="0"/>
    <x v="8"/>
    <x v="0"/>
    <x v="3"/>
    <x v="3"/>
    <s v="Noite"/>
    <n v="70"/>
    <n v="120"/>
    <n v="8400"/>
    <n v="3426"/>
    <n v="4974"/>
    <x v="2"/>
  </r>
  <r>
    <x v="90"/>
    <x v="1"/>
    <x v="4"/>
    <x v="1"/>
    <x v="2"/>
    <x v="4"/>
    <s v="Tarde"/>
    <n v="120"/>
    <n v="150"/>
    <n v="18000"/>
    <n v="7680"/>
    <n v="10320"/>
    <x v="2"/>
  </r>
  <r>
    <x v="92"/>
    <x v="0"/>
    <x v="9"/>
    <x v="2"/>
    <x v="2"/>
    <x v="5"/>
    <s v="Noite"/>
    <n v="100"/>
    <n v="150"/>
    <n v="15000"/>
    <n v="6580"/>
    <n v="8420"/>
    <x v="2"/>
  </r>
  <r>
    <x v="518"/>
    <x v="0"/>
    <x v="1"/>
    <x v="2"/>
    <x v="3"/>
    <x v="6"/>
    <s v="Tarde"/>
    <n v="200"/>
    <n v="120"/>
    <n v="24000"/>
    <n v="9386"/>
    <n v="14614"/>
    <x v="2"/>
  </r>
  <r>
    <x v="335"/>
    <x v="1"/>
    <x v="4"/>
    <x v="3"/>
    <x v="2"/>
    <x v="7"/>
    <s v="Noite"/>
    <n v="50"/>
    <n v="100"/>
    <n v="5000"/>
    <n v="1878"/>
    <n v="3122"/>
    <x v="2"/>
  </r>
  <r>
    <x v="303"/>
    <x v="1"/>
    <x v="0"/>
    <x v="4"/>
    <x v="1"/>
    <x v="8"/>
    <s v="Tarde"/>
    <n v="100"/>
    <n v="90"/>
    <n v="9000"/>
    <n v="3262"/>
    <n v="5738"/>
    <x v="2"/>
  </r>
  <r>
    <x v="568"/>
    <x v="0"/>
    <x v="7"/>
    <x v="5"/>
    <x v="2"/>
    <x v="9"/>
    <s v="Noite"/>
    <n v="150"/>
    <n v="120"/>
    <n v="18000"/>
    <n v="7823"/>
    <n v="10177"/>
    <x v="2"/>
  </r>
  <r>
    <x v="373"/>
    <x v="1"/>
    <x v="7"/>
    <x v="0"/>
    <x v="0"/>
    <x v="0"/>
    <s v="Tarde"/>
    <n v="50"/>
    <n v="70"/>
    <n v="3500"/>
    <n v="1425"/>
    <n v="2075"/>
    <x v="2"/>
  </r>
  <r>
    <x v="449"/>
    <x v="0"/>
    <x v="11"/>
    <x v="0"/>
    <x v="1"/>
    <x v="1"/>
    <s v="Noite"/>
    <n v="100"/>
    <n v="90"/>
    <n v="9000"/>
    <n v="3054"/>
    <n v="5946"/>
    <x v="2"/>
  </r>
  <r>
    <x v="689"/>
    <x v="0"/>
    <x v="8"/>
    <x v="0"/>
    <x v="2"/>
    <x v="2"/>
    <s v="Tarde"/>
    <n v="150"/>
    <n v="120"/>
    <n v="18000"/>
    <n v="6405"/>
    <n v="11595"/>
    <x v="2"/>
  </r>
  <r>
    <x v="39"/>
    <x v="1"/>
    <x v="2"/>
    <x v="0"/>
    <x v="3"/>
    <x v="3"/>
    <s v="Noite"/>
    <n v="70"/>
    <n v="120"/>
    <n v="8400"/>
    <n v="3081"/>
    <n v="5319"/>
    <x v="2"/>
  </r>
  <r>
    <x v="530"/>
    <x v="0"/>
    <x v="8"/>
    <x v="1"/>
    <x v="2"/>
    <x v="4"/>
    <s v="Tarde"/>
    <n v="120"/>
    <n v="150"/>
    <n v="18000"/>
    <n v="6348"/>
    <n v="11652"/>
    <x v="2"/>
  </r>
  <r>
    <x v="51"/>
    <x v="1"/>
    <x v="4"/>
    <x v="2"/>
    <x v="2"/>
    <x v="5"/>
    <s v="Noite"/>
    <n v="100"/>
    <n v="150"/>
    <n v="15000"/>
    <n v="5037"/>
    <n v="9963"/>
    <x v="2"/>
  </r>
  <r>
    <x v="240"/>
    <x v="0"/>
    <x v="4"/>
    <x v="2"/>
    <x v="3"/>
    <x v="6"/>
    <s v="Tarde"/>
    <n v="200"/>
    <n v="120"/>
    <n v="24000"/>
    <n v="9031"/>
    <n v="14969"/>
    <x v="2"/>
  </r>
  <r>
    <x v="312"/>
    <x v="1"/>
    <x v="9"/>
    <x v="3"/>
    <x v="2"/>
    <x v="7"/>
    <s v="Noite"/>
    <n v="50"/>
    <n v="100"/>
    <n v="5000"/>
    <n v="1936"/>
    <n v="3064"/>
    <x v="2"/>
  </r>
  <r>
    <x v="79"/>
    <x v="1"/>
    <x v="3"/>
    <x v="4"/>
    <x v="1"/>
    <x v="8"/>
    <s v="Tarde"/>
    <n v="100"/>
    <n v="90"/>
    <n v="9000"/>
    <n v="3758"/>
    <n v="5242"/>
    <x v="2"/>
  </r>
  <r>
    <x v="354"/>
    <x v="1"/>
    <x v="7"/>
    <x v="5"/>
    <x v="2"/>
    <x v="9"/>
    <s v="Noite"/>
    <n v="150"/>
    <n v="120"/>
    <n v="18000"/>
    <n v="6134"/>
    <n v="11866"/>
    <x v="2"/>
  </r>
  <r>
    <x v="685"/>
    <x v="0"/>
    <x v="11"/>
    <x v="0"/>
    <x v="0"/>
    <x v="0"/>
    <s v="Tarde"/>
    <n v="50"/>
    <n v="70"/>
    <n v="3500"/>
    <n v="1538"/>
    <n v="1962"/>
    <x v="2"/>
  </r>
  <r>
    <x v="259"/>
    <x v="0"/>
    <x v="11"/>
    <x v="0"/>
    <x v="1"/>
    <x v="1"/>
    <s v="Noite"/>
    <n v="100"/>
    <n v="90"/>
    <n v="9000"/>
    <n v="3211"/>
    <n v="5789"/>
    <x v="2"/>
  </r>
  <r>
    <x v="510"/>
    <x v="0"/>
    <x v="8"/>
    <x v="0"/>
    <x v="2"/>
    <x v="2"/>
    <s v="Tarde"/>
    <n v="150"/>
    <n v="120"/>
    <n v="18000"/>
    <n v="7472"/>
    <n v="10528"/>
    <x v="2"/>
  </r>
  <r>
    <x v="9"/>
    <x v="0"/>
    <x v="7"/>
    <x v="0"/>
    <x v="3"/>
    <x v="3"/>
    <s v="Noite"/>
    <n v="70"/>
    <n v="120"/>
    <n v="8400"/>
    <n v="3282"/>
    <n v="5118"/>
    <x v="2"/>
  </r>
  <r>
    <x v="3"/>
    <x v="1"/>
    <x v="3"/>
    <x v="1"/>
    <x v="2"/>
    <x v="4"/>
    <s v="Tarde"/>
    <n v="120"/>
    <n v="150"/>
    <n v="18000"/>
    <n v="7380"/>
    <n v="10620"/>
    <x v="2"/>
  </r>
  <r>
    <x v="118"/>
    <x v="1"/>
    <x v="2"/>
    <x v="2"/>
    <x v="2"/>
    <x v="5"/>
    <s v="Noite"/>
    <n v="100"/>
    <n v="150"/>
    <n v="15000"/>
    <n v="5767"/>
    <n v="9233"/>
    <x v="2"/>
  </r>
  <r>
    <x v="654"/>
    <x v="0"/>
    <x v="1"/>
    <x v="2"/>
    <x v="3"/>
    <x v="6"/>
    <s v="Tarde"/>
    <n v="200"/>
    <n v="120"/>
    <n v="24000"/>
    <n v="8409"/>
    <n v="15591"/>
    <x v="2"/>
  </r>
  <r>
    <x v="644"/>
    <x v="0"/>
    <x v="10"/>
    <x v="3"/>
    <x v="2"/>
    <x v="7"/>
    <s v="Noite"/>
    <n v="50"/>
    <n v="100"/>
    <n v="5000"/>
    <n v="2115"/>
    <n v="2885"/>
    <x v="2"/>
  </r>
  <r>
    <x v="514"/>
    <x v="0"/>
    <x v="5"/>
    <x v="4"/>
    <x v="1"/>
    <x v="8"/>
    <s v="Tarde"/>
    <n v="100"/>
    <n v="90"/>
    <n v="9000"/>
    <n v="3667"/>
    <n v="5333"/>
    <x v="2"/>
  </r>
  <r>
    <x v="720"/>
    <x v="0"/>
    <x v="5"/>
    <x v="5"/>
    <x v="2"/>
    <x v="9"/>
    <s v="Noite"/>
    <n v="150"/>
    <n v="120"/>
    <n v="18000"/>
    <n v="6332"/>
    <n v="11668"/>
    <x v="2"/>
  </r>
  <r>
    <x v="249"/>
    <x v="1"/>
    <x v="10"/>
    <x v="0"/>
    <x v="0"/>
    <x v="0"/>
    <s v="Tarde"/>
    <n v="50"/>
    <n v="70"/>
    <n v="3500"/>
    <n v="1235"/>
    <n v="2265"/>
    <x v="2"/>
  </r>
  <r>
    <x v="447"/>
    <x v="0"/>
    <x v="10"/>
    <x v="0"/>
    <x v="1"/>
    <x v="1"/>
    <s v="Noite"/>
    <n v="100"/>
    <n v="90"/>
    <n v="9000"/>
    <n v="3249"/>
    <n v="5751"/>
    <x v="2"/>
  </r>
  <r>
    <x v="171"/>
    <x v="1"/>
    <x v="3"/>
    <x v="0"/>
    <x v="2"/>
    <x v="2"/>
    <s v="Tarde"/>
    <n v="150"/>
    <n v="120"/>
    <n v="18000"/>
    <n v="7324"/>
    <n v="10676"/>
    <x v="2"/>
  </r>
  <r>
    <x v="284"/>
    <x v="0"/>
    <x v="6"/>
    <x v="0"/>
    <x v="3"/>
    <x v="3"/>
    <s v="Noite"/>
    <n v="70"/>
    <n v="120"/>
    <n v="8400"/>
    <n v="3186"/>
    <n v="5214"/>
    <x v="2"/>
  </r>
  <r>
    <x v="382"/>
    <x v="0"/>
    <x v="9"/>
    <x v="1"/>
    <x v="2"/>
    <x v="4"/>
    <s v="Tarde"/>
    <n v="120"/>
    <n v="150"/>
    <n v="18000"/>
    <n v="6913"/>
    <n v="11087"/>
    <x v="2"/>
  </r>
  <r>
    <x v="405"/>
    <x v="0"/>
    <x v="1"/>
    <x v="2"/>
    <x v="2"/>
    <x v="5"/>
    <s v="Noite"/>
    <n v="100"/>
    <n v="150"/>
    <n v="15000"/>
    <n v="5272"/>
    <n v="9728"/>
    <x v="2"/>
  </r>
  <r>
    <x v="567"/>
    <x v="1"/>
    <x v="4"/>
    <x v="2"/>
    <x v="3"/>
    <x v="6"/>
    <s v="Tarde"/>
    <n v="200"/>
    <n v="120"/>
    <n v="24000"/>
    <n v="9201"/>
    <n v="14799"/>
    <x v="2"/>
  </r>
  <r>
    <x v="39"/>
    <x v="1"/>
    <x v="2"/>
    <x v="3"/>
    <x v="2"/>
    <x v="7"/>
    <s v="Noite"/>
    <n v="50"/>
    <n v="100"/>
    <n v="5000"/>
    <n v="2016"/>
    <n v="2984"/>
    <x v="2"/>
  </r>
  <r>
    <x v="104"/>
    <x v="1"/>
    <x v="11"/>
    <x v="4"/>
    <x v="1"/>
    <x v="8"/>
    <s v="Tarde"/>
    <n v="100"/>
    <n v="90"/>
    <n v="9000"/>
    <n v="3485"/>
    <n v="5515"/>
    <x v="2"/>
  </r>
  <r>
    <x v="81"/>
    <x v="1"/>
    <x v="6"/>
    <x v="5"/>
    <x v="2"/>
    <x v="9"/>
    <s v="Noite"/>
    <n v="150"/>
    <n v="120"/>
    <n v="18000"/>
    <n v="7237"/>
    <n v="10763"/>
    <x v="2"/>
  </r>
  <r>
    <x v="15"/>
    <x v="1"/>
    <x v="5"/>
    <x v="0"/>
    <x v="0"/>
    <x v="0"/>
    <s v="Tarde"/>
    <n v="50"/>
    <n v="70"/>
    <n v="3500"/>
    <n v="1540"/>
    <n v="1960"/>
    <x v="2"/>
  </r>
  <r>
    <x v="398"/>
    <x v="0"/>
    <x v="2"/>
    <x v="0"/>
    <x v="1"/>
    <x v="1"/>
    <s v="Noite"/>
    <n v="100"/>
    <n v="90"/>
    <n v="9000"/>
    <n v="2995"/>
    <n v="6005"/>
    <x v="2"/>
  </r>
  <r>
    <x v="227"/>
    <x v="1"/>
    <x v="0"/>
    <x v="0"/>
    <x v="2"/>
    <x v="2"/>
    <s v="Tarde"/>
    <n v="150"/>
    <n v="120"/>
    <n v="18000"/>
    <n v="7013"/>
    <n v="10987"/>
    <x v="2"/>
  </r>
  <r>
    <x v="622"/>
    <x v="1"/>
    <x v="9"/>
    <x v="0"/>
    <x v="3"/>
    <x v="3"/>
    <s v="Noite"/>
    <n v="70"/>
    <n v="120"/>
    <n v="8400"/>
    <n v="3617"/>
    <n v="4783"/>
    <x v="2"/>
  </r>
  <r>
    <x v="117"/>
    <x v="1"/>
    <x v="0"/>
    <x v="1"/>
    <x v="2"/>
    <x v="4"/>
    <s v="Tarde"/>
    <n v="120"/>
    <n v="150"/>
    <n v="18000"/>
    <n v="6939"/>
    <n v="11061"/>
    <x v="2"/>
  </r>
  <r>
    <x v="312"/>
    <x v="1"/>
    <x v="9"/>
    <x v="2"/>
    <x v="2"/>
    <x v="5"/>
    <s v="Noite"/>
    <n v="100"/>
    <n v="150"/>
    <n v="15000"/>
    <n v="5985"/>
    <n v="9015"/>
    <x v="2"/>
  </r>
  <r>
    <x v="671"/>
    <x v="0"/>
    <x v="2"/>
    <x v="2"/>
    <x v="3"/>
    <x v="6"/>
    <s v="Tarde"/>
    <n v="200"/>
    <n v="120"/>
    <n v="24000"/>
    <n v="10695"/>
    <n v="13305"/>
    <x v="2"/>
  </r>
  <r>
    <x v="439"/>
    <x v="0"/>
    <x v="1"/>
    <x v="3"/>
    <x v="2"/>
    <x v="7"/>
    <s v="Noite"/>
    <n v="50"/>
    <n v="100"/>
    <n v="5000"/>
    <n v="2211"/>
    <n v="2789"/>
    <x v="2"/>
  </r>
  <r>
    <x v="452"/>
    <x v="0"/>
    <x v="10"/>
    <x v="4"/>
    <x v="1"/>
    <x v="8"/>
    <s v="Tarde"/>
    <n v="100"/>
    <n v="90"/>
    <n v="9000"/>
    <n v="3143"/>
    <n v="5857"/>
    <x v="2"/>
  </r>
  <r>
    <x v="486"/>
    <x v="0"/>
    <x v="3"/>
    <x v="5"/>
    <x v="2"/>
    <x v="9"/>
    <s v="Noite"/>
    <n v="150"/>
    <n v="120"/>
    <n v="18000"/>
    <n v="6290"/>
    <n v="11710"/>
    <x v="2"/>
  </r>
  <r>
    <x v="341"/>
    <x v="0"/>
    <x v="11"/>
    <x v="0"/>
    <x v="0"/>
    <x v="0"/>
    <s v="Tarde"/>
    <n v="50"/>
    <n v="70"/>
    <n v="3500"/>
    <n v="1405"/>
    <n v="2095"/>
    <x v="2"/>
  </r>
  <r>
    <x v="494"/>
    <x v="1"/>
    <x v="8"/>
    <x v="0"/>
    <x v="1"/>
    <x v="1"/>
    <s v="Noite"/>
    <n v="100"/>
    <n v="90"/>
    <n v="9000"/>
    <n v="3198"/>
    <n v="5802"/>
    <x v="2"/>
  </r>
  <r>
    <x v="464"/>
    <x v="0"/>
    <x v="5"/>
    <x v="0"/>
    <x v="2"/>
    <x v="2"/>
    <s v="Tarde"/>
    <n v="150"/>
    <n v="120"/>
    <n v="18000"/>
    <n v="6190"/>
    <n v="11810"/>
    <x v="2"/>
  </r>
  <r>
    <x v="297"/>
    <x v="0"/>
    <x v="2"/>
    <x v="0"/>
    <x v="3"/>
    <x v="3"/>
    <s v="Noite"/>
    <n v="70"/>
    <n v="120"/>
    <n v="8400"/>
    <n v="3722"/>
    <n v="4678"/>
    <x v="2"/>
  </r>
  <r>
    <x v="378"/>
    <x v="0"/>
    <x v="9"/>
    <x v="1"/>
    <x v="2"/>
    <x v="4"/>
    <s v="Tarde"/>
    <n v="120"/>
    <n v="150"/>
    <n v="18000"/>
    <n v="7919"/>
    <n v="10081"/>
    <x v="2"/>
  </r>
  <r>
    <x v="143"/>
    <x v="0"/>
    <x v="1"/>
    <x v="2"/>
    <x v="2"/>
    <x v="5"/>
    <s v="Noite"/>
    <n v="100"/>
    <n v="150"/>
    <n v="15000"/>
    <n v="6233"/>
    <n v="8767"/>
    <x v="2"/>
  </r>
  <r>
    <x v="141"/>
    <x v="0"/>
    <x v="2"/>
    <x v="2"/>
    <x v="3"/>
    <x v="6"/>
    <s v="Tarde"/>
    <n v="200"/>
    <n v="120"/>
    <n v="24000"/>
    <n v="8340"/>
    <n v="15660"/>
    <x v="2"/>
  </r>
  <r>
    <x v="266"/>
    <x v="0"/>
    <x v="11"/>
    <x v="3"/>
    <x v="2"/>
    <x v="7"/>
    <s v="Noite"/>
    <n v="50"/>
    <n v="100"/>
    <n v="5000"/>
    <n v="2139"/>
    <n v="2861"/>
    <x v="2"/>
  </r>
  <r>
    <x v="620"/>
    <x v="1"/>
    <x v="1"/>
    <x v="4"/>
    <x v="1"/>
    <x v="8"/>
    <s v="Tarde"/>
    <n v="100"/>
    <n v="90"/>
    <n v="9000"/>
    <n v="3415"/>
    <n v="5585"/>
    <x v="2"/>
  </r>
  <r>
    <x v="110"/>
    <x v="1"/>
    <x v="8"/>
    <x v="5"/>
    <x v="2"/>
    <x v="9"/>
    <s v="Noite"/>
    <n v="150"/>
    <n v="120"/>
    <n v="18000"/>
    <n v="6565"/>
    <n v="11435"/>
    <x v="2"/>
  </r>
  <r>
    <x v="327"/>
    <x v="1"/>
    <x v="8"/>
    <x v="0"/>
    <x v="0"/>
    <x v="0"/>
    <s v="Tarde"/>
    <n v="50"/>
    <n v="70"/>
    <n v="3500"/>
    <n v="1529"/>
    <n v="1971"/>
    <x v="2"/>
  </r>
  <r>
    <x v="497"/>
    <x v="0"/>
    <x v="7"/>
    <x v="0"/>
    <x v="1"/>
    <x v="1"/>
    <s v="Noite"/>
    <n v="100"/>
    <n v="90"/>
    <n v="9000"/>
    <n v="3389"/>
    <n v="5611"/>
    <x v="2"/>
  </r>
  <r>
    <x v="304"/>
    <x v="0"/>
    <x v="5"/>
    <x v="0"/>
    <x v="2"/>
    <x v="2"/>
    <s v="Tarde"/>
    <n v="150"/>
    <n v="120"/>
    <n v="18000"/>
    <n v="6164"/>
    <n v="11836"/>
    <x v="2"/>
  </r>
  <r>
    <x v="337"/>
    <x v="1"/>
    <x v="11"/>
    <x v="4"/>
    <x v="1"/>
    <x v="8"/>
    <s v="Tarde"/>
    <n v="100"/>
    <n v="90"/>
    <n v="9000"/>
    <n v="3865"/>
    <n v="5135"/>
    <x v="2"/>
  </r>
  <r>
    <x v="645"/>
    <x v="0"/>
    <x v="3"/>
    <x v="5"/>
    <x v="2"/>
    <x v="9"/>
    <s v="Noite"/>
    <n v="150"/>
    <n v="120"/>
    <n v="18000"/>
    <n v="6117"/>
    <n v="11883"/>
    <x v="2"/>
  </r>
  <r>
    <x v="255"/>
    <x v="0"/>
    <x v="5"/>
    <x v="0"/>
    <x v="0"/>
    <x v="0"/>
    <s v="Tarde"/>
    <n v="50"/>
    <n v="70"/>
    <n v="3500"/>
    <n v="1342"/>
    <n v="2158"/>
    <x v="2"/>
  </r>
  <r>
    <x v="300"/>
    <x v="1"/>
    <x v="3"/>
    <x v="0"/>
    <x v="1"/>
    <x v="1"/>
    <s v="Noite"/>
    <n v="100"/>
    <n v="90"/>
    <n v="9000"/>
    <n v="3064"/>
    <n v="5936"/>
    <x v="2"/>
  </r>
  <r>
    <x v="618"/>
    <x v="0"/>
    <x v="1"/>
    <x v="0"/>
    <x v="2"/>
    <x v="2"/>
    <s v="Tarde"/>
    <n v="150"/>
    <n v="120"/>
    <n v="18000"/>
    <n v="7317"/>
    <n v="10683"/>
    <x v="2"/>
  </r>
  <r>
    <x v="640"/>
    <x v="1"/>
    <x v="7"/>
    <x v="4"/>
    <x v="1"/>
    <x v="8"/>
    <s v="Tarde"/>
    <n v="100"/>
    <n v="90"/>
    <n v="9000"/>
    <n v="2991"/>
    <n v="6009"/>
    <x v="2"/>
  </r>
  <r>
    <x v="142"/>
    <x v="0"/>
    <x v="9"/>
    <x v="5"/>
    <x v="2"/>
    <x v="9"/>
    <s v="Noite"/>
    <n v="150"/>
    <n v="120"/>
    <n v="18000"/>
    <n v="7220"/>
    <n v="10780"/>
    <x v="2"/>
  </r>
  <r>
    <x v="319"/>
    <x v="0"/>
    <x v="3"/>
    <x v="0"/>
    <x v="0"/>
    <x v="0"/>
    <s v="Tarde"/>
    <n v="50"/>
    <n v="70"/>
    <n v="3500"/>
    <n v="1308"/>
    <n v="2192"/>
    <x v="2"/>
  </r>
  <r>
    <x v="513"/>
    <x v="1"/>
    <x v="5"/>
    <x v="0"/>
    <x v="1"/>
    <x v="1"/>
    <s v="Noite"/>
    <n v="100"/>
    <n v="90"/>
    <n v="9000"/>
    <n v="3228"/>
    <n v="5772"/>
    <x v="2"/>
  </r>
  <r>
    <x v="696"/>
    <x v="1"/>
    <x v="11"/>
    <x v="0"/>
    <x v="2"/>
    <x v="2"/>
    <s v="Tarde"/>
    <n v="150"/>
    <n v="120"/>
    <n v="18000"/>
    <n v="7847"/>
    <n v="10153"/>
    <x v="2"/>
  </r>
  <r>
    <x v="632"/>
    <x v="1"/>
    <x v="4"/>
    <x v="4"/>
    <x v="1"/>
    <x v="8"/>
    <s v="Tarde"/>
    <n v="100"/>
    <n v="90"/>
    <n v="9000"/>
    <n v="2999"/>
    <n v="6001"/>
    <x v="2"/>
  </r>
  <r>
    <x v="303"/>
    <x v="1"/>
    <x v="0"/>
    <x v="5"/>
    <x v="2"/>
    <x v="9"/>
    <s v="Noite"/>
    <n v="150"/>
    <n v="120"/>
    <n v="18000"/>
    <n v="6222"/>
    <n v="11778"/>
    <x v="2"/>
  </r>
  <r>
    <x v="407"/>
    <x v="1"/>
    <x v="1"/>
    <x v="0"/>
    <x v="0"/>
    <x v="0"/>
    <s v="Tarde"/>
    <n v="50"/>
    <n v="70"/>
    <n v="3500"/>
    <n v="1361"/>
    <n v="2139"/>
    <x v="2"/>
  </r>
  <r>
    <x v="587"/>
    <x v="0"/>
    <x v="11"/>
    <x v="0"/>
    <x v="1"/>
    <x v="1"/>
    <s v="Noite"/>
    <n v="100"/>
    <n v="90"/>
    <n v="9000"/>
    <n v="3039"/>
    <n v="5961"/>
    <x v="2"/>
  </r>
  <r>
    <x v="670"/>
    <x v="1"/>
    <x v="8"/>
    <x v="0"/>
    <x v="2"/>
    <x v="2"/>
    <s v="Tarde"/>
    <n v="150"/>
    <n v="120"/>
    <n v="18000"/>
    <n v="6995"/>
    <n v="11005"/>
    <x v="2"/>
  </r>
  <r>
    <x v="709"/>
    <x v="0"/>
    <x v="10"/>
    <x v="4"/>
    <x v="1"/>
    <x v="8"/>
    <s v="Tarde"/>
    <n v="100"/>
    <n v="90"/>
    <n v="9000"/>
    <n v="3005"/>
    <n v="5995"/>
    <x v="2"/>
  </r>
  <r>
    <x v="618"/>
    <x v="0"/>
    <x v="1"/>
    <x v="5"/>
    <x v="2"/>
    <x v="9"/>
    <s v="Noite"/>
    <n v="150"/>
    <n v="120"/>
    <n v="18000"/>
    <n v="6843"/>
    <n v="11157"/>
    <x v="2"/>
  </r>
  <r>
    <x v="648"/>
    <x v="1"/>
    <x v="0"/>
    <x v="0"/>
    <x v="0"/>
    <x v="0"/>
    <s v="Tarde"/>
    <n v="50"/>
    <n v="70"/>
    <n v="3500"/>
    <n v="1403"/>
    <n v="2097"/>
    <x v="2"/>
  </r>
  <r>
    <x v="708"/>
    <x v="1"/>
    <x v="6"/>
    <x v="0"/>
    <x v="1"/>
    <x v="1"/>
    <s v="Noite"/>
    <n v="100"/>
    <n v="90"/>
    <n v="9000"/>
    <n v="3870"/>
    <n v="5130"/>
    <x v="2"/>
  </r>
  <r>
    <x v="72"/>
    <x v="0"/>
    <x v="2"/>
    <x v="0"/>
    <x v="2"/>
    <x v="2"/>
    <s v="Tarde"/>
    <n v="150"/>
    <n v="120"/>
    <n v="18000"/>
    <n v="7038"/>
    <n v="10962"/>
    <x v="2"/>
  </r>
  <r>
    <x v="624"/>
    <x v="1"/>
    <x v="1"/>
    <x v="4"/>
    <x v="1"/>
    <x v="8"/>
    <s v="Tarde"/>
    <n v="100"/>
    <n v="90"/>
    <n v="9000"/>
    <n v="3820"/>
    <n v="5180"/>
    <x v="2"/>
  </r>
  <r>
    <x v="632"/>
    <x v="1"/>
    <x v="4"/>
    <x v="5"/>
    <x v="2"/>
    <x v="9"/>
    <s v="Noite"/>
    <n v="150"/>
    <n v="120"/>
    <n v="18000"/>
    <n v="8063"/>
    <n v="9937"/>
    <x v="2"/>
  </r>
  <r>
    <x v="490"/>
    <x v="0"/>
    <x v="4"/>
    <x v="0"/>
    <x v="0"/>
    <x v="0"/>
    <s v="Tarde"/>
    <n v="50"/>
    <n v="70"/>
    <n v="3500"/>
    <n v="1265"/>
    <n v="2235"/>
    <x v="2"/>
  </r>
  <r>
    <x v="402"/>
    <x v="1"/>
    <x v="9"/>
    <x v="0"/>
    <x v="1"/>
    <x v="1"/>
    <s v="Noite"/>
    <n v="100"/>
    <n v="90"/>
    <n v="9000"/>
    <n v="3650"/>
    <n v="5350"/>
    <x v="2"/>
  </r>
  <r>
    <x v="611"/>
    <x v="1"/>
    <x v="3"/>
    <x v="0"/>
    <x v="2"/>
    <x v="2"/>
    <s v="Tarde"/>
    <n v="150"/>
    <n v="120"/>
    <n v="18000"/>
    <n v="6401"/>
    <n v="11599"/>
    <x v="2"/>
  </r>
  <r>
    <x v="55"/>
    <x v="1"/>
    <x v="5"/>
    <x v="4"/>
    <x v="1"/>
    <x v="8"/>
    <s v="Tarde"/>
    <n v="100"/>
    <n v="90"/>
    <n v="9000"/>
    <n v="3965"/>
    <n v="5035"/>
    <x v="2"/>
  </r>
  <r>
    <x v="419"/>
    <x v="0"/>
    <x v="8"/>
    <x v="5"/>
    <x v="2"/>
    <x v="9"/>
    <s v="Noite"/>
    <n v="150"/>
    <n v="120"/>
    <n v="18000"/>
    <n v="7446"/>
    <n v="10554"/>
    <x v="2"/>
  </r>
  <r>
    <x v="133"/>
    <x v="1"/>
    <x v="7"/>
    <x v="0"/>
    <x v="0"/>
    <x v="0"/>
    <s v="Tarde"/>
    <n v="50"/>
    <n v="70"/>
    <n v="3500"/>
    <n v="1334"/>
    <n v="2166"/>
    <x v="2"/>
  </r>
  <r>
    <x v="113"/>
    <x v="1"/>
    <x v="1"/>
    <x v="0"/>
    <x v="1"/>
    <x v="1"/>
    <s v="Noite"/>
    <n v="100"/>
    <n v="90"/>
    <n v="9000"/>
    <n v="3066"/>
    <n v="5934"/>
    <x v="2"/>
  </r>
  <r>
    <x v="342"/>
    <x v="0"/>
    <x v="7"/>
    <x v="0"/>
    <x v="2"/>
    <x v="2"/>
    <s v="Tarde"/>
    <n v="150"/>
    <n v="120"/>
    <n v="18000"/>
    <n v="7355"/>
    <n v="10645"/>
    <x v="2"/>
  </r>
  <r>
    <x v="555"/>
    <x v="1"/>
    <x v="8"/>
    <x v="4"/>
    <x v="1"/>
    <x v="8"/>
    <s v="Tarde"/>
    <n v="100"/>
    <n v="90"/>
    <n v="9000"/>
    <n v="3857"/>
    <n v="5143"/>
    <x v="2"/>
  </r>
  <r>
    <x v="487"/>
    <x v="1"/>
    <x v="10"/>
    <x v="5"/>
    <x v="2"/>
    <x v="9"/>
    <s v="Noite"/>
    <n v="150"/>
    <n v="120"/>
    <n v="18000"/>
    <n v="8089"/>
    <n v="9911"/>
    <x v="2"/>
  </r>
  <r>
    <x v="671"/>
    <x v="0"/>
    <x v="2"/>
    <x v="0"/>
    <x v="0"/>
    <x v="0"/>
    <s v="Tarde"/>
    <n v="50"/>
    <n v="70"/>
    <n v="3500"/>
    <n v="1205"/>
    <n v="2295"/>
    <x v="2"/>
  </r>
  <r>
    <x v="420"/>
    <x v="1"/>
    <x v="4"/>
    <x v="0"/>
    <x v="1"/>
    <x v="1"/>
    <s v="Noite"/>
    <n v="100"/>
    <n v="90"/>
    <n v="9000"/>
    <n v="3376"/>
    <n v="5624"/>
    <x v="2"/>
  </r>
  <r>
    <x v="452"/>
    <x v="0"/>
    <x v="10"/>
    <x v="0"/>
    <x v="2"/>
    <x v="2"/>
    <s v="Tarde"/>
    <n v="150"/>
    <n v="120"/>
    <n v="18000"/>
    <n v="7699"/>
    <n v="10301"/>
    <x v="2"/>
  </r>
  <r>
    <x v="369"/>
    <x v="0"/>
    <x v="11"/>
    <x v="4"/>
    <x v="1"/>
    <x v="8"/>
    <s v="Tarde"/>
    <n v="100"/>
    <n v="90"/>
    <n v="9000"/>
    <n v="3569"/>
    <n v="5431"/>
    <x v="2"/>
  </r>
  <r>
    <x v="535"/>
    <x v="0"/>
    <x v="6"/>
    <x v="5"/>
    <x v="2"/>
    <x v="9"/>
    <s v="Noite"/>
    <n v="150"/>
    <n v="120"/>
    <n v="18000"/>
    <n v="7103"/>
    <n v="10897"/>
    <x v="2"/>
  </r>
  <r>
    <x v="136"/>
    <x v="1"/>
    <x v="2"/>
    <x v="0"/>
    <x v="0"/>
    <x v="0"/>
    <s v="Tarde"/>
    <n v="50"/>
    <n v="70"/>
    <n v="3500"/>
    <n v="1263"/>
    <n v="2237"/>
    <x v="2"/>
  </r>
  <r>
    <x v="329"/>
    <x v="0"/>
    <x v="10"/>
    <x v="0"/>
    <x v="1"/>
    <x v="1"/>
    <s v="Noite"/>
    <n v="100"/>
    <n v="90"/>
    <n v="9000"/>
    <n v="3413"/>
    <n v="5587"/>
    <x v="2"/>
  </r>
  <r>
    <x v="352"/>
    <x v="1"/>
    <x v="1"/>
    <x v="0"/>
    <x v="2"/>
    <x v="2"/>
    <s v="Tarde"/>
    <n v="150"/>
    <n v="120"/>
    <n v="18000"/>
    <n v="7002"/>
    <n v="10998"/>
    <x v="2"/>
  </r>
  <r>
    <x v="47"/>
    <x v="1"/>
    <x v="1"/>
    <x v="4"/>
    <x v="1"/>
    <x v="8"/>
    <s v="Tarde"/>
    <n v="100"/>
    <n v="90"/>
    <n v="9000"/>
    <n v="3602"/>
    <n v="5398"/>
    <x v="2"/>
  </r>
  <r>
    <x v="400"/>
    <x v="0"/>
    <x v="7"/>
    <x v="5"/>
    <x v="2"/>
    <x v="9"/>
    <s v="Noite"/>
    <n v="150"/>
    <n v="120"/>
    <n v="18000"/>
    <n v="7417"/>
    <n v="10583"/>
    <x v="2"/>
  </r>
  <r>
    <x v="221"/>
    <x v="0"/>
    <x v="6"/>
    <x v="0"/>
    <x v="0"/>
    <x v="0"/>
    <s v="Tarde"/>
    <n v="50"/>
    <n v="70"/>
    <n v="3500"/>
    <n v="1278"/>
    <n v="2222"/>
    <x v="2"/>
  </r>
  <r>
    <x v="714"/>
    <x v="0"/>
    <x v="2"/>
    <x v="0"/>
    <x v="1"/>
    <x v="1"/>
    <s v="Noite"/>
    <n v="100"/>
    <n v="90"/>
    <n v="9000"/>
    <n v="3640"/>
    <n v="5360"/>
    <x v="2"/>
  </r>
  <r>
    <x v="449"/>
    <x v="0"/>
    <x v="11"/>
    <x v="0"/>
    <x v="2"/>
    <x v="2"/>
    <s v="Tarde"/>
    <n v="150"/>
    <n v="120"/>
    <n v="18000"/>
    <n v="7285"/>
    <n v="10715"/>
    <x v="2"/>
  </r>
  <r>
    <x v="641"/>
    <x v="0"/>
    <x v="9"/>
    <x v="4"/>
    <x v="1"/>
    <x v="8"/>
    <s v="Tarde"/>
    <n v="100"/>
    <n v="90"/>
    <n v="9000"/>
    <n v="3746"/>
    <n v="5254"/>
    <x v="2"/>
  </r>
  <r>
    <x v="416"/>
    <x v="0"/>
    <x v="8"/>
    <x v="5"/>
    <x v="2"/>
    <x v="9"/>
    <s v="Noite"/>
    <n v="150"/>
    <n v="120"/>
    <n v="18000"/>
    <n v="6071"/>
    <n v="11929"/>
    <x v="2"/>
  </r>
  <r>
    <x v="156"/>
    <x v="1"/>
    <x v="11"/>
    <x v="0"/>
    <x v="0"/>
    <x v="0"/>
    <s v="Tarde"/>
    <n v="50"/>
    <n v="70"/>
    <n v="3500"/>
    <n v="1419"/>
    <n v="2081"/>
    <x v="2"/>
  </r>
  <r>
    <x v="443"/>
    <x v="0"/>
    <x v="2"/>
    <x v="0"/>
    <x v="1"/>
    <x v="1"/>
    <s v="Noite"/>
    <n v="100"/>
    <n v="90"/>
    <n v="9000"/>
    <n v="3801"/>
    <n v="5199"/>
    <x v="2"/>
  </r>
  <r>
    <x v="330"/>
    <x v="0"/>
    <x v="0"/>
    <x v="0"/>
    <x v="2"/>
    <x v="2"/>
    <s v="Tarde"/>
    <n v="150"/>
    <n v="120"/>
    <n v="18000"/>
    <n v="6970"/>
    <n v="11030"/>
    <x v="2"/>
  </r>
  <r>
    <x v="453"/>
    <x v="0"/>
    <x v="3"/>
    <x v="4"/>
    <x v="1"/>
    <x v="8"/>
    <s v="Tarde"/>
    <n v="100"/>
    <n v="90"/>
    <n v="9000"/>
    <n v="3525"/>
    <n v="5475"/>
    <x v="2"/>
  </r>
  <r>
    <x v="468"/>
    <x v="0"/>
    <x v="8"/>
    <x v="5"/>
    <x v="2"/>
    <x v="9"/>
    <s v="Noite"/>
    <n v="150"/>
    <n v="120"/>
    <n v="18000"/>
    <n v="7927"/>
    <n v="10073"/>
    <x v="2"/>
  </r>
  <r>
    <x v="725"/>
    <x v="0"/>
    <x v="3"/>
    <x v="0"/>
    <x v="0"/>
    <x v="0"/>
    <s v="Tarde"/>
    <n v="50"/>
    <n v="70"/>
    <n v="3500"/>
    <n v="1189"/>
    <n v="2311"/>
    <x v="2"/>
  </r>
  <r>
    <x v="75"/>
    <x v="0"/>
    <x v="6"/>
    <x v="0"/>
    <x v="1"/>
    <x v="1"/>
    <s v="Noite"/>
    <n v="100"/>
    <n v="90"/>
    <n v="9000"/>
    <n v="3801"/>
    <n v="5199"/>
    <x v="2"/>
  </r>
  <r>
    <x v="378"/>
    <x v="0"/>
    <x v="9"/>
    <x v="0"/>
    <x v="2"/>
    <x v="2"/>
    <s v="Tarde"/>
    <n v="150"/>
    <n v="120"/>
    <n v="18000"/>
    <n v="8091"/>
    <n v="9909"/>
    <x v="2"/>
  </r>
  <r>
    <x v="230"/>
    <x v="1"/>
    <x v="5"/>
    <x v="4"/>
    <x v="1"/>
    <x v="8"/>
    <s v="Tarde"/>
    <n v="100"/>
    <n v="90"/>
    <n v="9000"/>
    <n v="3105"/>
    <n v="5895"/>
    <x v="2"/>
  </r>
  <r>
    <x v="199"/>
    <x v="1"/>
    <x v="10"/>
    <x v="5"/>
    <x v="2"/>
    <x v="9"/>
    <s v="Noite"/>
    <n v="150"/>
    <n v="120"/>
    <n v="18000"/>
    <n v="6781"/>
    <n v="11219"/>
    <x v="2"/>
  </r>
  <r>
    <x v="511"/>
    <x v="1"/>
    <x v="8"/>
    <x v="0"/>
    <x v="0"/>
    <x v="0"/>
    <s v="Tarde"/>
    <n v="50"/>
    <n v="70"/>
    <n v="3500"/>
    <n v="1419"/>
    <n v="2081"/>
    <x v="2"/>
  </r>
  <r>
    <x v="565"/>
    <x v="0"/>
    <x v="5"/>
    <x v="0"/>
    <x v="1"/>
    <x v="1"/>
    <s v="Noite"/>
    <n v="100"/>
    <n v="90"/>
    <n v="9000"/>
    <n v="4038"/>
    <n v="4962"/>
    <x v="2"/>
  </r>
  <r>
    <x v="394"/>
    <x v="1"/>
    <x v="6"/>
    <x v="0"/>
    <x v="2"/>
    <x v="2"/>
    <s v="Tarde"/>
    <n v="150"/>
    <n v="120"/>
    <n v="18000"/>
    <n v="6550"/>
    <n v="11450"/>
    <x v="2"/>
  </r>
  <r>
    <x v="268"/>
    <x v="1"/>
    <x v="6"/>
    <x v="4"/>
    <x v="1"/>
    <x v="8"/>
    <s v="Tarde"/>
    <n v="100"/>
    <n v="90"/>
    <n v="9000"/>
    <n v="3526"/>
    <n v="5474"/>
    <x v="2"/>
  </r>
  <r>
    <x v="661"/>
    <x v="1"/>
    <x v="3"/>
    <x v="5"/>
    <x v="2"/>
    <x v="9"/>
    <s v="Noite"/>
    <n v="150"/>
    <n v="120"/>
    <n v="18000"/>
    <n v="5965"/>
    <n v="12035"/>
    <x v="2"/>
  </r>
  <r>
    <x v="430"/>
    <x v="0"/>
    <x v="0"/>
    <x v="0"/>
    <x v="0"/>
    <x v="0"/>
    <s v="Tarde"/>
    <n v="50"/>
    <n v="70"/>
    <n v="3500"/>
    <n v="1276"/>
    <n v="2224"/>
    <x v="2"/>
  </r>
  <r>
    <x v="375"/>
    <x v="1"/>
    <x v="1"/>
    <x v="0"/>
    <x v="1"/>
    <x v="1"/>
    <s v="Noite"/>
    <n v="100"/>
    <n v="90"/>
    <n v="9000"/>
    <n v="3838"/>
    <n v="5162"/>
    <x v="2"/>
  </r>
  <r>
    <x v="698"/>
    <x v="0"/>
    <x v="3"/>
    <x v="0"/>
    <x v="2"/>
    <x v="2"/>
    <s v="Tarde"/>
    <n v="150"/>
    <n v="120"/>
    <n v="18000"/>
    <n v="7239"/>
    <n v="10761"/>
    <x v="2"/>
  </r>
  <r>
    <x v="514"/>
    <x v="0"/>
    <x v="5"/>
    <x v="4"/>
    <x v="1"/>
    <x v="8"/>
    <s v="Tarde"/>
    <n v="100"/>
    <n v="90"/>
    <n v="9000"/>
    <n v="3010"/>
    <n v="5990"/>
    <x v="2"/>
  </r>
  <r>
    <x v="89"/>
    <x v="0"/>
    <x v="2"/>
    <x v="5"/>
    <x v="2"/>
    <x v="9"/>
    <s v="Noite"/>
    <n v="150"/>
    <n v="120"/>
    <n v="18000"/>
    <n v="6320"/>
    <n v="11680"/>
    <x v="2"/>
  </r>
  <r>
    <x v="626"/>
    <x v="0"/>
    <x v="6"/>
    <x v="0"/>
    <x v="0"/>
    <x v="0"/>
    <s v="Tarde"/>
    <n v="50"/>
    <n v="70"/>
    <n v="3500"/>
    <n v="1428"/>
    <n v="2072"/>
    <x v="2"/>
  </r>
  <r>
    <x v="203"/>
    <x v="0"/>
    <x v="1"/>
    <x v="0"/>
    <x v="1"/>
    <x v="1"/>
    <s v="Noite"/>
    <n v="100"/>
    <n v="90"/>
    <n v="9000"/>
    <n v="3405"/>
    <n v="5595"/>
    <x v="2"/>
  </r>
  <r>
    <x v="661"/>
    <x v="1"/>
    <x v="3"/>
    <x v="0"/>
    <x v="2"/>
    <x v="2"/>
    <s v="Tarde"/>
    <n v="150"/>
    <n v="120"/>
    <n v="18000"/>
    <n v="6092"/>
    <n v="11908"/>
    <x v="2"/>
  </r>
  <r>
    <x v="619"/>
    <x v="1"/>
    <x v="5"/>
    <x v="4"/>
    <x v="1"/>
    <x v="8"/>
    <s v="Tarde"/>
    <n v="100"/>
    <n v="90"/>
    <n v="9000"/>
    <n v="3151"/>
    <n v="5849"/>
    <x v="2"/>
  </r>
  <r>
    <x v="519"/>
    <x v="0"/>
    <x v="3"/>
    <x v="5"/>
    <x v="2"/>
    <x v="9"/>
    <s v="Noite"/>
    <n v="150"/>
    <n v="120"/>
    <n v="18000"/>
    <n v="7707"/>
    <n v="10293"/>
    <x v="2"/>
  </r>
  <r>
    <x v="19"/>
    <x v="1"/>
    <x v="0"/>
    <x v="0"/>
    <x v="0"/>
    <x v="0"/>
    <s v="Tarde"/>
    <n v="50"/>
    <n v="70"/>
    <n v="3500"/>
    <n v="1274"/>
    <n v="2226"/>
    <x v="2"/>
  </r>
  <r>
    <x v="81"/>
    <x v="1"/>
    <x v="6"/>
    <x v="0"/>
    <x v="1"/>
    <x v="1"/>
    <s v="Noite"/>
    <n v="100"/>
    <n v="90"/>
    <n v="9000"/>
    <n v="3241"/>
    <n v="5759"/>
    <x v="2"/>
  </r>
  <r>
    <x v="194"/>
    <x v="1"/>
    <x v="9"/>
    <x v="0"/>
    <x v="2"/>
    <x v="2"/>
    <s v="Tarde"/>
    <n v="150"/>
    <n v="120"/>
    <n v="18000"/>
    <n v="6057"/>
    <n v="11943"/>
    <x v="2"/>
  </r>
  <r>
    <x v="548"/>
    <x v="1"/>
    <x v="6"/>
    <x v="4"/>
    <x v="1"/>
    <x v="8"/>
    <s v="Tarde"/>
    <n v="100"/>
    <n v="90"/>
    <n v="9000"/>
    <n v="3558"/>
    <n v="5442"/>
    <x v="2"/>
  </r>
  <r>
    <x v="138"/>
    <x v="0"/>
    <x v="0"/>
    <x v="5"/>
    <x v="2"/>
    <x v="9"/>
    <s v="Noite"/>
    <n v="150"/>
    <n v="120"/>
    <n v="18000"/>
    <n v="6606"/>
    <n v="11394"/>
    <x v="2"/>
  </r>
  <r>
    <x v="73"/>
    <x v="0"/>
    <x v="3"/>
    <x v="0"/>
    <x v="0"/>
    <x v="0"/>
    <s v="Tarde"/>
    <n v="50"/>
    <n v="70"/>
    <n v="3500"/>
    <n v="1155"/>
    <n v="2345"/>
    <x v="2"/>
  </r>
  <r>
    <x v="474"/>
    <x v="0"/>
    <x v="7"/>
    <x v="0"/>
    <x v="1"/>
    <x v="1"/>
    <s v="Noite"/>
    <n v="100"/>
    <n v="90"/>
    <n v="9000"/>
    <n v="3817"/>
    <n v="5183"/>
    <x v="2"/>
  </r>
  <r>
    <x v="669"/>
    <x v="0"/>
    <x v="3"/>
    <x v="0"/>
    <x v="2"/>
    <x v="2"/>
    <s v="Tarde"/>
    <n v="150"/>
    <n v="120"/>
    <n v="18000"/>
    <n v="7489"/>
    <n v="10511"/>
    <x v="2"/>
  </r>
  <r>
    <x v="645"/>
    <x v="0"/>
    <x v="3"/>
    <x v="4"/>
    <x v="1"/>
    <x v="8"/>
    <s v="Tarde"/>
    <n v="100"/>
    <n v="90"/>
    <n v="9000"/>
    <n v="3814"/>
    <n v="5186"/>
    <x v="2"/>
  </r>
  <r>
    <x v="618"/>
    <x v="0"/>
    <x v="1"/>
    <x v="5"/>
    <x v="2"/>
    <x v="9"/>
    <s v="Noite"/>
    <n v="150"/>
    <n v="120"/>
    <n v="18000"/>
    <n v="6141"/>
    <n v="11859"/>
    <x v="2"/>
  </r>
  <r>
    <x v="210"/>
    <x v="1"/>
    <x v="1"/>
    <x v="0"/>
    <x v="0"/>
    <x v="0"/>
    <s v="Tarde"/>
    <n v="50"/>
    <n v="70"/>
    <n v="3500"/>
    <n v="1427"/>
    <n v="2073"/>
    <x v="2"/>
  </r>
  <r>
    <x v="687"/>
    <x v="1"/>
    <x v="3"/>
    <x v="0"/>
    <x v="1"/>
    <x v="1"/>
    <s v="Noite"/>
    <n v="100"/>
    <n v="90"/>
    <n v="9000"/>
    <n v="3974"/>
    <n v="5026"/>
    <x v="2"/>
  </r>
  <r>
    <x v="496"/>
    <x v="0"/>
    <x v="3"/>
    <x v="0"/>
    <x v="2"/>
    <x v="2"/>
    <s v="Tarde"/>
    <n v="150"/>
    <n v="120"/>
    <n v="18000"/>
    <n v="6012"/>
    <n v="11988"/>
    <x v="2"/>
  </r>
  <r>
    <x v="240"/>
    <x v="0"/>
    <x v="4"/>
    <x v="4"/>
    <x v="1"/>
    <x v="8"/>
    <s v="Tarde"/>
    <n v="100"/>
    <n v="90"/>
    <n v="9000"/>
    <n v="3005"/>
    <n v="5995"/>
    <x v="2"/>
  </r>
  <r>
    <x v="361"/>
    <x v="0"/>
    <x v="6"/>
    <x v="5"/>
    <x v="2"/>
    <x v="9"/>
    <s v="Noite"/>
    <n v="150"/>
    <n v="120"/>
    <n v="18000"/>
    <n v="7208"/>
    <n v="10792"/>
    <x v="2"/>
  </r>
  <r>
    <x v="560"/>
    <x v="1"/>
    <x v="7"/>
    <x v="0"/>
    <x v="0"/>
    <x v="0"/>
    <s v="Tarde"/>
    <n v="50"/>
    <n v="70"/>
    <n v="3500"/>
    <n v="1155"/>
    <n v="2345"/>
    <x v="2"/>
  </r>
  <r>
    <x v="571"/>
    <x v="0"/>
    <x v="4"/>
    <x v="0"/>
    <x v="1"/>
    <x v="1"/>
    <s v="Noite"/>
    <n v="100"/>
    <n v="90"/>
    <n v="9000"/>
    <n v="3622"/>
    <n v="5378"/>
    <x v="2"/>
  </r>
  <r>
    <x v="671"/>
    <x v="0"/>
    <x v="2"/>
    <x v="0"/>
    <x v="2"/>
    <x v="2"/>
    <s v="Tarde"/>
    <n v="150"/>
    <n v="120"/>
    <n v="18000"/>
    <n v="8009"/>
    <n v="9991"/>
    <x v="2"/>
  </r>
  <r>
    <x v="630"/>
    <x v="1"/>
    <x v="9"/>
    <x v="4"/>
    <x v="1"/>
    <x v="8"/>
    <s v="Tarde"/>
    <n v="100"/>
    <n v="90"/>
    <n v="9000"/>
    <n v="3544"/>
    <n v="5456"/>
    <x v="2"/>
  </r>
  <r>
    <x v="192"/>
    <x v="1"/>
    <x v="6"/>
    <x v="5"/>
    <x v="2"/>
    <x v="9"/>
    <s v="Noite"/>
    <n v="150"/>
    <n v="120"/>
    <n v="18000"/>
    <n v="7615"/>
    <n v="10385"/>
    <x v="2"/>
  </r>
  <r>
    <x v="352"/>
    <x v="1"/>
    <x v="1"/>
    <x v="0"/>
    <x v="0"/>
    <x v="0"/>
    <s v="Tarde"/>
    <n v="50"/>
    <n v="70"/>
    <n v="3500"/>
    <n v="1352"/>
    <n v="2148"/>
    <x v="2"/>
  </r>
  <r>
    <x v="153"/>
    <x v="1"/>
    <x v="9"/>
    <x v="0"/>
    <x v="1"/>
    <x v="1"/>
    <s v="Noite"/>
    <n v="100"/>
    <n v="90"/>
    <n v="9000"/>
    <n v="3322"/>
    <n v="5678"/>
    <x v="2"/>
  </r>
  <r>
    <x v="172"/>
    <x v="0"/>
    <x v="10"/>
    <x v="0"/>
    <x v="2"/>
    <x v="2"/>
    <s v="Tarde"/>
    <n v="150"/>
    <n v="120"/>
    <n v="18000"/>
    <n v="6205"/>
    <n v="11795"/>
    <x v="2"/>
  </r>
  <r>
    <x v="221"/>
    <x v="0"/>
    <x v="6"/>
    <x v="4"/>
    <x v="1"/>
    <x v="8"/>
    <s v="Tarde"/>
    <n v="100"/>
    <n v="90"/>
    <n v="9000"/>
    <n v="3021"/>
    <n v="5979"/>
    <x v="2"/>
  </r>
  <r>
    <x v="193"/>
    <x v="1"/>
    <x v="2"/>
    <x v="5"/>
    <x v="2"/>
    <x v="9"/>
    <s v="Noite"/>
    <n v="150"/>
    <n v="120"/>
    <n v="18000"/>
    <n v="6098"/>
    <n v="11902"/>
    <x v="2"/>
  </r>
  <r>
    <x v="233"/>
    <x v="0"/>
    <x v="5"/>
    <x v="0"/>
    <x v="0"/>
    <x v="0"/>
    <s v="Tarde"/>
    <n v="50"/>
    <n v="70"/>
    <n v="3500"/>
    <n v="1344"/>
    <n v="2156"/>
    <x v="2"/>
  </r>
  <r>
    <x v="295"/>
    <x v="0"/>
    <x v="8"/>
    <x v="0"/>
    <x v="1"/>
    <x v="1"/>
    <s v="Noite"/>
    <n v="100"/>
    <n v="90"/>
    <n v="9000"/>
    <n v="3860"/>
    <n v="5140"/>
    <x v="2"/>
  </r>
  <r>
    <x v="16"/>
    <x v="1"/>
    <x v="4"/>
    <x v="0"/>
    <x v="2"/>
    <x v="2"/>
    <s v="Tarde"/>
    <n v="150"/>
    <n v="120"/>
    <n v="18000"/>
    <n v="8079"/>
    <n v="9921"/>
    <x v="2"/>
  </r>
  <r>
    <x v="153"/>
    <x v="1"/>
    <x v="9"/>
    <x v="4"/>
    <x v="1"/>
    <x v="8"/>
    <s v="Tarde"/>
    <n v="100"/>
    <n v="90"/>
    <n v="9000"/>
    <n v="3046"/>
    <n v="5954"/>
    <x v="2"/>
  </r>
  <r>
    <x v="642"/>
    <x v="0"/>
    <x v="1"/>
    <x v="5"/>
    <x v="2"/>
    <x v="9"/>
    <s v="Noite"/>
    <n v="150"/>
    <n v="120"/>
    <n v="18000"/>
    <n v="6634"/>
    <n v="11366"/>
    <x v="2"/>
  </r>
  <r>
    <x v="452"/>
    <x v="0"/>
    <x v="10"/>
    <x v="0"/>
    <x v="0"/>
    <x v="0"/>
    <s v="Tarde"/>
    <n v="50"/>
    <n v="70"/>
    <n v="3500"/>
    <n v="1180"/>
    <n v="2320"/>
    <x v="2"/>
  </r>
  <r>
    <x v="105"/>
    <x v="1"/>
    <x v="4"/>
    <x v="0"/>
    <x v="1"/>
    <x v="1"/>
    <s v="Noite"/>
    <n v="100"/>
    <n v="90"/>
    <n v="9000"/>
    <n v="4015"/>
    <n v="4985"/>
    <x v="2"/>
  </r>
  <r>
    <x v="426"/>
    <x v="0"/>
    <x v="7"/>
    <x v="0"/>
    <x v="2"/>
    <x v="2"/>
    <s v="Tarde"/>
    <n v="150"/>
    <n v="120"/>
    <n v="18000"/>
    <n v="6645"/>
    <n v="11355"/>
    <x v="2"/>
  </r>
  <r>
    <x v="390"/>
    <x v="0"/>
    <x v="6"/>
    <x v="4"/>
    <x v="1"/>
    <x v="8"/>
    <s v="Tarde"/>
    <n v="100"/>
    <n v="90"/>
    <n v="9000"/>
    <n v="3242"/>
    <n v="5758"/>
    <x v="2"/>
  </r>
  <r>
    <x v="58"/>
    <x v="1"/>
    <x v="0"/>
    <x v="5"/>
    <x v="2"/>
    <x v="9"/>
    <s v="Noite"/>
    <n v="150"/>
    <n v="120"/>
    <n v="18000"/>
    <n v="6023"/>
    <n v="11977"/>
    <x v="2"/>
  </r>
  <r>
    <x v="695"/>
    <x v="0"/>
    <x v="0"/>
    <x v="0"/>
    <x v="0"/>
    <x v="0"/>
    <s v="Tarde"/>
    <n v="50"/>
    <n v="70"/>
    <n v="3500"/>
    <n v="1334"/>
    <n v="2166"/>
    <x v="2"/>
  </r>
  <r>
    <x v="79"/>
    <x v="1"/>
    <x v="3"/>
    <x v="0"/>
    <x v="1"/>
    <x v="1"/>
    <s v="Noite"/>
    <n v="100"/>
    <n v="90"/>
    <n v="9000"/>
    <n v="4000"/>
    <n v="5000"/>
    <x v="2"/>
  </r>
  <r>
    <x v="454"/>
    <x v="1"/>
    <x v="10"/>
    <x v="0"/>
    <x v="2"/>
    <x v="2"/>
    <s v="Tarde"/>
    <n v="150"/>
    <n v="120"/>
    <n v="18000"/>
    <n v="6476"/>
    <n v="11524"/>
    <x v="2"/>
  </r>
  <r>
    <x v="709"/>
    <x v="0"/>
    <x v="10"/>
    <x v="4"/>
    <x v="1"/>
    <x v="8"/>
    <s v="Tarde"/>
    <n v="100"/>
    <n v="90"/>
    <n v="9000"/>
    <n v="3288"/>
    <n v="5712"/>
    <x v="2"/>
  </r>
  <r>
    <x v="708"/>
    <x v="1"/>
    <x v="6"/>
    <x v="5"/>
    <x v="2"/>
    <x v="9"/>
    <s v="Noite"/>
    <n v="150"/>
    <n v="120"/>
    <n v="18000"/>
    <n v="6811"/>
    <n v="11189"/>
    <x v="2"/>
  </r>
  <r>
    <x v="461"/>
    <x v="1"/>
    <x v="10"/>
    <x v="0"/>
    <x v="0"/>
    <x v="0"/>
    <s v="Tarde"/>
    <n v="50"/>
    <n v="70"/>
    <n v="3500"/>
    <n v="1406"/>
    <n v="2094"/>
    <x v="2"/>
  </r>
  <r>
    <x v="471"/>
    <x v="0"/>
    <x v="10"/>
    <x v="0"/>
    <x v="1"/>
    <x v="1"/>
    <s v="Noite"/>
    <n v="100"/>
    <n v="90"/>
    <n v="9000"/>
    <n v="3752"/>
    <n v="5248"/>
    <x v="2"/>
  </r>
  <r>
    <x v="236"/>
    <x v="1"/>
    <x v="9"/>
    <x v="0"/>
    <x v="2"/>
    <x v="2"/>
    <s v="Tarde"/>
    <n v="150"/>
    <n v="120"/>
    <n v="18000"/>
    <n v="6428"/>
    <n v="11572"/>
    <x v="2"/>
  </r>
  <r>
    <x v="248"/>
    <x v="1"/>
    <x v="2"/>
    <x v="4"/>
    <x v="1"/>
    <x v="8"/>
    <s v="Tarde"/>
    <n v="100"/>
    <n v="90"/>
    <n v="9000"/>
    <n v="3723"/>
    <n v="5277"/>
    <x v="2"/>
  </r>
  <r>
    <x v="614"/>
    <x v="0"/>
    <x v="3"/>
    <x v="5"/>
    <x v="2"/>
    <x v="9"/>
    <s v="Noite"/>
    <n v="150"/>
    <n v="120"/>
    <n v="18000"/>
    <n v="6841"/>
    <n v="11159"/>
    <x v="2"/>
  </r>
  <r>
    <x v="528"/>
    <x v="0"/>
    <x v="1"/>
    <x v="0"/>
    <x v="0"/>
    <x v="0"/>
    <s v="Tarde"/>
    <n v="50"/>
    <n v="70"/>
    <n v="3500"/>
    <n v="1358"/>
    <n v="2142"/>
    <x v="2"/>
  </r>
  <r>
    <x v="364"/>
    <x v="0"/>
    <x v="1"/>
    <x v="0"/>
    <x v="1"/>
    <x v="1"/>
    <s v="Noite"/>
    <n v="100"/>
    <n v="90"/>
    <n v="9000"/>
    <n v="3888"/>
    <n v="5112"/>
    <x v="2"/>
  </r>
  <r>
    <x v="288"/>
    <x v="1"/>
    <x v="7"/>
    <x v="0"/>
    <x v="2"/>
    <x v="2"/>
    <s v="Tarde"/>
    <n v="150"/>
    <n v="120"/>
    <n v="18000"/>
    <n v="7592"/>
    <n v="10408"/>
    <x v="2"/>
  </r>
  <r>
    <x v="342"/>
    <x v="0"/>
    <x v="7"/>
    <x v="4"/>
    <x v="1"/>
    <x v="8"/>
    <s v="Tarde"/>
    <n v="100"/>
    <n v="90"/>
    <n v="9000"/>
    <n v="2973"/>
    <n v="6027"/>
    <x v="2"/>
  </r>
  <r>
    <x v="418"/>
    <x v="1"/>
    <x v="10"/>
    <x v="5"/>
    <x v="2"/>
    <x v="9"/>
    <s v="Noite"/>
    <n v="150"/>
    <n v="120"/>
    <n v="18000"/>
    <n v="7374"/>
    <n v="10626"/>
    <x v="2"/>
  </r>
  <r>
    <x v="492"/>
    <x v="1"/>
    <x v="5"/>
    <x v="0"/>
    <x v="0"/>
    <x v="0"/>
    <s v="Tarde"/>
    <n v="50"/>
    <n v="70"/>
    <n v="3500"/>
    <n v="1418"/>
    <n v="2082"/>
    <x v="2"/>
  </r>
  <r>
    <x v="447"/>
    <x v="0"/>
    <x v="10"/>
    <x v="0"/>
    <x v="1"/>
    <x v="1"/>
    <s v="Noite"/>
    <n v="100"/>
    <n v="90"/>
    <n v="9000"/>
    <n v="3059"/>
    <n v="5941"/>
    <x v="2"/>
  </r>
  <r>
    <x v="493"/>
    <x v="0"/>
    <x v="8"/>
    <x v="0"/>
    <x v="2"/>
    <x v="2"/>
    <s v="Tarde"/>
    <n v="150"/>
    <n v="120"/>
    <n v="18000"/>
    <n v="7770"/>
    <n v="10230"/>
    <x v="2"/>
  </r>
  <r>
    <x v="42"/>
    <x v="0"/>
    <x v="7"/>
    <x v="4"/>
    <x v="1"/>
    <x v="8"/>
    <s v="Tarde"/>
    <n v="100"/>
    <n v="90"/>
    <n v="9000"/>
    <n v="3310"/>
    <n v="5690"/>
    <x v="2"/>
  </r>
  <r>
    <x v="435"/>
    <x v="1"/>
    <x v="10"/>
    <x v="5"/>
    <x v="2"/>
    <x v="9"/>
    <s v="Noite"/>
    <n v="150"/>
    <n v="120"/>
    <n v="18000"/>
    <n v="7564"/>
    <n v="10436"/>
    <x v="2"/>
  </r>
  <r>
    <x v="537"/>
    <x v="1"/>
    <x v="4"/>
    <x v="0"/>
    <x v="0"/>
    <x v="0"/>
    <s v="Tarde"/>
    <n v="50"/>
    <n v="70"/>
    <n v="3500"/>
    <n v="1282"/>
    <n v="2218"/>
    <x v="2"/>
  </r>
  <r>
    <x v="231"/>
    <x v="1"/>
    <x v="4"/>
    <x v="0"/>
    <x v="1"/>
    <x v="1"/>
    <s v="Noite"/>
    <n v="100"/>
    <n v="90"/>
    <n v="9000"/>
    <n v="3008"/>
    <n v="5992"/>
    <x v="2"/>
  </r>
  <r>
    <x v="172"/>
    <x v="0"/>
    <x v="10"/>
    <x v="0"/>
    <x v="2"/>
    <x v="2"/>
    <s v="Tarde"/>
    <n v="150"/>
    <n v="120"/>
    <n v="18000"/>
    <n v="7968"/>
    <n v="10032"/>
    <x v="2"/>
  </r>
  <r>
    <x v="379"/>
    <x v="1"/>
    <x v="2"/>
    <x v="4"/>
    <x v="1"/>
    <x v="8"/>
    <s v="Tarde"/>
    <n v="100"/>
    <n v="90"/>
    <n v="9000"/>
    <n v="3607"/>
    <n v="5393"/>
    <x v="2"/>
  </r>
  <r>
    <x v="279"/>
    <x v="1"/>
    <x v="5"/>
    <x v="5"/>
    <x v="2"/>
    <x v="9"/>
    <s v="Noite"/>
    <n v="150"/>
    <n v="120"/>
    <n v="18000"/>
    <n v="7747"/>
    <n v="10253"/>
    <x v="2"/>
  </r>
  <r>
    <x v="324"/>
    <x v="1"/>
    <x v="9"/>
    <x v="0"/>
    <x v="0"/>
    <x v="0"/>
    <s v="Tarde"/>
    <n v="50"/>
    <n v="70"/>
    <n v="3500"/>
    <n v="1400"/>
    <n v="2100"/>
    <x v="2"/>
  </r>
  <r>
    <x v="474"/>
    <x v="0"/>
    <x v="7"/>
    <x v="0"/>
    <x v="1"/>
    <x v="1"/>
    <s v="Noite"/>
    <n v="100"/>
    <n v="90"/>
    <n v="9000"/>
    <n v="3836"/>
    <n v="5164"/>
    <x v="2"/>
  </r>
  <r>
    <x v="539"/>
    <x v="0"/>
    <x v="1"/>
    <x v="0"/>
    <x v="2"/>
    <x v="2"/>
    <s v="Tarde"/>
    <n v="150"/>
    <n v="120"/>
    <n v="18000"/>
    <n v="6741"/>
    <n v="11259"/>
    <x v="2"/>
  </r>
  <r>
    <x v="437"/>
    <x v="0"/>
    <x v="0"/>
    <x v="4"/>
    <x v="1"/>
    <x v="8"/>
    <s v="Tarde"/>
    <n v="100"/>
    <n v="90"/>
    <n v="9000"/>
    <n v="3092"/>
    <n v="5908"/>
    <x v="2"/>
  </r>
  <r>
    <x v="230"/>
    <x v="1"/>
    <x v="5"/>
    <x v="5"/>
    <x v="2"/>
    <x v="9"/>
    <s v="Noite"/>
    <n v="150"/>
    <n v="120"/>
    <n v="18000"/>
    <n v="6836"/>
    <n v="11164"/>
    <x v="2"/>
  </r>
  <r>
    <x v="436"/>
    <x v="1"/>
    <x v="0"/>
    <x v="0"/>
    <x v="0"/>
    <x v="0"/>
    <s v="Tarde"/>
    <n v="50"/>
    <n v="70"/>
    <n v="3500"/>
    <n v="1180"/>
    <n v="2320"/>
    <x v="2"/>
  </r>
  <r>
    <x v="524"/>
    <x v="0"/>
    <x v="10"/>
    <x v="0"/>
    <x v="1"/>
    <x v="1"/>
    <s v="Noite"/>
    <n v="100"/>
    <n v="90"/>
    <n v="9000"/>
    <n v="3692"/>
    <n v="5308"/>
    <x v="2"/>
  </r>
  <r>
    <x v="415"/>
    <x v="1"/>
    <x v="0"/>
    <x v="0"/>
    <x v="2"/>
    <x v="2"/>
    <s v="Tarde"/>
    <n v="150"/>
    <n v="120"/>
    <n v="18000"/>
    <n v="7803"/>
    <n v="10197"/>
    <x v="2"/>
  </r>
  <r>
    <x v="206"/>
    <x v="0"/>
    <x v="10"/>
    <x v="4"/>
    <x v="1"/>
    <x v="8"/>
    <s v="Tarde"/>
    <n v="100"/>
    <n v="90"/>
    <n v="9000"/>
    <n v="3806"/>
    <n v="5194"/>
    <x v="2"/>
  </r>
  <r>
    <x v="689"/>
    <x v="0"/>
    <x v="8"/>
    <x v="5"/>
    <x v="2"/>
    <x v="9"/>
    <s v="Noite"/>
    <n v="150"/>
    <n v="120"/>
    <n v="18000"/>
    <n v="7357"/>
    <n v="10643"/>
    <x v="2"/>
  </r>
  <r>
    <x v="301"/>
    <x v="0"/>
    <x v="4"/>
    <x v="0"/>
    <x v="0"/>
    <x v="0"/>
    <s v="Tarde"/>
    <n v="50"/>
    <n v="70"/>
    <n v="3500"/>
    <n v="1451"/>
    <n v="2049"/>
    <x v="2"/>
  </r>
  <r>
    <x v="251"/>
    <x v="0"/>
    <x v="4"/>
    <x v="0"/>
    <x v="1"/>
    <x v="1"/>
    <s v="Noite"/>
    <n v="100"/>
    <n v="90"/>
    <n v="9000"/>
    <n v="3531"/>
    <n v="5469"/>
    <x v="2"/>
  </r>
  <r>
    <x v="279"/>
    <x v="1"/>
    <x v="5"/>
    <x v="0"/>
    <x v="2"/>
    <x v="2"/>
    <s v="Tarde"/>
    <n v="150"/>
    <n v="120"/>
    <n v="18000"/>
    <n v="7859"/>
    <n v="10141"/>
    <x v="2"/>
  </r>
  <r>
    <x v="159"/>
    <x v="0"/>
    <x v="11"/>
    <x v="4"/>
    <x v="1"/>
    <x v="8"/>
    <s v="Tarde"/>
    <n v="100"/>
    <n v="90"/>
    <n v="9000"/>
    <n v="3225"/>
    <n v="5775"/>
    <x v="2"/>
  </r>
  <r>
    <x v="726"/>
    <x v="0"/>
    <x v="9"/>
    <x v="5"/>
    <x v="2"/>
    <x v="9"/>
    <s v="Noite"/>
    <n v="150"/>
    <n v="120"/>
    <n v="18000"/>
    <n v="6233"/>
    <n v="11767"/>
    <x v="2"/>
  </r>
  <r>
    <x v="658"/>
    <x v="0"/>
    <x v="8"/>
    <x v="0"/>
    <x v="0"/>
    <x v="0"/>
    <s v="Tarde"/>
    <n v="50"/>
    <n v="70"/>
    <n v="3500"/>
    <n v="1191"/>
    <n v="2309"/>
    <x v="2"/>
  </r>
  <r>
    <x v="173"/>
    <x v="1"/>
    <x v="7"/>
    <x v="0"/>
    <x v="1"/>
    <x v="1"/>
    <s v="Noite"/>
    <n v="100"/>
    <n v="90"/>
    <n v="9000"/>
    <n v="4030"/>
    <n v="4970"/>
    <x v="2"/>
  </r>
  <r>
    <x v="376"/>
    <x v="0"/>
    <x v="1"/>
    <x v="0"/>
    <x v="2"/>
    <x v="2"/>
    <s v="Tarde"/>
    <n v="150"/>
    <n v="120"/>
    <n v="18000"/>
    <n v="6283"/>
    <n v="11717"/>
    <x v="2"/>
  </r>
  <r>
    <x v="255"/>
    <x v="0"/>
    <x v="5"/>
    <x v="4"/>
    <x v="1"/>
    <x v="8"/>
    <s v="Tarde"/>
    <n v="100"/>
    <n v="90"/>
    <n v="9000"/>
    <n v="3529"/>
    <n v="5471"/>
    <x v="2"/>
  </r>
  <r>
    <x v="457"/>
    <x v="0"/>
    <x v="4"/>
    <x v="5"/>
    <x v="2"/>
    <x v="9"/>
    <s v="Noite"/>
    <n v="150"/>
    <n v="120"/>
    <n v="18000"/>
    <n v="7552"/>
    <n v="10448"/>
    <x v="2"/>
  </r>
  <r>
    <x v="673"/>
    <x v="1"/>
    <x v="3"/>
    <x v="0"/>
    <x v="0"/>
    <x v="0"/>
    <s v="Tarde"/>
    <n v="50"/>
    <n v="70"/>
    <n v="3500"/>
    <n v="1568"/>
    <n v="1932"/>
    <x v="2"/>
  </r>
  <r>
    <x v="132"/>
    <x v="1"/>
    <x v="7"/>
    <x v="0"/>
    <x v="1"/>
    <x v="1"/>
    <s v="Noite"/>
    <n v="100"/>
    <n v="90"/>
    <n v="9000"/>
    <n v="3764"/>
    <n v="5236"/>
    <x v="2"/>
  </r>
  <r>
    <x v="503"/>
    <x v="0"/>
    <x v="4"/>
    <x v="0"/>
    <x v="2"/>
    <x v="2"/>
    <s v="Tarde"/>
    <n v="150"/>
    <n v="120"/>
    <n v="18000"/>
    <n v="7149"/>
    <n v="10851"/>
    <x v="2"/>
  </r>
  <r>
    <x v="355"/>
    <x v="1"/>
    <x v="10"/>
    <x v="4"/>
    <x v="1"/>
    <x v="8"/>
    <s v="Tarde"/>
    <n v="100"/>
    <n v="90"/>
    <n v="9000"/>
    <n v="3624"/>
    <n v="5376"/>
    <x v="2"/>
  </r>
  <r>
    <x v="72"/>
    <x v="0"/>
    <x v="2"/>
    <x v="5"/>
    <x v="2"/>
    <x v="9"/>
    <s v="Noite"/>
    <n v="150"/>
    <n v="120"/>
    <n v="18000"/>
    <n v="7378"/>
    <n v="10622"/>
    <x v="2"/>
  </r>
  <r>
    <x v="79"/>
    <x v="1"/>
    <x v="3"/>
    <x v="0"/>
    <x v="0"/>
    <x v="0"/>
    <s v="Tarde"/>
    <n v="50"/>
    <n v="70"/>
    <n v="3500"/>
    <n v="1238"/>
    <n v="2262"/>
    <x v="2"/>
  </r>
  <r>
    <x v="685"/>
    <x v="0"/>
    <x v="11"/>
    <x v="0"/>
    <x v="1"/>
    <x v="1"/>
    <s v="Noite"/>
    <n v="100"/>
    <n v="90"/>
    <n v="9000"/>
    <n v="3867"/>
    <n v="5133"/>
    <x v="2"/>
  </r>
  <r>
    <x v="260"/>
    <x v="0"/>
    <x v="8"/>
    <x v="0"/>
    <x v="2"/>
    <x v="2"/>
    <s v="Tarde"/>
    <n v="150"/>
    <n v="120"/>
    <n v="18000"/>
    <n v="6949"/>
    <n v="11051"/>
    <x v="2"/>
  </r>
  <r>
    <x v="329"/>
    <x v="0"/>
    <x v="10"/>
    <x v="4"/>
    <x v="1"/>
    <x v="8"/>
    <s v="Tarde"/>
    <n v="100"/>
    <n v="90"/>
    <n v="9000"/>
    <n v="3425"/>
    <n v="5575"/>
    <x v="2"/>
  </r>
  <r>
    <x v="526"/>
    <x v="0"/>
    <x v="3"/>
    <x v="5"/>
    <x v="2"/>
    <x v="9"/>
    <s v="Noite"/>
    <n v="150"/>
    <n v="120"/>
    <n v="18000"/>
    <n v="7074"/>
    <n v="10926"/>
    <x v="2"/>
  </r>
  <r>
    <x v="527"/>
    <x v="1"/>
    <x v="0"/>
    <x v="0"/>
    <x v="0"/>
    <x v="0"/>
    <s v="Tarde"/>
    <n v="50"/>
    <n v="70"/>
    <n v="3500"/>
    <n v="1249"/>
    <n v="2251"/>
    <x v="2"/>
  </r>
  <r>
    <x v="66"/>
    <x v="0"/>
    <x v="1"/>
    <x v="0"/>
    <x v="1"/>
    <x v="1"/>
    <s v="Noite"/>
    <n v="100"/>
    <n v="90"/>
    <n v="9000"/>
    <n v="3155"/>
    <n v="5845"/>
    <x v="2"/>
  </r>
  <r>
    <x v="40"/>
    <x v="1"/>
    <x v="8"/>
    <x v="0"/>
    <x v="2"/>
    <x v="2"/>
    <s v="Tarde"/>
    <n v="150"/>
    <n v="120"/>
    <n v="18000"/>
    <n v="7168"/>
    <n v="10832"/>
    <x v="2"/>
  </r>
  <r>
    <x v="574"/>
    <x v="0"/>
    <x v="3"/>
    <x v="4"/>
    <x v="1"/>
    <x v="8"/>
    <s v="Tarde"/>
    <n v="100"/>
    <n v="90"/>
    <n v="9000"/>
    <n v="4043"/>
    <n v="4957"/>
    <x v="2"/>
  </r>
  <r>
    <x v="127"/>
    <x v="1"/>
    <x v="10"/>
    <x v="5"/>
    <x v="2"/>
    <x v="9"/>
    <s v="Noite"/>
    <n v="150"/>
    <n v="120"/>
    <n v="18000"/>
    <n v="6403"/>
    <n v="11597"/>
    <x v="2"/>
  </r>
  <r>
    <x v="316"/>
    <x v="0"/>
    <x v="1"/>
    <x v="0"/>
    <x v="0"/>
    <x v="0"/>
    <s v="Tarde"/>
    <n v="50"/>
    <n v="70"/>
    <n v="3500"/>
    <n v="1483"/>
    <n v="2017"/>
    <x v="2"/>
  </r>
  <r>
    <x v="681"/>
    <x v="1"/>
    <x v="8"/>
    <x v="0"/>
    <x v="1"/>
    <x v="1"/>
    <s v="Noite"/>
    <n v="100"/>
    <n v="90"/>
    <n v="9000"/>
    <n v="3067"/>
    <n v="5933"/>
    <x v="2"/>
  </r>
  <r>
    <x v="621"/>
    <x v="0"/>
    <x v="5"/>
    <x v="0"/>
    <x v="2"/>
    <x v="2"/>
    <s v="Tarde"/>
    <n v="150"/>
    <n v="120"/>
    <n v="18000"/>
    <n v="5943"/>
    <n v="12057"/>
    <x v="2"/>
  </r>
  <r>
    <x v="231"/>
    <x v="1"/>
    <x v="4"/>
    <x v="4"/>
    <x v="1"/>
    <x v="8"/>
    <s v="Tarde"/>
    <n v="100"/>
    <n v="90"/>
    <n v="9000"/>
    <n v="3155"/>
    <n v="5845"/>
    <x v="2"/>
  </r>
  <r>
    <x v="93"/>
    <x v="1"/>
    <x v="7"/>
    <x v="5"/>
    <x v="2"/>
    <x v="9"/>
    <s v="Noite"/>
    <n v="150"/>
    <n v="120"/>
    <n v="18000"/>
    <n v="7529"/>
    <n v="10471"/>
    <x v="2"/>
  </r>
  <r>
    <x v="202"/>
    <x v="0"/>
    <x v="9"/>
    <x v="0"/>
    <x v="0"/>
    <x v="0"/>
    <s v="Tarde"/>
    <n v="50"/>
    <n v="70"/>
    <n v="3500"/>
    <n v="1549"/>
    <n v="1951"/>
    <x v="2"/>
  </r>
  <r>
    <x v="134"/>
    <x v="1"/>
    <x v="4"/>
    <x v="0"/>
    <x v="1"/>
    <x v="1"/>
    <s v="Noite"/>
    <n v="100"/>
    <n v="90"/>
    <n v="9000"/>
    <n v="3281"/>
    <n v="5719"/>
    <x v="2"/>
  </r>
  <r>
    <x v="137"/>
    <x v="0"/>
    <x v="3"/>
    <x v="0"/>
    <x v="2"/>
    <x v="2"/>
    <s v="Tarde"/>
    <n v="150"/>
    <n v="120"/>
    <n v="18000"/>
    <n v="6676"/>
    <n v="11324"/>
    <x v="2"/>
  </r>
  <r>
    <x v="268"/>
    <x v="1"/>
    <x v="6"/>
    <x v="4"/>
    <x v="1"/>
    <x v="8"/>
    <s v="Tarde"/>
    <n v="100"/>
    <n v="90"/>
    <n v="9000"/>
    <n v="4037"/>
    <n v="4963"/>
    <x v="2"/>
  </r>
  <r>
    <x v="264"/>
    <x v="0"/>
    <x v="5"/>
    <x v="5"/>
    <x v="2"/>
    <x v="9"/>
    <s v="Noite"/>
    <n v="150"/>
    <n v="120"/>
    <n v="18000"/>
    <n v="6190"/>
    <n v="11810"/>
    <x v="2"/>
  </r>
  <r>
    <x v="645"/>
    <x v="0"/>
    <x v="3"/>
    <x v="0"/>
    <x v="0"/>
    <x v="0"/>
    <s v="Tarde"/>
    <n v="50"/>
    <n v="70"/>
    <n v="3500"/>
    <n v="1290"/>
    <n v="2210"/>
    <x v="2"/>
  </r>
  <r>
    <x v="300"/>
    <x v="1"/>
    <x v="3"/>
    <x v="0"/>
    <x v="1"/>
    <x v="1"/>
    <s v="Noite"/>
    <n v="100"/>
    <n v="90"/>
    <n v="9000"/>
    <n v="3669"/>
    <n v="5331"/>
    <x v="2"/>
  </r>
  <r>
    <x v="76"/>
    <x v="0"/>
    <x v="11"/>
    <x v="0"/>
    <x v="2"/>
    <x v="2"/>
    <s v="Tarde"/>
    <n v="150"/>
    <n v="120"/>
    <n v="18000"/>
    <n v="7038"/>
    <n v="10962"/>
    <x v="2"/>
  </r>
  <r>
    <x v="655"/>
    <x v="1"/>
    <x v="3"/>
    <x v="4"/>
    <x v="1"/>
    <x v="8"/>
    <s v="Tarde"/>
    <n v="100"/>
    <n v="90"/>
    <n v="9000"/>
    <n v="3477"/>
    <n v="5523"/>
    <x v="2"/>
  </r>
  <r>
    <x v="716"/>
    <x v="1"/>
    <x v="0"/>
    <x v="5"/>
    <x v="2"/>
    <x v="9"/>
    <s v="Noite"/>
    <n v="150"/>
    <n v="120"/>
    <n v="18000"/>
    <n v="6616"/>
    <n v="11384"/>
    <x v="2"/>
  </r>
  <r>
    <x v="306"/>
    <x v="1"/>
    <x v="1"/>
    <x v="0"/>
    <x v="0"/>
    <x v="0"/>
    <s v="Tarde"/>
    <n v="50"/>
    <n v="70"/>
    <n v="3500"/>
    <n v="1424"/>
    <n v="2076"/>
    <x v="2"/>
  </r>
  <r>
    <x v="646"/>
    <x v="1"/>
    <x v="7"/>
    <x v="0"/>
    <x v="1"/>
    <x v="1"/>
    <s v="Noite"/>
    <n v="100"/>
    <n v="90"/>
    <n v="9000"/>
    <n v="3102"/>
    <n v="5898"/>
    <x v="2"/>
  </r>
  <r>
    <x v="61"/>
    <x v="1"/>
    <x v="1"/>
    <x v="0"/>
    <x v="2"/>
    <x v="2"/>
    <s v="Tarde"/>
    <n v="150"/>
    <n v="120"/>
    <n v="18000"/>
    <n v="7611"/>
    <n v="10389"/>
    <x v="2"/>
  </r>
  <r>
    <x v="201"/>
    <x v="1"/>
    <x v="9"/>
    <x v="4"/>
    <x v="1"/>
    <x v="8"/>
    <s v="Tarde"/>
    <n v="100"/>
    <n v="90"/>
    <n v="9000"/>
    <n v="3686"/>
    <n v="5314"/>
    <x v="2"/>
  </r>
  <r>
    <x v="437"/>
    <x v="0"/>
    <x v="0"/>
    <x v="5"/>
    <x v="2"/>
    <x v="9"/>
    <s v="Noite"/>
    <n v="150"/>
    <n v="120"/>
    <n v="18000"/>
    <n v="6583"/>
    <n v="11417"/>
    <x v="2"/>
  </r>
  <r>
    <x v="594"/>
    <x v="1"/>
    <x v="8"/>
    <x v="0"/>
    <x v="0"/>
    <x v="0"/>
    <s v="Tarde"/>
    <n v="50"/>
    <n v="70"/>
    <n v="3500"/>
    <n v="1241"/>
    <n v="2259"/>
    <x v="2"/>
  </r>
  <r>
    <x v="470"/>
    <x v="0"/>
    <x v="5"/>
    <x v="0"/>
    <x v="1"/>
    <x v="1"/>
    <s v="Noite"/>
    <n v="100"/>
    <n v="90"/>
    <n v="9000"/>
    <n v="3271"/>
    <n v="5729"/>
    <x v="2"/>
  </r>
  <r>
    <x v="250"/>
    <x v="1"/>
    <x v="0"/>
    <x v="0"/>
    <x v="2"/>
    <x v="2"/>
    <s v="Tarde"/>
    <n v="150"/>
    <n v="120"/>
    <n v="18000"/>
    <n v="7037"/>
    <n v="10963"/>
    <x v="2"/>
  </r>
  <r>
    <x v="621"/>
    <x v="0"/>
    <x v="5"/>
    <x v="4"/>
    <x v="1"/>
    <x v="8"/>
    <s v="Tarde"/>
    <n v="100"/>
    <n v="90"/>
    <n v="9000"/>
    <n v="3355"/>
    <n v="5645"/>
    <x v="2"/>
  </r>
  <r>
    <x v="463"/>
    <x v="0"/>
    <x v="8"/>
    <x v="5"/>
    <x v="2"/>
    <x v="9"/>
    <s v="Noite"/>
    <n v="150"/>
    <n v="120"/>
    <n v="18000"/>
    <n v="7016"/>
    <n v="10984"/>
    <x v="2"/>
  </r>
  <r>
    <x v="6"/>
    <x v="0"/>
    <x v="5"/>
    <x v="0"/>
    <x v="0"/>
    <x v="0"/>
    <s v="Tarde"/>
    <n v="50"/>
    <n v="70"/>
    <n v="3500"/>
    <n v="1516"/>
    <n v="1984"/>
    <x v="2"/>
  </r>
  <r>
    <x v="325"/>
    <x v="0"/>
    <x v="7"/>
    <x v="0"/>
    <x v="1"/>
    <x v="1"/>
    <s v="Noite"/>
    <n v="100"/>
    <n v="90"/>
    <n v="9000"/>
    <n v="3475"/>
    <n v="5525"/>
    <x v="2"/>
  </r>
  <r>
    <x v="414"/>
    <x v="1"/>
    <x v="10"/>
    <x v="0"/>
    <x v="2"/>
    <x v="2"/>
    <s v="Tarde"/>
    <n v="150"/>
    <n v="120"/>
    <n v="18000"/>
    <n v="7399"/>
    <n v="10601"/>
    <x v="2"/>
  </r>
  <r>
    <x v="615"/>
    <x v="0"/>
    <x v="9"/>
    <x v="4"/>
    <x v="1"/>
    <x v="8"/>
    <s v="Tarde"/>
    <n v="100"/>
    <n v="90"/>
    <n v="9000"/>
    <n v="3516"/>
    <n v="5484"/>
    <x v="2"/>
  </r>
  <r>
    <x v="303"/>
    <x v="1"/>
    <x v="0"/>
    <x v="5"/>
    <x v="2"/>
    <x v="9"/>
    <s v="Noite"/>
    <n v="150"/>
    <n v="120"/>
    <n v="18000"/>
    <n v="7317"/>
    <n v="10683"/>
    <x v="2"/>
  </r>
  <r>
    <x v="590"/>
    <x v="0"/>
    <x v="4"/>
    <x v="0"/>
    <x v="0"/>
    <x v="0"/>
    <s v="Tarde"/>
    <n v="50"/>
    <n v="70"/>
    <n v="3500"/>
    <n v="1459"/>
    <n v="2041"/>
    <x v="2"/>
  </r>
  <r>
    <x v="187"/>
    <x v="0"/>
    <x v="2"/>
    <x v="0"/>
    <x v="1"/>
    <x v="1"/>
    <s v="Noite"/>
    <n v="100"/>
    <n v="90"/>
    <n v="9000"/>
    <n v="3455"/>
    <n v="5545"/>
    <x v="2"/>
  </r>
  <r>
    <x v="458"/>
    <x v="0"/>
    <x v="11"/>
    <x v="0"/>
    <x v="2"/>
    <x v="2"/>
    <s v="Tarde"/>
    <n v="150"/>
    <n v="120"/>
    <n v="18000"/>
    <n v="7222"/>
    <n v="10778"/>
    <x v="2"/>
  </r>
  <r>
    <x v="3"/>
    <x v="1"/>
    <x v="3"/>
    <x v="4"/>
    <x v="1"/>
    <x v="8"/>
    <s v="Tarde"/>
    <n v="100"/>
    <n v="90"/>
    <n v="9000"/>
    <n v="3428"/>
    <n v="5572"/>
    <x v="2"/>
  </r>
  <r>
    <x v="727"/>
    <x v="0"/>
    <x v="5"/>
    <x v="5"/>
    <x v="2"/>
    <x v="9"/>
    <s v="Noite"/>
    <n v="150"/>
    <n v="120"/>
    <n v="18000"/>
    <n v="6675"/>
    <n v="11325"/>
    <x v="2"/>
  </r>
  <r>
    <x v="342"/>
    <x v="0"/>
    <x v="7"/>
    <x v="0"/>
    <x v="0"/>
    <x v="0"/>
    <s v="Tarde"/>
    <n v="50"/>
    <n v="70"/>
    <n v="3500"/>
    <n v="1318"/>
    <n v="2182"/>
    <x v="2"/>
  </r>
  <r>
    <x v="714"/>
    <x v="0"/>
    <x v="2"/>
    <x v="0"/>
    <x v="1"/>
    <x v="1"/>
    <s v="Noite"/>
    <n v="100"/>
    <n v="90"/>
    <n v="9000"/>
    <n v="3546"/>
    <n v="5454"/>
    <x v="2"/>
  </r>
  <r>
    <x v="433"/>
    <x v="1"/>
    <x v="0"/>
    <x v="0"/>
    <x v="2"/>
    <x v="2"/>
    <s v="Tarde"/>
    <n v="150"/>
    <n v="120"/>
    <n v="18000"/>
    <n v="6915"/>
    <n v="11085"/>
    <x v="2"/>
  </r>
  <r>
    <x v="45"/>
    <x v="0"/>
    <x v="5"/>
    <x v="4"/>
    <x v="1"/>
    <x v="8"/>
    <s v="Tarde"/>
    <n v="100"/>
    <n v="90"/>
    <n v="9000"/>
    <n v="3077"/>
    <n v="5923"/>
    <x v="2"/>
  </r>
  <r>
    <x v="373"/>
    <x v="1"/>
    <x v="7"/>
    <x v="5"/>
    <x v="2"/>
    <x v="9"/>
    <s v="Noite"/>
    <n v="150"/>
    <n v="120"/>
    <n v="18000"/>
    <n v="7116"/>
    <n v="10884"/>
    <x v="2"/>
  </r>
  <r>
    <x v="236"/>
    <x v="1"/>
    <x v="9"/>
    <x v="0"/>
    <x v="0"/>
    <x v="0"/>
    <s v="Tarde"/>
    <n v="50"/>
    <n v="70"/>
    <n v="3500"/>
    <n v="1449"/>
    <n v="2051"/>
    <x v="2"/>
  </r>
  <r>
    <x v="508"/>
    <x v="0"/>
    <x v="10"/>
    <x v="0"/>
    <x v="1"/>
    <x v="1"/>
    <s v="Noite"/>
    <n v="100"/>
    <n v="90"/>
    <n v="9000"/>
    <n v="3942"/>
    <n v="5058"/>
    <x v="2"/>
  </r>
  <r>
    <x v="173"/>
    <x v="1"/>
    <x v="7"/>
    <x v="0"/>
    <x v="2"/>
    <x v="2"/>
    <s v="Tarde"/>
    <n v="150"/>
    <n v="120"/>
    <n v="18000"/>
    <n v="7365"/>
    <n v="10635"/>
    <x v="2"/>
  </r>
  <r>
    <x v="346"/>
    <x v="0"/>
    <x v="7"/>
    <x v="4"/>
    <x v="1"/>
    <x v="8"/>
    <s v="Tarde"/>
    <n v="100"/>
    <n v="90"/>
    <n v="9000"/>
    <n v="3996"/>
    <n v="5004"/>
    <x v="2"/>
  </r>
  <r>
    <x v="65"/>
    <x v="1"/>
    <x v="7"/>
    <x v="5"/>
    <x v="2"/>
    <x v="9"/>
    <s v="Noite"/>
    <n v="150"/>
    <n v="120"/>
    <n v="18000"/>
    <n v="6730"/>
    <n v="11270"/>
    <x v="2"/>
  </r>
  <r>
    <x v="703"/>
    <x v="1"/>
    <x v="4"/>
    <x v="0"/>
    <x v="0"/>
    <x v="0"/>
    <s v="Tarde"/>
    <n v="50"/>
    <n v="70"/>
    <n v="3500"/>
    <n v="1183"/>
    <n v="2317"/>
    <x v="2"/>
  </r>
  <r>
    <x v="519"/>
    <x v="0"/>
    <x v="3"/>
    <x v="0"/>
    <x v="1"/>
    <x v="1"/>
    <s v="Noite"/>
    <n v="100"/>
    <n v="90"/>
    <n v="9000"/>
    <n v="3109"/>
    <n v="5891"/>
    <x v="2"/>
  </r>
  <r>
    <x v="651"/>
    <x v="0"/>
    <x v="9"/>
    <x v="0"/>
    <x v="2"/>
    <x v="2"/>
    <s v="Tarde"/>
    <n v="150"/>
    <n v="120"/>
    <n v="18000"/>
    <n v="6579"/>
    <n v="11421"/>
    <x v="2"/>
  </r>
  <r>
    <x v="266"/>
    <x v="0"/>
    <x v="11"/>
    <x v="4"/>
    <x v="1"/>
    <x v="8"/>
    <s v="Tarde"/>
    <n v="100"/>
    <n v="90"/>
    <n v="9000"/>
    <n v="3406"/>
    <n v="5594"/>
    <x v="2"/>
  </r>
  <r>
    <x v="445"/>
    <x v="1"/>
    <x v="7"/>
    <x v="5"/>
    <x v="2"/>
    <x v="9"/>
    <s v="Noite"/>
    <n v="150"/>
    <n v="120"/>
    <n v="18000"/>
    <n v="7975"/>
    <n v="10025"/>
    <x v="2"/>
  </r>
  <r>
    <x v="407"/>
    <x v="1"/>
    <x v="1"/>
    <x v="0"/>
    <x v="0"/>
    <x v="0"/>
    <s v="Tarde"/>
    <n v="50"/>
    <n v="70"/>
    <n v="3500"/>
    <n v="1365"/>
    <n v="2135"/>
    <x v="2"/>
  </r>
  <r>
    <x v="616"/>
    <x v="1"/>
    <x v="7"/>
    <x v="0"/>
    <x v="1"/>
    <x v="1"/>
    <s v="Noite"/>
    <n v="100"/>
    <n v="90"/>
    <n v="9000"/>
    <n v="3111"/>
    <n v="5889"/>
    <x v="2"/>
  </r>
  <r>
    <x v="216"/>
    <x v="0"/>
    <x v="7"/>
    <x v="0"/>
    <x v="2"/>
    <x v="2"/>
    <s v="Tarde"/>
    <n v="150"/>
    <n v="120"/>
    <n v="18000"/>
    <n v="6211"/>
    <n v="11789"/>
    <x v="2"/>
  </r>
  <r>
    <x v="596"/>
    <x v="1"/>
    <x v="5"/>
    <x v="4"/>
    <x v="1"/>
    <x v="8"/>
    <s v="Tarde"/>
    <n v="100"/>
    <n v="90"/>
    <n v="9000"/>
    <n v="3112"/>
    <n v="5888"/>
    <x v="2"/>
  </r>
  <r>
    <x v="619"/>
    <x v="1"/>
    <x v="5"/>
    <x v="5"/>
    <x v="2"/>
    <x v="9"/>
    <s v="Noite"/>
    <n v="150"/>
    <n v="120"/>
    <n v="18000"/>
    <n v="7246"/>
    <n v="10754"/>
    <x v="2"/>
  </r>
  <r>
    <x v="389"/>
    <x v="0"/>
    <x v="9"/>
    <x v="0"/>
    <x v="0"/>
    <x v="0"/>
    <s v="Tarde"/>
    <n v="50"/>
    <n v="70"/>
    <n v="3500"/>
    <n v="1220"/>
    <n v="2280"/>
    <x v="2"/>
  </r>
  <r>
    <x v="654"/>
    <x v="0"/>
    <x v="1"/>
    <x v="0"/>
    <x v="1"/>
    <x v="1"/>
    <s v="Noite"/>
    <n v="100"/>
    <n v="90"/>
    <n v="9000"/>
    <n v="3741"/>
    <n v="5259"/>
    <x v="2"/>
  </r>
  <r>
    <x v="324"/>
    <x v="1"/>
    <x v="9"/>
    <x v="0"/>
    <x v="2"/>
    <x v="2"/>
    <s v="Tarde"/>
    <n v="150"/>
    <n v="120"/>
    <n v="18000"/>
    <n v="8065"/>
    <n v="9935"/>
    <x v="2"/>
  </r>
  <r>
    <x v="554"/>
    <x v="0"/>
    <x v="5"/>
    <x v="4"/>
    <x v="1"/>
    <x v="8"/>
    <s v="Tarde"/>
    <n v="100"/>
    <n v="90"/>
    <n v="9000"/>
    <n v="3394"/>
    <n v="5606"/>
    <x v="2"/>
  </r>
  <r>
    <x v="123"/>
    <x v="0"/>
    <x v="9"/>
    <x v="5"/>
    <x v="2"/>
    <x v="9"/>
    <s v="Noite"/>
    <n v="150"/>
    <n v="120"/>
    <n v="18000"/>
    <n v="7132"/>
    <n v="10868"/>
    <x v="2"/>
  </r>
  <r>
    <x v="573"/>
    <x v="1"/>
    <x v="11"/>
    <x v="0"/>
    <x v="0"/>
    <x v="0"/>
    <s v="Tarde"/>
    <n v="50"/>
    <n v="70"/>
    <n v="3500"/>
    <n v="1426"/>
    <n v="2074"/>
    <x v="2"/>
  </r>
  <r>
    <x v="202"/>
    <x v="0"/>
    <x v="9"/>
    <x v="0"/>
    <x v="1"/>
    <x v="1"/>
    <s v="Noite"/>
    <n v="100"/>
    <n v="90"/>
    <n v="9000"/>
    <n v="3635"/>
    <n v="5365"/>
    <x v="2"/>
  </r>
  <r>
    <x v="482"/>
    <x v="0"/>
    <x v="0"/>
    <x v="0"/>
    <x v="2"/>
    <x v="2"/>
    <s v="Tarde"/>
    <n v="150"/>
    <n v="120"/>
    <n v="18000"/>
    <n v="7689"/>
    <n v="10311"/>
    <x v="2"/>
  </r>
  <r>
    <x v="607"/>
    <x v="0"/>
    <x v="6"/>
    <x v="4"/>
    <x v="1"/>
    <x v="8"/>
    <s v="Tarde"/>
    <n v="100"/>
    <n v="90"/>
    <n v="9000"/>
    <n v="3171"/>
    <n v="5829"/>
    <x v="2"/>
  </r>
  <r>
    <x v="581"/>
    <x v="1"/>
    <x v="10"/>
    <x v="5"/>
    <x v="2"/>
    <x v="9"/>
    <s v="Noite"/>
    <n v="150"/>
    <n v="120"/>
    <n v="18000"/>
    <n v="7911"/>
    <n v="10089"/>
    <x v="2"/>
  </r>
  <r>
    <x v="33"/>
    <x v="0"/>
    <x v="3"/>
    <x v="0"/>
    <x v="0"/>
    <x v="0"/>
    <s v="Tarde"/>
    <n v="50"/>
    <n v="70"/>
    <n v="3500"/>
    <n v="1434"/>
    <n v="2066"/>
    <x v="2"/>
  </r>
  <r>
    <x v="572"/>
    <x v="0"/>
    <x v="4"/>
    <x v="0"/>
    <x v="1"/>
    <x v="1"/>
    <s v="Noite"/>
    <n v="100"/>
    <n v="90"/>
    <n v="9000"/>
    <n v="3636"/>
    <n v="5364"/>
    <x v="2"/>
  </r>
  <r>
    <x v="476"/>
    <x v="1"/>
    <x v="1"/>
    <x v="0"/>
    <x v="2"/>
    <x v="2"/>
    <s v="Tarde"/>
    <n v="150"/>
    <n v="120"/>
    <n v="18000"/>
    <n v="6109"/>
    <n v="11891"/>
    <x v="2"/>
  </r>
  <r>
    <x v="489"/>
    <x v="0"/>
    <x v="7"/>
    <x v="4"/>
    <x v="1"/>
    <x v="8"/>
    <s v="Tarde"/>
    <n v="100"/>
    <n v="90"/>
    <n v="9000"/>
    <n v="3676"/>
    <n v="5324"/>
    <x v="2"/>
  </r>
  <r>
    <x v="259"/>
    <x v="0"/>
    <x v="11"/>
    <x v="5"/>
    <x v="2"/>
    <x v="9"/>
    <s v="Noite"/>
    <n v="150"/>
    <n v="120"/>
    <n v="18000"/>
    <n v="6147"/>
    <n v="11853"/>
    <x v="2"/>
  </r>
  <r>
    <x v="287"/>
    <x v="0"/>
    <x v="3"/>
    <x v="0"/>
    <x v="0"/>
    <x v="0"/>
    <s v="Tarde"/>
    <n v="50"/>
    <n v="70"/>
    <n v="3500"/>
    <n v="1199"/>
    <n v="2301"/>
    <x v="2"/>
  </r>
  <r>
    <x v="99"/>
    <x v="1"/>
    <x v="4"/>
    <x v="0"/>
    <x v="1"/>
    <x v="1"/>
    <s v="Noite"/>
    <n v="100"/>
    <n v="90"/>
    <n v="9000"/>
    <n v="3641"/>
    <n v="5359"/>
    <x v="2"/>
  </r>
  <r>
    <x v="247"/>
    <x v="1"/>
    <x v="6"/>
    <x v="0"/>
    <x v="2"/>
    <x v="2"/>
    <s v="Tarde"/>
    <n v="150"/>
    <n v="120"/>
    <n v="18000"/>
    <n v="7214"/>
    <n v="10786"/>
    <x v="2"/>
  </r>
  <r>
    <x v="689"/>
    <x v="0"/>
    <x v="8"/>
    <x v="4"/>
    <x v="1"/>
    <x v="8"/>
    <s v="Tarde"/>
    <n v="100"/>
    <n v="90"/>
    <n v="9000"/>
    <n v="3316"/>
    <n v="5684"/>
    <x v="2"/>
  </r>
  <r>
    <x v="396"/>
    <x v="0"/>
    <x v="11"/>
    <x v="5"/>
    <x v="2"/>
    <x v="9"/>
    <s v="Noite"/>
    <n v="150"/>
    <n v="120"/>
    <n v="18000"/>
    <n v="5990"/>
    <n v="12010"/>
    <x v="2"/>
  </r>
  <r>
    <x v="381"/>
    <x v="0"/>
    <x v="9"/>
    <x v="0"/>
    <x v="0"/>
    <x v="0"/>
    <s v="Tarde"/>
    <n v="50"/>
    <n v="70"/>
    <n v="3500"/>
    <n v="1197"/>
    <n v="2303"/>
    <x v="2"/>
  </r>
  <r>
    <x v="277"/>
    <x v="1"/>
    <x v="8"/>
    <x v="0"/>
    <x v="1"/>
    <x v="1"/>
    <s v="Noite"/>
    <n v="100"/>
    <n v="90"/>
    <n v="9000"/>
    <n v="3302"/>
    <n v="5698"/>
    <x v="2"/>
  </r>
  <r>
    <x v="161"/>
    <x v="0"/>
    <x v="5"/>
    <x v="0"/>
    <x v="2"/>
    <x v="2"/>
    <s v="Tarde"/>
    <n v="150"/>
    <n v="120"/>
    <n v="18000"/>
    <n v="7714"/>
    <n v="10286"/>
    <x v="2"/>
  </r>
  <r>
    <x v="486"/>
    <x v="0"/>
    <x v="3"/>
    <x v="4"/>
    <x v="1"/>
    <x v="8"/>
    <s v="Tarde"/>
    <n v="100"/>
    <n v="90"/>
    <n v="9000"/>
    <n v="3424"/>
    <n v="5576"/>
    <x v="2"/>
  </r>
  <r>
    <x v="696"/>
    <x v="1"/>
    <x v="11"/>
    <x v="5"/>
    <x v="2"/>
    <x v="9"/>
    <s v="Noite"/>
    <n v="150"/>
    <n v="120"/>
    <n v="18000"/>
    <n v="7386"/>
    <n v="10614"/>
    <x v="2"/>
  </r>
  <r>
    <x v="304"/>
    <x v="0"/>
    <x v="5"/>
    <x v="0"/>
    <x v="0"/>
    <x v="0"/>
    <s v="Tarde"/>
    <n v="50"/>
    <n v="70"/>
    <n v="3500"/>
    <n v="1250"/>
    <n v="2250"/>
    <x v="2"/>
  </r>
  <r>
    <x v="148"/>
    <x v="0"/>
    <x v="6"/>
    <x v="0"/>
    <x v="1"/>
    <x v="1"/>
    <s v="Noite"/>
    <n v="100"/>
    <n v="90"/>
    <n v="9000"/>
    <n v="3003"/>
    <n v="5997"/>
    <x v="2"/>
  </r>
  <r>
    <x v="487"/>
    <x v="1"/>
    <x v="10"/>
    <x v="0"/>
    <x v="2"/>
    <x v="2"/>
    <s v="Tarde"/>
    <n v="150"/>
    <n v="120"/>
    <n v="18000"/>
    <n v="6040"/>
    <n v="11960"/>
    <x v="2"/>
  </r>
  <r>
    <x v="170"/>
    <x v="1"/>
    <x v="3"/>
    <x v="4"/>
    <x v="1"/>
    <x v="8"/>
    <s v="Tarde"/>
    <n v="100"/>
    <n v="90"/>
    <n v="9000"/>
    <n v="3622"/>
    <n v="5378"/>
    <x v="2"/>
  </r>
  <r>
    <x v="73"/>
    <x v="0"/>
    <x v="3"/>
    <x v="5"/>
    <x v="2"/>
    <x v="9"/>
    <s v="Noite"/>
    <n v="150"/>
    <n v="120"/>
    <n v="18000"/>
    <n v="7968"/>
    <n v="10032"/>
    <x v="2"/>
  </r>
  <r>
    <x v="388"/>
    <x v="1"/>
    <x v="5"/>
    <x v="0"/>
    <x v="0"/>
    <x v="0"/>
    <s v="Tarde"/>
    <n v="50"/>
    <n v="70"/>
    <n v="3500"/>
    <n v="1283"/>
    <n v="2217"/>
    <x v="2"/>
  </r>
  <r>
    <x v="307"/>
    <x v="1"/>
    <x v="11"/>
    <x v="0"/>
    <x v="1"/>
    <x v="1"/>
    <s v="Noite"/>
    <n v="100"/>
    <n v="90"/>
    <n v="9000"/>
    <n v="3533"/>
    <n v="5467"/>
    <x v="2"/>
  </r>
  <r>
    <x v="515"/>
    <x v="0"/>
    <x v="0"/>
    <x v="0"/>
    <x v="2"/>
    <x v="2"/>
    <s v="Tarde"/>
    <n v="150"/>
    <n v="120"/>
    <n v="18000"/>
    <n v="6098"/>
    <n v="11902"/>
    <x v="2"/>
  </r>
  <r>
    <x v="184"/>
    <x v="0"/>
    <x v="11"/>
    <x v="4"/>
    <x v="1"/>
    <x v="8"/>
    <s v="Tarde"/>
    <n v="100"/>
    <n v="90"/>
    <n v="9000"/>
    <n v="3867"/>
    <n v="5133"/>
    <x v="2"/>
  </r>
  <r>
    <x v="526"/>
    <x v="0"/>
    <x v="3"/>
    <x v="5"/>
    <x v="2"/>
    <x v="9"/>
    <s v="Noite"/>
    <n v="150"/>
    <n v="120"/>
    <n v="18000"/>
    <n v="8074"/>
    <n v="9926"/>
    <x v="2"/>
  </r>
  <r>
    <x v="173"/>
    <x v="1"/>
    <x v="7"/>
    <x v="0"/>
    <x v="0"/>
    <x v="0"/>
    <s v="Tarde"/>
    <n v="50"/>
    <n v="70"/>
    <n v="3500"/>
    <n v="1391"/>
    <n v="2109"/>
    <x v="2"/>
  </r>
  <r>
    <x v="25"/>
    <x v="1"/>
    <x v="3"/>
    <x v="0"/>
    <x v="1"/>
    <x v="1"/>
    <s v="Noite"/>
    <n v="100"/>
    <n v="90"/>
    <n v="9000"/>
    <n v="3404"/>
    <n v="5596"/>
    <x v="2"/>
  </r>
  <r>
    <x v="288"/>
    <x v="1"/>
    <x v="7"/>
    <x v="0"/>
    <x v="2"/>
    <x v="2"/>
    <s v="Tarde"/>
    <n v="150"/>
    <n v="120"/>
    <n v="18000"/>
    <n v="7478"/>
    <n v="10522"/>
    <x v="2"/>
  </r>
  <r>
    <x v="18"/>
    <x v="0"/>
    <x v="7"/>
    <x v="4"/>
    <x v="1"/>
    <x v="8"/>
    <s v="Tarde"/>
    <n v="100"/>
    <n v="90"/>
    <n v="9000"/>
    <n v="4045"/>
    <n v="4955"/>
    <x v="2"/>
  </r>
  <r>
    <x v="399"/>
    <x v="1"/>
    <x v="9"/>
    <x v="5"/>
    <x v="2"/>
    <x v="9"/>
    <s v="Noite"/>
    <n v="150"/>
    <n v="120"/>
    <n v="18000"/>
    <n v="7532"/>
    <n v="10468"/>
    <x v="2"/>
  </r>
  <r>
    <x v="417"/>
    <x v="0"/>
    <x v="1"/>
    <x v="0"/>
    <x v="0"/>
    <x v="0"/>
    <s v="Tarde"/>
    <n v="50"/>
    <n v="70"/>
    <n v="3500"/>
    <n v="1469"/>
    <n v="2031"/>
    <x v="2"/>
  </r>
  <r>
    <x v="538"/>
    <x v="0"/>
    <x v="1"/>
    <x v="0"/>
    <x v="1"/>
    <x v="1"/>
    <s v="Noite"/>
    <n v="100"/>
    <n v="90"/>
    <n v="9000"/>
    <n v="3386"/>
    <n v="5614"/>
    <x v="2"/>
  </r>
  <r>
    <x v="46"/>
    <x v="1"/>
    <x v="10"/>
    <x v="0"/>
    <x v="2"/>
    <x v="2"/>
    <s v="Tarde"/>
    <n v="150"/>
    <n v="120"/>
    <n v="18000"/>
    <n v="7482"/>
    <n v="10518"/>
    <x v="2"/>
  </r>
  <r>
    <x v="45"/>
    <x v="0"/>
    <x v="5"/>
    <x v="4"/>
    <x v="1"/>
    <x v="8"/>
    <s v="Tarde"/>
    <n v="100"/>
    <n v="90"/>
    <n v="9000"/>
    <n v="3649"/>
    <n v="5351"/>
    <x v="2"/>
  </r>
  <r>
    <x v="28"/>
    <x v="1"/>
    <x v="10"/>
    <x v="5"/>
    <x v="2"/>
    <x v="9"/>
    <s v="Noite"/>
    <n v="150"/>
    <n v="120"/>
    <n v="18000"/>
    <n v="7191"/>
    <n v="10809"/>
    <x v="2"/>
  </r>
  <r>
    <x v="629"/>
    <x v="0"/>
    <x v="5"/>
    <x v="0"/>
    <x v="0"/>
    <x v="0"/>
    <s v="Tarde"/>
    <n v="50"/>
    <n v="70"/>
    <n v="3500"/>
    <n v="1318"/>
    <n v="2182"/>
    <x v="2"/>
  </r>
  <r>
    <x v="497"/>
    <x v="0"/>
    <x v="7"/>
    <x v="0"/>
    <x v="1"/>
    <x v="1"/>
    <s v="Noite"/>
    <n v="100"/>
    <n v="90"/>
    <n v="9000"/>
    <n v="3650"/>
    <n v="5350"/>
    <x v="2"/>
  </r>
  <r>
    <x v="431"/>
    <x v="1"/>
    <x v="4"/>
    <x v="0"/>
    <x v="2"/>
    <x v="2"/>
    <s v="Tarde"/>
    <n v="150"/>
    <n v="120"/>
    <n v="18000"/>
    <n v="7394"/>
    <n v="10606"/>
    <x v="2"/>
  </r>
  <r>
    <x v="710"/>
    <x v="0"/>
    <x v="7"/>
    <x v="4"/>
    <x v="1"/>
    <x v="8"/>
    <s v="Tarde"/>
    <n v="100"/>
    <n v="90"/>
    <n v="9000"/>
    <n v="3843"/>
    <n v="5157"/>
    <x v="2"/>
  </r>
  <r>
    <x v="169"/>
    <x v="0"/>
    <x v="2"/>
    <x v="5"/>
    <x v="2"/>
    <x v="9"/>
    <s v="Noite"/>
    <n v="150"/>
    <n v="120"/>
    <n v="18000"/>
    <n v="6921"/>
    <n v="11079"/>
    <x v="2"/>
  </r>
  <r>
    <x v="107"/>
    <x v="1"/>
    <x v="1"/>
    <x v="0"/>
    <x v="0"/>
    <x v="0"/>
    <s v="Tarde"/>
    <n v="50"/>
    <n v="70"/>
    <n v="3500"/>
    <n v="1255"/>
    <n v="2245"/>
    <x v="2"/>
  </r>
  <r>
    <x v="535"/>
    <x v="0"/>
    <x v="6"/>
    <x v="0"/>
    <x v="1"/>
    <x v="1"/>
    <s v="Noite"/>
    <n v="100"/>
    <n v="90"/>
    <n v="9000"/>
    <n v="3970"/>
    <n v="5030"/>
    <x v="2"/>
  </r>
  <r>
    <x v="48"/>
    <x v="1"/>
    <x v="0"/>
    <x v="0"/>
    <x v="2"/>
    <x v="2"/>
    <s v="Tarde"/>
    <n v="150"/>
    <n v="120"/>
    <n v="18000"/>
    <n v="6653"/>
    <n v="11347"/>
    <x v="2"/>
  </r>
  <r>
    <x v="407"/>
    <x v="1"/>
    <x v="1"/>
    <x v="4"/>
    <x v="1"/>
    <x v="8"/>
    <s v="Tarde"/>
    <n v="100"/>
    <n v="90"/>
    <n v="9000"/>
    <n v="3272"/>
    <n v="5728"/>
    <x v="2"/>
  </r>
  <r>
    <x v="33"/>
    <x v="0"/>
    <x v="3"/>
    <x v="5"/>
    <x v="2"/>
    <x v="9"/>
    <s v="Noite"/>
    <n v="150"/>
    <n v="120"/>
    <n v="18000"/>
    <n v="6522"/>
    <n v="11478"/>
    <x v="2"/>
  </r>
  <r>
    <x v="230"/>
    <x v="1"/>
    <x v="5"/>
    <x v="0"/>
    <x v="0"/>
    <x v="0"/>
    <s v="Tarde"/>
    <n v="50"/>
    <n v="70"/>
    <n v="3500"/>
    <n v="1279"/>
    <n v="2221"/>
    <x v="2"/>
  </r>
  <r>
    <x v="56"/>
    <x v="0"/>
    <x v="11"/>
    <x v="0"/>
    <x v="1"/>
    <x v="1"/>
    <s v="Noite"/>
    <n v="100"/>
    <n v="90"/>
    <n v="9000"/>
    <n v="3430"/>
    <n v="5570"/>
    <x v="2"/>
  </r>
  <r>
    <x v="426"/>
    <x v="0"/>
    <x v="7"/>
    <x v="0"/>
    <x v="2"/>
    <x v="2"/>
    <s v="Tarde"/>
    <n v="150"/>
    <n v="120"/>
    <n v="18000"/>
    <n v="7047"/>
    <n v="10953"/>
    <x v="2"/>
  </r>
  <r>
    <x v="482"/>
    <x v="0"/>
    <x v="0"/>
    <x v="4"/>
    <x v="1"/>
    <x v="8"/>
    <s v="Tarde"/>
    <n v="100"/>
    <n v="90"/>
    <n v="9000"/>
    <n v="3288"/>
    <n v="5712"/>
    <x v="2"/>
  </r>
  <r>
    <x v="626"/>
    <x v="0"/>
    <x v="6"/>
    <x v="5"/>
    <x v="2"/>
    <x v="9"/>
    <s v="Noite"/>
    <n v="150"/>
    <n v="120"/>
    <n v="18000"/>
    <n v="7242"/>
    <n v="10758"/>
    <x v="2"/>
  </r>
  <r>
    <x v="593"/>
    <x v="1"/>
    <x v="1"/>
    <x v="0"/>
    <x v="0"/>
    <x v="0"/>
    <s v="Tarde"/>
    <n v="50"/>
    <n v="70"/>
    <n v="3500"/>
    <n v="1519"/>
    <n v="1981"/>
    <x v="2"/>
  </r>
  <r>
    <x v="178"/>
    <x v="0"/>
    <x v="10"/>
    <x v="0"/>
    <x v="1"/>
    <x v="1"/>
    <s v="Noite"/>
    <n v="100"/>
    <n v="90"/>
    <n v="9000"/>
    <n v="3694"/>
    <n v="5306"/>
    <x v="2"/>
  </r>
  <r>
    <x v="552"/>
    <x v="1"/>
    <x v="10"/>
    <x v="0"/>
    <x v="2"/>
    <x v="2"/>
    <s v="Tarde"/>
    <n v="150"/>
    <n v="120"/>
    <n v="18000"/>
    <n v="7125"/>
    <n v="10875"/>
    <x v="2"/>
  </r>
  <r>
    <x v="619"/>
    <x v="1"/>
    <x v="5"/>
    <x v="4"/>
    <x v="1"/>
    <x v="8"/>
    <s v="Tarde"/>
    <n v="100"/>
    <n v="90"/>
    <n v="9000"/>
    <n v="3153"/>
    <n v="5847"/>
    <x v="2"/>
  </r>
  <r>
    <x v="492"/>
    <x v="1"/>
    <x v="5"/>
    <x v="5"/>
    <x v="2"/>
    <x v="9"/>
    <s v="Noite"/>
    <n v="150"/>
    <n v="120"/>
    <n v="18000"/>
    <n v="7313"/>
    <n v="10687"/>
    <x v="2"/>
  </r>
  <r>
    <x v="105"/>
    <x v="1"/>
    <x v="4"/>
    <x v="0"/>
    <x v="0"/>
    <x v="0"/>
    <s v="Tarde"/>
    <n v="50"/>
    <n v="70"/>
    <n v="3500"/>
    <n v="1216"/>
    <n v="2284"/>
    <x v="2"/>
  </r>
  <r>
    <x v="541"/>
    <x v="0"/>
    <x v="6"/>
    <x v="0"/>
    <x v="1"/>
    <x v="1"/>
    <s v="Noite"/>
    <n v="100"/>
    <n v="90"/>
    <n v="9000"/>
    <n v="3569"/>
    <n v="5431"/>
    <x v="2"/>
  </r>
  <r>
    <x v="153"/>
    <x v="1"/>
    <x v="9"/>
    <x v="0"/>
    <x v="2"/>
    <x v="2"/>
    <s v="Tarde"/>
    <n v="150"/>
    <n v="120"/>
    <n v="18000"/>
    <n v="7042"/>
    <n v="10958"/>
    <x v="2"/>
  </r>
  <r>
    <x v="73"/>
    <x v="0"/>
    <x v="3"/>
    <x v="4"/>
    <x v="1"/>
    <x v="8"/>
    <s v="Tarde"/>
    <n v="100"/>
    <n v="90"/>
    <n v="9000"/>
    <n v="3921"/>
    <n v="5079"/>
    <x v="2"/>
  </r>
  <r>
    <x v="696"/>
    <x v="1"/>
    <x v="11"/>
    <x v="5"/>
    <x v="2"/>
    <x v="9"/>
    <s v="Noite"/>
    <n v="150"/>
    <n v="120"/>
    <n v="18000"/>
    <n v="6080"/>
    <n v="11920"/>
    <x v="2"/>
  </r>
  <r>
    <x v="46"/>
    <x v="1"/>
    <x v="10"/>
    <x v="0"/>
    <x v="0"/>
    <x v="0"/>
    <s v="Tarde"/>
    <n v="50"/>
    <n v="70"/>
    <n v="3500"/>
    <n v="1194"/>
    <n v="2306"/>
    <x v="2"/>
  </r>
  <r>
    <x v="630"/>
    <x v="1"/>
    <x v="9"/>
    <x v="0"/>
    <x v="1"/>
    <x v="1"/>
    <s v="Noite"/>
    <n v="100"/>
    <n v="90"/>
    <n v="9000"/>
    <n v="3481"/>
    <n v="5519"/>
    <x v="2"/>
  </r>
  <r>
    <x v="592"/>
    <x v="1"/>
    <x v="11"/>
    <x v="0"/>
    <x v="2"/>
    <x v="2"/>
    <s v="Tarde"/>
    <n v="150"/>
    <n v="120"/>
    <n v="18000"/>
    <n v="7755"/>
    <n v="10245"/>
    <x v="2"/>
  </r>
  <r>
    <x v="619"/>
    <x v="1"/>
    <x v="5"/>
    <x v="4"/>
    <x v="1"/>
    <x v="8"/>
    <s v="Tarde"/>
    <n v="100"/>
    <n v="90"/>
    <n v="9000"/>
    <n v="3591"/>
    <n v="5409"/>
    <x v="2"/>
  </r>
  <r>
    <x v="615"/>
    <x v="0"/>
    <x v="9"/>
    <x v="5"/>
    <x v="2"/>
    <x v="9"/>
    <s v="Noite"/>
    <n v="150"/>
    <n v="120"/>
    <n v="18000"/>
    <n v="7686"/>
    <n v="10314"/>
    <x v="2"/>
  </r>
  <r>
    <x v="633"/>
    <x v="0"/>
    <x v="0"/>
    <x v="0"/>
    <x v="0"/>
    <x v="0"/>
    <s v="Tarde"/>
    <n v="50"/>
    <n v="70"/>
    <n v="3500"/>
    <n v="1270"/>
    <n v="2230"/>
    <x v="2"/>
  </r>
  <r>
    <x v="469"/>
    <x v="0"/>
    <x v="1"/>
    <x v="0"/>
    <x v="1"/>
    <x v="1"/>
    <s v="Noite"/>
    <n v="100"/>
    <n v="90"/>
    <n v="9000"/>
    <n v="3885"/>
    <n v="5115"/>
    <x v="2"/>
  </r>
  <r>
    <x v="301"/>
    <x v="0"/>
    <x v="4"/>
    <x v="0"/>
    <x v="2"/>
    <x v="2"/>
    <s v="Tarde"/>
    <n v="150"/>
    <n v="120"/>
    <n v="18000"/>
    <n v="7374"/>
    <n v="10626"/>
    <x v="2"/>
  </r>
  <r>
    <x v="620"/>
    <x v="1"/>
    <x v="1"/>
    <x v="4"/>
    <x v="1"/>
    <x v="8"/>
    <s v="Tarde"/>
    <n v="100"/>
    <n v="90"/>
    <n v="9000"/>
    <n v="3469"/>
    <n v="5531"/>
    <x v="2"/>
  </r>
  <r>
    <x v="587"/>
    <x v="0"/>
    <x v="11"/>
    <x v="5"/>
    <x v="2"/>
    <x v="9"/>
    <s v="Noite"/>
    <n v="150"/>
    <n v="120"/>
    <n v="18000"/>
    <n v="7631"/>
    <n v="10369"/>
    <x v="2"/>
  </r>
  <r>
    <x v="646"/>
    <x v="1"/>
    <x v="7"/>
    <x v="0"/>
    <x v="0"/>
    <x v="0"/>
    <s v="Tarde"/>
    <n v="50"/>
    <n v="70"/>
    <n v="3500"/>
    <n v="1549"/>
    <n v="1951"/>
    <x v="2"/>
  </r>
  <r>
    <x v="577"/>
    <x v="0"/>
    <x v="0"/>
    <x v="0"/>
    <x v="1"/>
    <x v="1"/>
    <s v="Noite"/>
    <n v="100"/>
    <n v="90"/>
    <n v="9000"/>
    <n v="3910"/>
    <n v="5090"/>
    <x v="2"/>
  </r>
  <r>
    <x v="426"/>
    <x v="0"/>
    <x v="7"/>
    <x v="0"/>
    <x v="2"/>
    <x v="2"/>
    <s v="Tarde"/>
    <n v="150"/>
    <n v="120"/>
    <n v="18000"/>
    <n v="6812"/>
    <n v="11188"/>
    <x v="2"/>
  </r>
  <r>
    <x v="42"/>
    <x v="0"/>
    <x v="7"/>
    <x v="4"/>
    <x v="1"/>
    <x v="8"/>
    <s v="Tarde"/>
    <n v="100"/>
    <n v="90"/>
    <n v="9000"/>
    <n v="4024"/>
    <n v="4976"/>
    <x v="2"/>
  </r>
  <r>
    <x v="230"/>
    <x v="1"/>
    <x v="5"/>
    <x v="5"/>
    <x v="2"/>
    <x v="9"/>
    <s v="Noite"/>
    <n v="150"/>
    <n v="120"/>
    <n v="18000"/>
    <n v="7894"/>
    <n v="10106"/>
    <x v="2"/>
  </r>
  <r>
    <x v="36"/>
    <x v="0"/>
    <x v="2"/>
    <x v="0"/>
    <x v="0"/>
    <x v="0"/>
    <s v="Tarde"/>
    <n v="50"/>
    <n v="70"/>
    <n v="3500"/>
    <n v="1570"/>
    <n v="1930"/>
    <x v="2"/>
  </r>
  <r>
    <x v="498"/>
    <x v="0"/>
    <x v="5"/>
    <x v="0"/>
    <x v="1"/>
    <x v="1"/>
    <s v="Noite"/>
    <n v="100"/>
    <n v="90"/>
    <n v="9000"/>
    <n v="3073"/>
    <n v="5927"/>
    <x v="2"/>
  </r>
  <r>
    <x v="649"/>
    <x v="0"/>
    <x v="3"/>
    <x v="0"/>
    <x v="2"/>
    <x v="2"/>
    <s v="Tarde"/>
    <n v="150"/>
    <n v="120"/>
    <n v="18000"/>
    <n v="8009"/>
    <n v="9991"/>
    <x v="2"/>
  </r>
  <r>
    <x v="278"/>
    <x v="1"/>
    <x v="9"/>
    <x v="4"/>
    <x v="1"/>
    <x v="8"/>
    <s v="Tarde"/>
    <n v="100"/>
    <n v="90"/>
    <n v="9000"/>
    <n v="3088"/>
    <n v="5912"/>
    <x v="2"/>
  </r>
  <r>
    <x v="655"/>
    <x v="1"/>
    <x v="3"/>
    <x v="5"/>
    <x v="2"/>
    <x v="9"/>
    <s v="Noite"/>
    <n v="150"/>
    <n v="120"/>
    <n v="18000"/>
    <n v="7251"/>
    <n v="10749"/>
    <x v="2"/>
  </r>
  <r>
    <x v="172"/>
    <x v="0"/>
    <x v="10"/>
    <x v="0"/>
    <x v="0"/>
    <x v="0"/>
    <s v="Tarde"/>
    <n v="50"/>
    <n v="70"/>
    <n v="3500"/>
    <n v="1277"/>
    <n v="2223"/>
    <x v="2"/>
  </r>
  <r>
    <x v="402"/>
    <x v="1"/>
    <x v="9"/>
    <x v="0"/>
    <x v="1"/>
    <x v="1"/>
    <s v="Noite"/>
    <n v="100"/>
    <n v="90"/>
    <n v="9000"/>
    <n v="3853"/>
    <n v="5147"/>
    <x v="2"/>
  </r>
  <r>
    <x v="710"/>
    <x v="0"/>
    <x v="7"/>
    <x v="0"/>
    <x v="2"/>
    <x v="2"/>
    <s v="Tarde"/>
    <n v="150"/>
    <n v="120"/>
    <n v="18000"/>
    <n v="7258"/>
    <n v="10742"/>
    <x v="2"/>
  </r>
  <r>
    <x v="337"/>
    <x v="1"/>
    <x v="11"/>
    <x v="4"/>
    <x v="1"/>
    <x v="8"/>
    <s v="Tarde"/>
    <n v="100"/>
    <n v="90"/>
    <n v="9000"/>
    <n v="3750"/>
    <n v="5250"/>
    <x v="2"/>
  </r>
  <r>
    <x v="608"/>
    <x v="1"/>
    <x v="9"/>
    <x v="5"/>
    <x v="2"/>
    <x v="9"/>
    <s v="Noite"/>
    <n v="150"/>
    <n v="120"/>
    <n v="18000"/>
    <n v="6916"/>
    <n v="11084"/>
    <x v="2"/>
  </r>
  <r>
    <x v="287"/>
    <x v="0"/>
    <x v="3"/>
    <x v="0"/>
    <x v="0"/>
    <x v="0"/>
    <s v="Tarde"/>
    <n v="50"/>
    <n v="70"/>
    <n v="3500"/>
    <n v="1550"/>
    <n v="1950"/>
    <x v="2"/>
  </r>
  <r>
    <x v="451"/>
    <x v="0"/>
    <x v="0"/>
    <x v="0"/>
    <x v="1"/>
    <x v="1"/>
    <s v="Noite"/>
    <n v="100"/>
    <n v="90"/>
    <n v="9000"/>
    <n v="3238"/>
    <n v="576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95DB5-B7B6-4D0F-9328-35B05271592F}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1:B13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0"/>
        <item h="1" x="1"/>
        <item t="default"/>
      </items>
    </pivotField>
    <pivotField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showAll="0">
      <items count="4">
        <item x="1"/>
        <item h="1" x="2"/>
        <item h="1" x="0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3">
    <field x="14"/>
    <field x="13"/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21AEC7-DFFE-4A38-B78D-8DD660440BA5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4:B7" firstHeaderRow="1" firstDataRow="1" firstDataCol="1"/>
  <pivotFields count="15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0"/>
        <item h="1" x="1"/>
        <item t="default"/>
      </items>
    </pivotField>
    <pivotField axis="axisRow"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x="1"/>
        <item sd="0" x="2"/>
        <item sd="0" x="3"/>
        <item sd="0" x="4"/>
        <item t="default"/>
      </items>
    </pivotField>
  </pivotFields>
  <rowFields count="2">
    <field x="1"/>
    <field x="2"/>
  </rowFields>
  <rowItems count="3">
    <i>
      <x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A25F81-EE1C-4C51-8DB9-1785098F8F07}" name="Tabela dinâmica8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chartFormat="6">
  <location ref="T4:U9" firstHeaderRow="2" firstDataRow="2" firstDataCol="1"/>
  <pivotFields count="15"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3">
        <item x="0"/>
        <item h="1" x="1"/>
        <item t="default"/>
      </items>
    </pivotField>
    <pivotField compact="0" outline="0"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axis="axisRow" compact="0" outline="0" showAll="0" measureFilter="1" sortType="descending">
      <items count="11">
        <item x="8"/>
        <item x="2"/>
        <item x="0"/>
        <item x="3"/>
        <item x="1"/>
        <item x="5"/>
        <item x="6"/>
        <item x="4"/>
        <item x="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outline="0" showAll="0"/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>
      <items count="6">
        <item sd="0" x="0"/>
        <item x="1"/>
        <item sd="0" x="2"/>
        <item sd="0" x="3"/>
        <item sd="0" x="4"/>
        <item t="default"/>
      </items>
    </pivotField>
  </pivotFields>
  <rowFields count="1">
    <field x="5"/>
  </rowFields>
  <rowItems count="4">
    <i>
      <x v="8"/>
    </i>
    <i>
      <x v="1"/>
    </i>
    <i>
      <x v="6"/>
    </i>
    <i t="grand">
      <x/>
    </i>
  </rowItems>
  <colItems count="1">
    <i/>
  </colItems>
  <dataFields count="1">
    <dataField name="Soma de Saldo Total" fld="11" baseField="0" baseItem="0" numFmtId="166"/>
  </dataFields>
  <formats count="2">
    <format dxfId="22">
      <pivotArea outline="0" collapsedLevelsAreSubtotals="1" fieldPosition="0"/>
    </format>
    <format dxfId="21">
      <pivotArea grandRow="1"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2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A0AAFD-A4E7-4175-BE92-7E5875C0FD89}" name="Tabela dinâ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O4:P9" firstHeaderRow="1" firstDataRow="1" firstDataCol="1"/>
  <pivotFields count="15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0"/>
        <item h="1" x="1"/>
        <item t="default"/>
      </items>
    </pivotField>
    <pivotField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x="1"/>
        <item sd="0" x="2"/>
        <item sd="0" x="3"/>
        <item sd="0" x="4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Saldo Total" fld="11" baseField="0" baseItem="0" numFmtId="166"/>
  </dataFields>
  <formats count="2">
    <format dxfId="24">
      <pivotArea outline="0" collapsedLevelsAreSubtotals="1" fieldPosition="0"/>
    </format>
    <format dxfId="23">
      <pivotArea grandRow="1"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ABFB2-9407-4056-94EE-C05C5D78519A}" name="Tabela dinâ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G5" firstHeaderRow="0" firstDataRow="1" firstDataCol="0"/>
  <pivotFields count="15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0"/>
        <item h="1" x="1"/>
        <item t="default"/>
      </items>
    </pivotField>
    <pivotField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showAll="0"/>
    <pivotField showAll="0"/>
    <pivotField showAll="0"/>
    <pivotField showAll="0"/>
    <pivotField showAll="0"/>
    <pivotField numFmtId="164" showAll="0"/>
    <pivotField dataField="1" numFmtId="164" showAll="0"/>
    <pivotField dataField="1" numFmtId="164" showAll="0"/>
    <pivotField dataField="1"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sd="0" x="1"/>
        <item sd="0" x="2"/>
        <item sd="0" x="3"/>
        <item sd="0" x="4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oma de Faturamento" fld="9" baseField="0" baseItem="0"/>
    <dataField name="Soma de Gastos" fld="10" baseField="0" baseItem="0"/>
    <dataField name="Soma de Saldo Total" fld="11" baseField="0" baseItem="0"/>
  </dataFields>
  <formats count="1"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88888-3082-44CD-8CB7-DF72F83DCBEB}" name="Tabela dinâmica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11:G12" firstHeaderRow="0" firstDataRow="1" firstDataCol="0"/>
  <pivotFields count="15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0"/>
        <item h="1" x="1"/>
        <item t="default"/>
      </items>
    </pivotField>
    <pivotField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showAll="0"/>
    <pivotField showAll="0"/>
    <pivotField showAll="0"/>
    <pivotField showAll="0"/>
    <pivotField showAll="0"/>
    <pivotField numFmtId="164" showAll="0"/>
    <pivotField dataField="1" numFmtId="164" showAll="0"/>
    <pivotField dataField="1" numFmtId="164" showAll="0"/>
    <pivotField dataField="1" numFmtId="164" showAll="0"/>
    <pivotField showAll="0">
      <items count="4">
        <item x="1"/>
        <item h="1" x="2"/>
        <item h="1"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sd="0" x="1"/>
        <item sd="0" x="2"/>
        <item sd="0" x="3"/>
        <item sd="0" x="4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oma de Faturamento" fld="9" baseField="0" baseItem="0"/>
    <dataField name="Soma de Gastos" fld="10" baseField="0" baseItem="0"/>
    <dataField name="Soma de Saldo Total" fld="11" baseField="0" baseItem="0"/>
  </dataFields>
  <formats count="1"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2943D4-B3E6-47CE-AE9E-8ACE19D502CC}" name="Tabela dinâmica6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L4:M11" firstHeaderRow="1" firstDataRow="1" firstDataCol="1"/>
  <pivotFields count="15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0"/>
        <item h="1" x="1"/>
        <item t="default"/>
      </items>
    </pivotField>
    <pivotField showAll="0">
      <items count="13">
        <item h="1" x="0"/>
        <item h="1" x="4"/>
        <item h="1" x="8"/>
        <item h="1" x="2"/>
        <item x="6"/>
        <item h="1" x="7"/>
        <item h="1" x="9"/>
        <item h="1" x="11"/>
        <item h="1" x="1"/>
        <item h="1" x="3"/>
        <item h="1" x="10"/>
        <item h="1" x="5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x="1"/>
        <item sd="0" x="2"/>
        <item sd="0" x="3"/>
        <item sd="0" x="4"/>
        <item t="default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Saldo Total" fld="11" baseField="0" baseItem="0" numFmtId="166"/>
  </dataFields>
  <formats count="2">
    <format dxfId="28">
      <pivotArea outline="0" collapsedLevelsAreSubtotals="1" fieldPosition="0"/>
    </format>
    <format dxfId="27">
      <pivotArea grandRow="1"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1ECD624A-D482-48DD-BCB2-2E69453FBDF3}" sourceName="Ano">
  <pivotTables>
    <pivotTable tabId="3" name="Tabela dinâmica1"/>
    <pivotTable tabId="3" name="Tabela dinâmica3"/>
    <pivotTable tabId="3" name="Tabela dinâmica4"/>
    <pivotTable tabId="3" name="Tabela dinâmica5"/>
    <pivotTable tabId="3" name="Tabela dinâmica6"/>
    <pivotTable tabId="3" name="Tabela dinâmica7"/>
    <pivotTable tabId="3" name="Tabela dinâmica8"/>
  </pivotTables>
  <data>
    <tabular pivotCacheId="967744819" showMissing="0">
      <items count="2">
        <i x="0" s="1"/>
        <i x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A8DAC169-6826-45CA-8420-9A3570489E71}" sourceName="Mês">
  <pivotTables>
    <pivotTable tabId="3" name="Tabela dinâmica1"/>
    <pivotTable tabId="3" name="Tabela dinâmica3"/>
    <pivotTable tabId="3" name="Tabela dinâmica4"/>
    <pivotTable tabId="3" name="Tabela dinâmica5"/>
    <pivotTable tabId="3" name="Tabela dinâmica6"/>
    <pivotTable tabId="3" name="Tabela dinâmica7"/>
    <pivotTable tabId="3" name="Tabela dinâmica8"/>
  </pivotTables>
  <data>
    <tabular pivotCacheId="967744819" showMissing="0">
      <items count="12">
        <i x="0"/>
        <i x="4"/>
        <i x="8"/>
        <i x="2"/>
        <i x="6" s="1"/>
        <i x="7"/>
        <i x="9"/>
        <i x="11"/>
        <i x="1"/>
        <i x="3"/>
        <i x="10"/>
        <i x="5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" xr10:uid="{CF4DCF73-42AB-4FAE-92F9-099ADB010F7A}" sourceName="Unidade">
  <pivotTables>
    <pivotTable tabId="3" name="Tabela dinâmica3"/>
    <pivotTable tabId="3" name="Tabela dinâmica5"/>
  </pivotTables>
  <data>
    <tabular pivotCacheId="967744819" showMissing="0">
      <items count="3">
        <i x="1" s="1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2EF6D2FC-6D2D-4E7D-8B7D-5421873BD86D}" cache="SegmentaçãodeDados_Ano" caption="Ano" showCaption="0" style="SlicerStyleDark1 2" lockedPosition="1" rowHeight="241300"/>
  <slicer name="Mês" xr10:uid="{8BDF7DFE-0450-4C3A-836C-F67CC5D5E34C}" cache="SegmentaçãodeDados_Mês" caption="Mês" columnCount="12" showCaption="0" style="SlicerStyleDark1 2" lockedPosition="1" rowHeight="241300"/>
  <slicer name="Unidade" xr10:uid="{C2D398DB-3E8F-4657-BF2C-A77AF8E5A528}" cache="SegmentaçãodeDados_Unidade" caption="Unidade" columnCount="3" showCaption="0" style="SlicerStyleDark1 2 2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320FAA-7F82-42DF-AC58-BD56756D63D5}" name="base" displayName="base" ref="B7:N4332" totalsRowShown="0" headerRowDxfId="20">
  <autoFilter ref="B7:N4332" xr:uid="{7B43C12D-E8EE-4B13-8190-0A0952D1F41A}">
    <filterColumn colId="1">
      <filters>
        <filter val="2017"/>
      </filters>
    </filterColumn>
    <filterColumn colId="2">
      <filters>
        <filter val="JAN"/>
      </filters>
    </filterColumn>
  </autoFilter>
  <tableColumns count="13">
    <tableColumn id="1" xr3:uid="{187AF62D-EEA7-4D3D-BA6F-778B2EA04A69}" name="Data" dataDxfId="19"/>
    <tableColumn id="11" xr3:uid="{C333A4F6-E3DE-420E-954A-6B79A45ACD79}" name="Ano" dataDxfId="18">
      <calculatedColumnFormula>YEAR(base[[#This Row],[Data]])</calculatedColumnFormula>
    </tableColumn>
    <tableColumn id="12" xr3:uid="{A50C7E05-1B97-471A-958D-30F8F22D7DE7}" name="Mês" dataDxfId="17">
      <calculatedColumnFormula>UPPER(TEXT(base[[#This Row],[Data]],"mmm"))</calculatedColumnFormula>
    </tableColumn>
    <tableColumn id="2" xr3:uid="{5639D0D4-D879-40E3-BBDE-4BF77F1F94C6}" name="Evento"/>
    <tableColumn id="3" xr3:uid="{CD69F16D-1219-44FF-9F07-C106E2CD36C1}" name="Tipo"/>
    <tableColumn id="13" xr3:uid="{45C442E8-87EA-4B08-9DFE-2DDFC2231C1B}" name="TOP" dataDxfId="16">
      <calculatedColumnFormula>PROPER(base[[#This Row],[Evento]]&amp;" "&amp;base[[#This Row],[Tipo]])</calculatedColumnFormula>
    </tableColumn>
    <tableColumn id="4" xr3:uid="{D99F4650-56B0-461D-A007-4E66268D59A3}" name="Período"/>
    <tableColumn id="5" xr3:uid="{E7731D04-ACC2-4AB1-9AD3-3E7DE9099BC1}" name="Convidados"/>
    <tableColumn id="10" xr3:uid="{2A700C0F-0BAA-4CEC-9963-25B4619A9552}" name="Preço" dataCellStyle="Moeda">
      <calculatedColumnFormula>VLOOKUP(_xlfn.CONCAT(base[[#This Row],[Evento]],base[[#This Row],[Tipo]]),'[1]tabela de preços'!$D$4:$E$14,2,0)</calculatedColumnFormula>
    </tableColumn>
    <tableColumn id="6" xr3:uid="{5AFA0AB9-27A8-423C-8448-FEA10FDAF279}" name="Faturamento" dataCellStyle="Moeda"/>
    <tableColumn id="7" xr3:uid="{2D6B1B4D-5C84-468F-982A-5FC8ADFC8DC1}" name="Gastos" dataCellStyle="Moeda"/>
    <tableColumn id="8" xr3:uid="{AB535D6D-DBC4-4069-B4E0-D9A8B056D36A}" name="Saldo Total" dataCellStyle="Moeda"/>
    <tableColumn id="9" xr3:uid="{4A4B2F3E-BF44-4ACB-9BD0-0E85E160A66C}" name="Unidade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eb festa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AA4CB"/>
      </a:accent1>
      <a:accent2>
        <a:srgbClr val="A4E8CB"/>
      </a:accent2>
      <a:accent3>
        <a:srgbClr val="FEAEBB"/>
      </a:accent3>
      <a:accent4>
        <a:srgbClr val="FDD331"/>
      </a:accent4>
      <a:accent5>
        <a:srgbClr val="E65DA3"/>
      </a:accent5>
      <a:accent6>
        <a:srgbClr val="E7E6E6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FCCD3-6B64-401E-A53C-6086B9501008}">
  <sheetPr codeName="Planilha1">
    <tabColor theme="8"/>
  </sheetPr>
  <dimension ref="A1"/>
  <sheetViews>
    <sheetView showGridLines="0" tabSelected="1" workbookViewId="0"/>
  </sheetViews>
  <sheetFormatPr defaultRowHeight="15" x14ac:dyDescent="0.25"/>
  <sheetData/>
  <sheetProtection algorithmName="SHA-512" hashValue="HdSn/t+8h0JWJCTCyscxX5MPS4W9yX3uJGNyPbk8aXtzMBUtMYAXNSc2fEi9ckb5ag792mEU7uamgBdmgjdGcw==" saltValue="iY4mvADL8E2jJcEQYcaoQA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E0BA2-1F35-44A2-B30E-E94001CF3C76}">
  <sheetPr codeName="Planilha2">
    <tabColor theme="4"/>
  </sheetPr>
  <dimension ref="A1"/>
  <sheetViews>
    <sheetView showGridLines="0" showRowColHeaders="0" zoomScaleNormal="100" workbookViewId="0"/>
  </sheetViews>
  <sheetFormatPr defaultRowHeight="15" x14ac:dyDescent="0.25"/>
  <cols>
    <col min="1" max="16384" width="9.140625" style="1"/>
  </cols>
  <sheetData/>
  <sheetProtection algorithmName="SHA-512" hashValue="DSedZdxd3JveUpDtne4p0DvZpq88VycTaY8y7UjR+bWFzdEQrKPQOGbIQXki9CYVS1YXIihYVHH0WmOj2uZOqQ==" saltValue="ApgJrVsGsjuju5BpQknmQ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8EE3-A622-415B-8F59-D95532BC1E63}">
  <sheetPr codeName="Planilha3">
    <tabColor theme="7"/>
  </sheetPr>
  <dimension ref="B3:U13"/>
  <sheetViews>
    <sheetView showGridLines="0" zoomScaleNormal="100" workbookViewId="0">
      <selection activeCell="F20" sqref="F20"/>
    </sheetView>
  </sheetViews>
  <sheetFormatPr defaultRowHeight="15" x14ac:dyDescent="0.25"/>
  <cols>
    <col min="2" max="2" width="18" bestFit="1" customWidth="1"/>
    <col min="5" max="5" width="20.7109375" bestFit="1" customWidth="1"/>
    <col min="6" max="6" width="15.140625" bestFit="1" customWidth="1"/>
    <col min="7" max="7" width="19" bestFit="1" customWidth="1"/>
    <col min="12" max="12" width="18" bestFit="1" customWidth="1"/>
    <col min="13" max="13" width="19" bestFit="1" customWidth="1"/>
    <col min="15" max="15" width="18" bestFit="1" customWidth="1"/>
    <col min="16" max="16" width="19" bestFit="1" customWidth="1"/>
    <col min="20" max="20" width="19" bestFit="1" customWidth="1"/>
    <col min="21" max="22" width="7.140625" bestFit="1" customWidth="1"/>
  </cols>
  <sheetData>
    <row r="3" spans="2:21" x14ac:dyDescent="0.25">
      <c r="B3" s="8" t="s">
        <v>25</v>
      </c>
      <c r="E3" s="18" t="s">
        <v>25</v>
      </c>
      <c r="F3" s="18"/>
      <c r="G3" s="18"/>
      <c r="L3" s="18" t="s">
        <v>37</v>
      </c>
      <c r="M3" s="18"/>
      <c r="O3" s="18" t="s">
        <v>43</v>
      </c>
      <c r="P3" s="18"/>
      <c r="T3" s="18" t="s">
        <v>42</v>
      </c>
      <c r="U3" s="18"/>
    </row>
    <row r="4" spans="2:21" x14ac:dyDescent="0.25">
      <c r="B4" s="4" t="s">
        <v>26</v>
      </c>
      <c r="E4" t="s">
        <v>33</v>
      </c>
      <c r="F4" t="s">
        <v>34</v>
      </c>
      <c r="G4" t="s">
        <v>30</v>
      </c>
      <c r="H4" s="12" t="s">
        <v>35</v>
      </c>
      <c r="I4" s="12" t="s">
        <v>7</v>
      </c>
      <c r="J4" s="12" t="s">
        <v>36</v>
      </c>
      <c r="L4" s="4" t="s">
        <v>26</v>
      </c>
      <c r="M4" t="s">
        <v>30</v>
      </c>
      <c r="O4" s="4" t="s">
        <v>26</v>
      </c>
      <c r="P4" t="s">
        <v>30</v>
      </c>
      <c r="Q4" s="12" t="s">
        <v>38</v>
      </c>
      <c r="R4" s="12"/>
      <c r="S4" s="12"/>
      <c r="T4" s="4" t="s">
        <v>30</v>
      </c>
    </row>
    <row r="5" spans="2:21" x14ac:dyDescent="0.25">
      <c r="B5" s="5">
        <v>2016</v>
      </c>
      <c r="E5" s="9">
        <v>2419700</v>
      </c>
      <c r="F5" s="9">
        <v>931333</v>
      </c>
      <c r="G5" s="9">
        <v>1488367</v>
      </c>
      <c r="H5" s="13">
        <f>GETPIVOTDATA("Soma de Faturamento",$E$4)</f>
        <v>2419700</v>
      </c>
      <c r="I5" s="13">
        <f>GETPIVOTDATA("Soma de Gastos",$E$4)</f>
        <v>931333</v>
      </c>
      <c r="J5" s="13">
        <f>GETPIVOTDATA("Soma de Saldo Total",$E$4)</f>
        <v>1488367</v>
      </c>
      <c r="L5" s="5" t="s">
        <v>21</v>
      </c>
      <c r="M5" s="11">
        <v>133478</v>
      </c>
      <c r="O5" s="5" t="s">
        <v>16</v>
      </c>
      <c r="P5" s="11">
        <v>937977</v>
      </c>
      <c r="Q5" s="16">
        <f>GETPIVOTDATA("Saldo Total",$O$4,"Tipo","adulto")/GETPIVOTDATA("Saldo Total",$O$4)</f>
        <v>0.63020545335928568</v>
      </c>
      <c r="R5" s="17">
        <f>Q5</f>
        <v>0.63020545335928568</v>
      </c>
      <c r="S5" s="12"/>
      <c r="T5" s="4" t="s">
        <v>40</v>
      </c>
      <c r="U5" t="s">
        <v>39</v>
      </c>
    </row>
    <row r="6" spans="2:21" x14ac:dyDescent="0.25">
      <c r="B6" s="6" t="s">
        <v>47</v>
      </c>
      <c r="H6" s="12"/>
      <c r="I6" s="12"/>
      <c r="J6" s="12"/>
      <c r="L6" s="5" t="s">
        <v>10</v>
      </c>
      <c r="M6" s="11">
        <v>425495</v>
      </c>
      <c r="O6" s="5" t="s">
        <v>11</v>
      </c>
      <c r="P6" s="11">
        <v>31860</v>
      </c>
      <c r="Q6" s="16">
        <f>GETPIVOTDATA("Saldo Total",$O$4,"Tipo","infantil")/GETPIVOTDATA("Saldo Total",$O$4)</f>
        <v>2.1406010748693031E-2</v>
      </c>
      <c r="R6" s="17">
        <f>Q6</f>
        <v>2.1406010748693031E-2</v>
      </c>
      <c r="S6" s="12"/>
      <c r="T6" t="s">
        <v>45</v>
      </c>
      <c r="U6" s="11">
        <v>261949</v>
      </c>
    </row>
    <row r="7" spans="2:21" x14ac:dyDescent="0.25">
      <c r="B7" s="5" t="s">
        <v>27</v>
      </c>
      <c r="H7" s="12"/>
      <c r="I7" s="12"/>
      <c r="J7" s="12"/>
      <c r="L7" s="5" t="s">
        <v>19</v>
      </c>
      <c r="M7" s="11">
        <v>413524</v>
      </c>
      <c r="O7" s="5" t="s">
        <v>17</v>
      </c>
      <c r="P7" s="11">
        <v>291974</v>
      </c>
      <c r="Q7" s="16">
        <f>GETPIVOTDATA("Saldo Total",$O$4,"Tipo","melhor idade")/GETPIVOTDATA("Saldo Total",$O$4)</f>
        <v>0.19617070252162269</v>
      </c>
      <c r="R7" s="17">
        <f>Q7</f>
        <v>0.19617070252162269</v>
      </c>
      <c r="S7" s="12"/>
      <c r="T7" t="s">
        <v>41</v>
      </c>
      <c r="U7" s="11">
        <v>233821</v>
      </c>
    </row>
    <row r="8" spans="2:21" x14ac:dyDescent="0.25">
      <c r="H8" s="12"/>
      <c r="I8" s="12"/>
      <c r="J8" s="12"/>
      <c r="L8" s="5" t="s">
        <v>18</v>
      </c>
      <c r="M8" s="11">
        <v>205679</v>
      </c>
      <c r="O8" s="5" t="s">
        <v>14</v>
      </c>
      <c r="P8" s="11">
        <v>226556</v>
      </c>
      <c r="Q8" s="16">
        <f>GETPIVOTDATA("Saldo Total",$O$4,"Tipo","teen")/GETPIVOTDATA("Saldo Total",$O$4)</f>
        <v>0.15221783337039857</v>
      </c>
      <c r="R8" s="17">
        <f>Q8</f>
        <v>0.15221783337039857</v>
      </c>
      <c r="S8" s="12"/>
      <c r="T8" t="s">
        <v>44</v>
      </c>
      <c r="U8" s="11">
        <v>225238</v>
      </c>
    </row>
    <row r="9" spans="2:21" x14ac:dyDescent="0.25">
      <c r="H9" s="12"/>
      <c r="I9" s="12"/>
      <c r="J9" s="12"/>
      <c r="L9" s="5" t="s">
        <v>22</v>
      </c>
      <c r="M9" s="11">
        <v>261949</v>
      </c>
      <c r="O9" s="5" t="s">
        <v>27</v>
      </c>
      <c r="P9" s="10">
        <v>1488367</v>
      </c>
      <c r="Q9" s="12"/>
      <c r="R9" s="12"/>
      <c r="S9" s="12"/>
      <c r="T9" t="s">
        <v>27</v>
      </c>
      <c r="U9" s="10">
        <v>721008</v>
      </c>
    </row>
    <row r="10" spans="2:21" x14ac:dyDescent="0.25">
      <c r="B10" s="8" t="s">
        <v>31</v>
      </c>
      <c r="E10" s="18" t="s">
        <v>32</v>
      </c>
      <c r="F10" s="18"/>
      <c r="G10" s="18"/>
      <c r="H10" s="12"/>
      <c r="I10" s="12"/>
      <c r="J10" s="12"/>
      <c r="L10" s="5" t="s">
        <v>20</v>
      </c>
      <c r="M10" s="11">
        <v>48242</v>
      </c>
    </row>
    <row r="11" spans="2:21" x14ac:dyDescent="0.25">
      <c r="B11" s="4" t="s">
        <v>26</v>
      </c>
      <c r="C11" s="4"/>
      <c r="D11" s="4"/>
      <c r="E11" t="s">
        <v>33</v>
      </c>
      <c r="F11" t="s">
        <v>34</v>
      </c>
      <c r="G11" t="s">
        <v>30</v>
      </c>
      <c r="H11" s="14" t="s">
        <v>35</v>
      </c>
      <c r="I11" s="12" t="s">
        <v>7</v>
      </c>
      <c r="J11" s="12" t="s">
        <v>36</v>
      </c>
      <c r="L11" s="5" t="s">
        <v>27</v>
      </c>
      <c r="M11" s="10">
        <v>1488367</v>
      </c>
    </row>
    <row r="12" spans="2:21" x14ac:dyDescent="0.25">
      <c r="B12" s="5" t="s">
        <v>46</v>
      </c>
      <c r="E12" s="9">
        <v>704100</v>
      </c>
      <c r="F12" s="9">
        <v>272807</v>
      </c>
      <c r="G12" s="9">
        <v>431293</v>
      </c>
      <c r="H12" s="15">
        <f>GETPIVOTDATA("Soma de Faturamento",$E$11)</f>
        <v>704100</v>
      </c>
      <c r="I12" s="15">
        <f>GETPIVOTDATA("Soma de Gastos",$E$11)</f>
        <v>272807</v>
      </c>
      <c r="J12" s="15">
        <f>GETPIVOTDATA("Soma de Saldo Total",$E$11)</f>
        <v>431293</v>
      </c>
    </row>
    <row r="13" spans="2:21" x14ac:dyDescent="0.25">
      <c r="B13" s="5" t="s">
        <v>27</v>
      </c>
    </row>
  </sheetData>
  <mergeCells count="5">
    <mergeCell ref="L3:M3"/>
    <mergeCell ref="E3:G3"/>
    <mergeCell ref="E10:G10"/>
    <mergeCell ref="O3:P3"/>
    <mergeCell ref="T3:U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8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F80B4-B72E-4454-BED6-66496F5B323F}">
  <sheetPr codeName="Planilha4">
    <tabColor theme="5"/>
  </sheetPr>
  <dimension ref="B7:N4332"/>
  <sheetViews>
    <sheetView showGridLines="0" workbookViewId="0"/>
  </sheetViews>
  <sheetFormatPr defaultRowHeight="15" x14ac:dyDescent="0.25"/>
  <cols>
    <col min="2" max="2" width="14.5703125" style="2" bestFit="1" customWidth="1"/>
    <col min="3" max="3" width="5" style="2" bestFit="1" customWidth="1"/>
    <col min="4" max="4" width="5.140625" style="2" bestFit="1" customWidth="1"/>
    <col min="5" max="5" width="10.85546875" bestFit="1" customWidth="1"/>
    <col min="6" max="6" width="12.85546875" bestFit="1" customWidth="1"/>
    <col min="7" max="7" width="23.5703125" bestFit="1" customWidth="1"/>
    <col min="8" max="8" width="12.85546875" customWidth="1"/>
    <col min="9" max="10" width="13.42578125" customWidth="1"/>
    <col min="11" max="11" width="14.5703125" customWidth="1"/>
    <col min="12" max="12" width="12.7109375" bestFit="1" customWidth="1"/>
    <col min="13" max="13" width="15" customWidth="1"/>
    <col min="14" max="14" width="11.28515625" customWidth="1"/>
  </cols>
  <sheetData>
    <row r="7" spans="2:14" x14ac:dyDescent="0.25">
      <c r="B7" s="2" t="s">
        <v>0</v>
      </c>
      <c r="C7" s="2" t="s">
        <v>28</v>
      </c>
      <c r="D7" s="2" t="s">
        <v>29</v>
      </c>
      <c r="E7" t="s">
        <v>1</v>
      </c>
      <c r="F7" t="s">
        <v>2</v>
      </c>
      <c r="G7" t="s">
        <v>40</v>
      </c>
      <c r="H7" t="s">
        <v>3</v>
      </c>
      <c r="I7" t="s">
        <v>4</v>
      </c>
      <c r="J7" t="s">
        <v>5</v>
      </c>
      <c r="K7" t="s">
        <v>6</v>
      </c>
      <c r="L7" t="s">
        <v>7</v>
      </c>
      <c r="M7" t="s">
        <v>8</v>
      </c>
      <c r="N7" t="s">
        <v>9</v>
      </c>
    </row>
    <row r="8" spans="2:14" hidden="1" x14ac:dyDescent="0.25">
      <c r="B8" s="2">
        <v>42396</v>
      </c>
      <c r="C8" s="7">
        <f>YEAR(base[[#This Row],[Data]])</f>
        <v>2016</v>
      </c>
      <c r="D8" s="7" t="str">
        <f>UPPER(TEXT(base[[#This Row],[Data]],"mmm"))</f>
        <v>JAN</v>
      </c>
      <c r="E8" t="s">
        <v>10</v>
      </c>
      <c r="F8" t="s">
        <v>11</v>
      </c>
      <c r="G8" t="str">
        <f>PROPER(base[[#This Row],[Evento]]&amp;" "&amp;base[[#This Row],[Tipo]])</f>
        <v>Aniversário Infantil</v>
      </c>
      <c r="H8" t="s">
        <v>12</v>
      </c>
      <c r="I8">
        <v>50</v>
      </c>
      <c r="J8" s="3">
        <f>VLOOKUP(_xlfn.CONCAT(base[[#This Row],[Evento]],base[[#This Row],[Tipo]]),'[1]tabela de preços'!$D$4:$E$14,2,0)</f>
        <v>70</v>
      </c>
      <c r="K8" s="3">
        <v>3500</v>
      </c>
      <c r="L8" s="3">
        <v>1488</v>
      </c>
      <c r="M8" s="3">
        <v>2012</v>
      </c>
      <c r="N8" t="s">
        <v>13</v>
      </c>
    </row>
    <row r="9" spans="2:14" hidden="1" x14ac:dyDescent="0.25">
      <c r="B9" s="2">
        <v>42980</v>
      </c>
      <c r="C9" s="7">
        <f>YEAR(base[[#This Row],[Data]])</f>
        <v>2017</v>
      </c>
      <c r="D9" s="7" t="str">
        <f>UPPER(TEXT(base[[#This Row],[Data]],"mmm"))</f>
        <v>SET</v>
      </c>
      <c r="E9" t="s">
        <v>10</v>
      </c>
      <c r="F9" t="s">
        <v>14</v>
      </c>
      <c r="G9" t="str">
        <f>PROPER(base[[#This Row],[Evento]]&amp;" "&amp;base[[#This Row],[Tipo]])</f>
        <v>Aniversário Teen</v>
      </c>
      <c r="H9" t="s">
        <v>15</v>
      </c>
      <c r="I9">
        <v>100</v>
      </c>
      <c r="J9" s="3">
        <f>VLOOKUP(_xlfn.CONCAT(base[[#This Row],[Evento]],base[[#This Row],[Tipo]]),'[1]tabela de preços'!$D$4:$E$14,2,0)</f>
        <v>90</v>
      </c>
      <c r="K9" s="3">
        <v>9000</v>
      </c>
      <c r="L9" s="3">
        <v>3935</v>
      </c>
      <c r="M9" s="3">
        <v>5065</v>
      </c>
      <c r="N9" t="s">
        <v>13</v>
      </c>
    </row>
    <row r="10" spans="2:14" hidden="1" x14ac:dyDescent="0.25">
      <c r="B10" s="2">
        <v>42835</v>
      </c>
      <c r="C10" s="7">
        <f>YEAR(base[[#This Row],[Data]])</f>
        <v>2017</v>
      </c>
      <c r="D10" s="7" t="str">
        <f>UPPER(TEXT(base[[#This Row],[Data]],"mmm"))</f>
        <v>ABR</v>
      </c>
      <c r="E10" t="s">
        <v>10</v>
      </c>
      <c r="F10" t="s">
        <v>16</v>
      </c>
      <c r="G10" t="str">
        <f>PROPER(base[[#This Row],[Evento]]&amp;" "&amp;base[[#This Row],[Tipo]])</f>
        <v>Aniversário Adulto</v>
      </c>
      <c r="H10" t="s">
        <v>12</v>
      </c>
      <c r="I10">
        <v>150</v>
      </c>
      <c r="J10" s="3">
        <f>VLOOKUP(_xlfn.CONCAT(base[[#This Row],[Evento]],base[[#This Row],[Tipo]]),'[1]tabela de preços'!$D$4:$E$14,2,0)</f>
        <v>120</v>
      </c>
      <c r="K10" s="3">
        <v>18000</v>
      </c>
      <c r="L10" s="3">
        <v>7123</v>
      </c>
      <c r="M10" s="3">
        <v>10877</v>
      </c>
      <c r="N10" t="s">
        <v>13</v>
      </c>
    </row>
    <row r="11" spans="2:14" hidden="1" x14ac:dyDescent="0.25">
      <c r="B11" s="2">
        <v>43022</v>
      </c>
      <c r="C11" s="7">
        <f>YEAR(base[[#This Row],[Data]])</f>
        <v>2017</v>
      </c>
      <c r="D11" s="7" t="str">
        <f>UPPER(TEXT(base[[#This Row],[Data]],"mmm"))</f>
        <v>OUT</v>
      </c>
      <c r="E11" t="s">
        <v>10</v>
      </c>
      <c r="F11" t="s">
        <v>17</v>
      </c>
      <c r="G11" t="str">
        <f>PROPER(base[[#This Row],[Evento]]&amp;" "&amp;base[[#This Row],[Tipo]])</f>
        <v>Aniversário Melhor Idade</v>
      </c>
      <c r="H11" t="s">
        <v>15</v>
      </c>
      <c r="I11">
        <v>70</v>
      </c>
      <c r="J11" s="3">
        <f>VLOOKUP(_xlfn.CONCAT(base[[#This Row],[Evento]],base[[#This Row],[Tipo]]),'[1]tabela de preços'!$D$4:$E$14,2,0)</f>
        <v>120</v>
      </c>
      <c r="K11" s="3">
        <v>8400</v>
      </c>
      <c r="L11" s="3">
        <v>3108</v>
      </c>
      <c r="M11" s="3">
        <v>5292</v>
      </c>
      <c r="N11" t="s">
        <v>13</v>
      </c>
    </row>
    <row r="12" spans="2:14" hidden="1" x14ac:dyDescent="0.25">
      <c r="B12" s="2">
        <v>42658</v>
      </c>
      <c r="C12" s="7">
        <f>YEAR(base[[#This Row],[Data]])</f>
        <v>2016</v>
      </c>
      <c r="D12" s="7" t="str">
        <f>UPPER(TEXT(base[[#This Row],[Data]],"mmm"))</f>
        <v>OUT</v>
      </c>
      <c r="E12" t="s">
        <v>18</v>
      </c>
      <c r="F12" t="s">
        <v>16</v>
      </c>
      <c r="G12" t="str">
        <f>PROPER(base[[#This Row],[Evento]]&amp;" "&amp;base[[#This Row],[Tipo]])</f>
        <v>Casamento Adulto</v>
      </c>
      <c r="H12" t="s">
        <v>12</v>
      </c>
      <c r="I12">
        <v>120</v>
      </c>
      <c r="J12" s="3">
        <f>VLOOKUP(_xlfn.CONCAT(base[[#This Row],[Evento]],base[[#This Row],[Tipo]]),'[1]tabela de preços'!$D$4:$E$14,2,0)</f>
        <v>150</v>
      </c>
      <c r="K12" s="3">
        <v>18000</v>
      </c>
      <c r="L12" s="3">
        <v>7512</v>
      </c>
      <c r="M12" s="3">
        <v>10488</v>
      </c>
      <c r="N12" t="s">
        <v>13</v>
      </c>
    </row>
    <row r="13" spans="2:14" hidden="1" x14ac:dyDescent="0.25">
      <c r="B13" s="2">
        <v>42767</v>
      </c>
      <c r="C13" s="7">
        <f>YEAR(base[[#This Row],[Data]])</f>
        <v>2017</v>
      </c>
      <c r="D13" s="7" t="str">
        <f>UPPER(TEXT(base[[#This Row],[Data]],"mmm"))</f>
        <v>FEV</v>
      </c>
      <c r="E13" t="s">
        <v>19</v>
      </c>
      <c r="F13" t="s">
        <v>16</v>
      </c>
      <c r="G13" t="str">
        <f>PROPER(base[[#This Row],[Evento]]&amp;" "&amp;base[[#This Row],[Tipo]])</f>
        <v>Bodas Adulto</v>
      </c>
      <c r="H13" t="s">
        <v>15</v>
      </c>
      <c r="I13">
        <v>100</v>
      </c>
      <c r="J13" s="3">
        <f>VLOOKUP(_xlfn.CONCAT(base[[#This Row],[Evento]],base[[#This Row],[Tipo]]),'[1]tabela de preços'!$D$4:$E$14,2,0)</f>
        <v>150</v>
      </c>
      <c r="K13" s="3">
        <v>15000</v>
      </c>
      <c r="L13" s="3">
        <v>5909</v>
      </c>
      <c r="M13" s="3">
        <v>9091</v>
      </c>
      <c r="N13" t="s">
        <v>13</v>
      </c>
    </row>
    <row r="14" spans="2:14" hidden="1" x14ac:dyDescent="0.25">
      <c r="B14" s="2">
        <v>42726</v>
      </c>
      <c r="C14" s="7">
        <f>YEAR(base[[#This Row],[Data]])</f>
        <v>2016</v>
      </c>
      <c r="D14" s="7" t="str">
        <f>UPPER(TEXT(base[[#This Row],[Data]],"mmm"))</f>
        <v>DEZ</v>
      </c>
      <c r="E14" t="s">
        <v>19</v>
      </c>
      <c r="F14" t="s">
        <v>17</v>
      </c>
      <c r="G14" t="str">
        <f>PROPER(base[[#This Row],[Evento]]&amp;" "&amp;base[[#This Row],[Tipo]])</f>
        <v>Bodas Melhor Idade</v>
      </c>
      <c r="H14" t="s">
        <v>12</v>
      </c>
      <c r="I14">
        <v>200</v>
      </c>
      <c r="J14" s="3">
        <f>VLOOKUP(_xlfn.CONCAT(base[[#This Row],[Evento]],base[[#This Row],[Tipo]]),'[1]tabela de preços'!$D$4:$E$14,2,0)</f>
        <v>120</v>
      </c>
      <c r="K14" s="3">
        <v>24000</v>
      </c>
      <c r="L14" s="3">
        <v>9998</v>
      </c>
      <c r="M14" s="3">
        <v>14002</v>
      </c>
      <c r="N14" t="s">
        <v>13</v>
      </c>
    </row>
    <row r="15" spans="2:14" hidden="1" x14ac:dyDescent="0.25">
      <c r="B15" s="2">
        <v>42874</v>
      </c>
      <c r="C15" s="7">
        <f>YEAR(base[[#This Row],[Data]])</f>
        <v>2017</v>
      </c>
      <c r="D15" s="7" t="str">
        <f>UPPER(TEXT(base[[#This Row],[Data]],"mmm"))</f>
        <v>MAI</v>
      </c>
      <c r="E15" t="s">
        <v>20</v>
      </c>
      <c r="F15" t="s">
        <v>16</v>
      </c>
      <c r="G15" t="str">
        <f>PROPER(base[[#This Row],[Evento]]&amp;" "&amp;base[[#This Row],[Tipo]])</f>
        <v>Empresa Adulto</v>
      </c>
      <c r="H15" t="s">
        <v>15</v>
      </c>
      <c r="I15">
        <v>50</v>
      </c>
      <c r="J15" s="3">
        <f>VLOOKUP(_xlfn.CONCAT(base[[#This Row],[Evento]],base[[#This Row],[Tipo]]),'[1]tabela de preços'!$D$4:$E$14,2,0)</f>
        <v>100</v>
      </c>
      <c r="K15" s="3">
        <v>5000</v>
      </c>
      <c r="L15" s="3">
        <v>2249</v>
      </c>
      <c r="M15" s="3">
        <v>2751</v>
      </c>
      <c r="N15" t="s">
        <v>13</v>
      </c>
    </row>
    <row r="16" spans="2:14" hidden="1" x14ac:dyDescent="0.25">
      <c r="B16" s="2">
        <v>43039</v>
      </c>
      <c r="C16" s="7">
        <f>YEAR(base[[#This Row],[Data]])</f>
        <v>2017</v>
      </c>
      <c r="D16" s="7" t="str">
        <f>UPPER(TEXT(base[[#This Row],[Data]],"mmm"))</f>
        <v>OUT</v>
      </c>
      <c r="E16" t="s">
        <v>21</v>
      </c>
      <c r="F16" t="s">
        <v>14</v>
      </c>
      <c r="G16" t="str">
        <f>PROPER(base[[#This Row],[Evento]]&amp;" "&amp;base[[#This Row],[Tipo]])</f>
        <v>15 Anos Teen</v>
      </c>
      <c r="H16" t="s">
        <v>12</v>
      </c>
      <c r="I16">
        <v>100</v>
      </c>
      <c r="J16" s="3">
        <f>VLOOKUP(_xlfn.CONCAT(base[[#This Row],[Evento]],base[[#This Row],[Tipo]]),'[1]tabela de preços'!$D$4:$E$14,2,0)</f>
        <v>90</v>
      </c>
      <c r="K16" s="3">
        <v>9000</v>
      </c>
      <c r="L16" s="3">
        <v>3127</v>
      </c>
      <c r="M16" s="3">
        <v>5873</v>
      </c>
      <c r="N16" t="s">
        <v>13</v>
      </c>
    </row>
    <row r="17" spans="2:14" hidden="1" x14ac:dyDescent="0.25">
      <c r="B17" s="2">
        <v>42540</v>
      </c>
      <c r="C17" s="7">
        <f>YEAR(base[[#This Row],[Data]])</f>
        <v>2016</v>
      </c>
      <c r="D17" s="7" t="str">
        <f>UPPER(TEXT(base[[#This Row],[Data]],"mmm"))</f>
        <v>JUN</v>
      </c>
      <c r="E17" t="s">
        <v>22</v>
      </c>
      <c r="F17" t="s">
        <v>16</v>
      </c>
      <c r="G17" t="str">
        <f>PROPER(base[[#This Row],[Evento]]&amp;" "&amp;base[[#This Row],[Tipo]])</f>
        <v>Despedida Adulto</v>
      </c>
      <c r="H17" t="s">
        <v>15</v>
      </c>
      <c r="I17">
        <v>150</v>
      </c>
      <c r="J17" s="3">
        <f>VLOOKUP(_xlfn.CONCAT(base[[#This Row],[Evento]],base[[#This Row],[Tipo]]),'[1]tabela de preços'!$D$4:$E$14,2,0)</f>
        <v>120</v>
      </c>
      <c r="K17" s="3">
        <v>18000</v>
      </c>
      <c r="L17" s="3">
        <v>7314</v>
      </c>
      <c r="M17" s="3">
        <v>10686</v>
      </c>
      <c r="N17" t="s">
        <v>13</v>
      </c>
    </row>
    <row r="18" spans="2:14" hidden="1" x14ac:dyDescent="0.25">
      <c r="B18" s="2">
        <v>42408</v>
      </c>
      <c r="C18" s="7">
        <f>YEAR(base[[#This Row],[Data]])</f>
        <v>2016</v>
      </c>
      <c r="D18" s="7" t="str">
        <f>UPPER(TEXT(base[[#This Row],[Data]],"mmm"))</f>
        <v>FEV</v>
      </c>
      <c r="E18" t="s">
        <v>10</v>
      </c>
      <c r="F18" t="s">
        <v>11</v>
      </c>
      <c r="G18" t="str">
        <f>PROPER(base[[#This Row],[Evento]]&amp;" "&amp;base[[#This Row],[Tipo]])</f>
        <v>Aniversário Infantil</v>
      </c>
      <c r="H18" t="s">
        <v>12</v>
      </c>
      <c r="I18">
        <v>50</v>
      </c>
      <c r="J18" s="3">
        <f>VLOOKUP(_xlfn.CONCAT(base[[#This Row],[Evento]],base[[#This Row],[Tipo]]),'[1]tabela de preços'!$D$4:$E$14,2,0)</f>
        <v>70</v>
      </c>
      <c r="K18" s="3">
        <v>3500</v>
      </c>
      <c r="L18" s="3">
        <v>1186</v>
      </c>
      <c r="M18" s="3">
        <v>2314</v>
      </c>
      <c r="N18" t="s">
        <v>13</v>
      </c>
    </row>
    <row r="19" spans="2:14" hidden="1" x14ac:dyDescent="0.25">
      <c r="B19" s="2">
        <v>42815</v>
      </c>
      <c r="C19" s="7">
        <f>YEAR(base[[#This Row],[Data]])</f>
        <v>2017</v>
      </c>
      <c r="D19" s="7" t="str">
        <f>UPPER(TEXT(base[[#This Row],[Data]],"mmm"))</f>
        <v>MAR</v>
      </c>
      <c r="E19" t="s">
        <v>10</v>
      </c>
      <c r="F19" t="s">
        <v>14</v>
      </c>
      <c r="G19" t="str">
        <f>PROPER(base[[#This Row],[Evento]]&amp;" "&amp;base[[#This Row],[Tipo]])</f>
        <v>Aniversário Teen</v>
      </c>
      <c r="H19" t="s">
        <v>15</v>
      </c>
      <c r="I19">
        <v>100</v>
      </c>
      <c r="J19" s="3">
        <f>VLOOKUP(_xlfn.CONCAT(base[[#This Row],[Evento]],base[[#This Row],[Tipo]]),'[1]tabela de preços'!$D$4:$E$14,2,0)</f>
        <v>90</v>
      </c>
      <c r="K19" s="3">
        <v>9000</v>
      </c>
      <c r="L19" s="3">
        <v>3774</v>
      </c>
      <c r="M19" s="3">
        <v>5226</v>
      </c>
      <c r="N19" t="s">
        <v>13</v>
      </c>
    </row>
    <row r="20" spans="2:14" hidden="1" x14ac:dyDescent="0.25">
      <c r="B20" s="2">
        <v>42500</v>
      </c>
      <c r="C20" s="7">
        <f>YEAR(base[[#This Row],[Data]])</f>
        <v>2016</v>
      </c>
      <c r="D20" s="7" t="str">
        <f>UPPER(TEXT(base[[#This Row],[Data]],"mmm"))</f>
        <v>MAI</v>
      </c>
      <c r="E20" t="s">
        <v>10</v>
      </c>
      <c r="F20" t="s">
        <v>16</v>
      </c>
      <c r="G20" t="str">
        <f>PROPER(base[[#This Row],[Evento]]&amp;" "&amp;base[[#This Row],[Tipo]])</f>
        <v>Aniversário Adulto</v>
      </c>
      <c r="H20" t="s">
        <v>12</v>
      </c>
      <c r="I20">
        <v>150</v>
      </c>
      <c r="J20" s="3">
        <f>VLOOKUP(_xlfn.CONCAT(base[[#This Row],[Evento]],base[[#This Row],[Tipo]]),'[1]tabela de preços'!$D$4:$E$14,2,0)</f>
        <v>120</v>
      </c>
      <c r="K20" s="3">
        <v>18000</v>
      </c>
      <c r="L20" s="3">
        <v>7030</v>
      </c>
      <c r="M20" s="3">
        <v>10970</v>
      </c>
      <c r="N20" t="s">
        <v>13</v>
      </c>
    </row>
    <row r="21" spans="2:14" hidden="1" x14ac:dyDescent="0.25">
      <c r="B21" s="2">
        <v>43074</v>
      </c>
      <c r="C21" s="7">
        <f>YEAR(base[[#This Row],[Data]])</f>
        <v>2017</v>
      </c>
      <c r="D21" s="7" t="str">
        <f>UPPER(TEXT(base[[#This Row],[Data]],"mmm"))</f>
        <v>DEZ</v>
      </c>
      <c r="E21" t="s">
        <v>10</v>
      </c>
      <c r="F21" t="s">
        <v>17</v>
      </c>
      <c r="G21" t="str">
        <f>PROPER(base[[#This Row],[Evento]]&amp;" "&amp;base[[#This Row],[Tipo]])</f>
        <v>Aniversário Melhor Idade</v>
      </c>
      <c r="H21" t="s">
        <v>15</v>
      </c>
      <c r="I21">
        <v>70</v>
      </c>
      <c r="J21" s="3">
        <f>VLOOKUP(_xlfn.CONCAT(base[[#This Row],[Evento]],base[[#This Row],[Tipo]]),'[1]tabela de preços'!$D$4:$E$14,2,0)</f>
        <v>120</v>
      </c>
      <c r="K21" s="3">
        <v>8400</v>
      </c>
      <c r="L21" s="3">
        <v>3367</v>
      </c>
      <c r="M21" s="3">
        <v>5033</v>
      </c>
      <c r="N21" t="s">
        <v>13</v>
      </c>
    </row>
    <row r="22" spans="2:14" hidden="1" x14ac:dyDescent="0.25">
      <c r="B22" s="2">
        <v>42938</v>
      </c>
      <c r="C22" s="7">
        <f>YEAR(base[[#This Row],[Data]])</f>
        <v>2017</v>
      </c>
      <c r="D22" s="7" t="str">
        <f>UPPER(TEXT(base[[#This Row],[Data]],"mmm"))</f>
        <v>JUL</v>
      </c>
      <c r="E22" t="s">
        <v>18</v>
      </c>
      <c r="F22" t="s">
        <v>16</v>
      </c>
      <c r="G22" t="str">
        <f>PROPER(base[[#This Row],[Evento]]&amp;" "&amp;base[[#This Row],[Tipo]])</f>
        <v>Casamento Adulto</v>
      </c>
      <c r="H22" t="s">
        <v>12</v>
      </c>
      <c r="I22">
        <v>120</v>
      </c>
      <c r="J22" s="3">
        <f>VLOOKUP(_xlfn.CONCAT(base[[#This Row],[Evento]],base[[#This Row],[Tipo]]),'[1]tabela de preços'!$D$4:$E$14,2,0)</f>
        <v>150</v>
      </c>
      <c r="K22" s="3">
        <v>18000</v>
      </c>
      <c r="L22" s="3">
        <v>7046</v>
      </c>
      <c r="M22" s="3">
        <v>10954</v>
      </c>
      <c r="N22" t="s">
        <v>13</v>
      </c>
    </row>
    <row r="23" spans="2:14" hidden="1" x14ac:dyDescent="0.25">
      <c r="B23" s="2">
        <v>43092</v>
      </c>
      <c r="C23" s="7">
        <f>YEAR(base[[#This Row],[Data]])</f>
        <v>2017</v>
      </c>
      <c r="D23" s="7" t="str">
        <f>UPPER(TEXT(base[[#This Row],[Data]],"mmm"))</f>
        <v>DEZ</v>
      </c>
      <c r="E23" t="s">
        <v>19</v>
      </c>
      <c r="F23" t="s">
        <v>16</v>
      </c>
      <c r="G23" t="str">
        <f>PROPER(base[[#This Row],[Evento]]&amp;" "&amp;base[[#This Row],[Tipo]])</f>
        <v>Bodas Adulto</v>
      </c>
      <c r="H23" t="s">
        <v>15</v>
      </c>
      <c r="I23">
        <v>100</v>
      </c>
      <c r="J23" s="3">
        <f>VLOOKUP(_xlfn.CONCAT(base[[#This Row],[Evento]],base[[#This Row],[Tipo]]),'[1]tabela de preços'!$D$4:$E$14,2,0)</f>
        <v>150</v>
      </c>
      <c r="K23" s="3">
        <v>15000</v>
      </c>
      <c r="L23" s="3">
        <v>6560</v>
      </c>
      <c r="M23" s="3">
        <v>8440</v>
      </c>
      <c r="N23" t="s">
        <v>13</v>
      </c>
    </row>
    <row r="24" spans="2:14" hidden="1" x14ac:dyDescent="0.25">
      <c r="B24" s="2">
        <v>42784</v>
      </c>
      <c r="C24" s="7">
        <f>YEAR(base[[#This Row],[Data]])</f>
        <v>2017</v>
      </c>
      <c r="D24" s="7" t="str">
        <f>UPPER(TEXT(base[[#This Row],[Data]],"mmm"))</f>
        <v>FEV</v>
      </c>
      <c r="E24" t="s">
        <v>19</v>
      </c>
      <c r="F24" t="s">
        <v>17</v>
      </c>
      <c r="G24" t="str">
        <f>PROPER(base[[#This Row],[Evento]]&amp;" "&amp;base[[#This Row],[Tipo]])</f>
        <v>Bodas Melhor Idade</v>
      </c>
      <c r="H24" t="s">
        <v>12</v>
      </c>
      <c r="I24">
        <v>200</v>
      </c>
      <c r="J24" s="3">
        <f>VLOOKUP(_xlfn.CONCAT(base[[#This Row],[Evento]],base[[#This Row],[Tipo]]),'[1]tabela de preços'!$D$4:$E$14,2,0)</f>
        <v>120</v>
      </c>
      <c r="K24" s="3">
        <v>24000</v>
      </c>
      <c r="L24" s="3">
        <v>8855</v>
      </c>
      <c r="M24" s="3">
        <v>15145</v>
      </c>
      <c r="N24" t="s">
        <v>13</v>
      </c>
    </row>
    <row r="25" spans="2:14" hidden="1" x14ac:dyDescent="0.25">
      <c r="B25" s="2">
        <v>42884</v>
      </c>
      <c r="C25" s="7">
        <f>YEAR(base[[#This Row],[Data]])</f>
        <v>2017</v>
      </c>
      <c r="D25" s="7" t="str">
        <f>UPPER(TEXT(base[[#This Row],[Data]],"mmm"))</f>
        <v>MAI</v>
      </c>
      <c r="E25" t="s">
        <v>20</v>
      </c>
      <c r="F25" t="s">
        <v>16</v>
      </c>
      <c r="G25" t="str">
        <f>PROPER(base[[#This Row],[Evento]]&amp;" "&amp;base[[#This Row],[Tipo]])</f>
        <v>Empresa Adulto</v>
      </c>
      <c r="H25" t="s">
        <v>15</v>
      </c>
      <c r="I25">
        <v>50</v>
      </c>
      <c r="J25" s="3">
        <f>VLOOKUP(_xlfn.CONCAT(base[[#This Row],[Evento]],base[[#This Row],[Tipo]]),'[1]tabela de preços'!$D$4:$E$14,2,0)</f>
        <v>100</v>
      </c>
      <c r="K25" s="3">
        <v>5000</v>
      </c>
      <c r="L25" s="3">
        <v>1679</v>
      </c>
      <c r="M25" s="3">
        <v>3321</v>
      </c>
      <c r="N25" t="s">
        <v>13</v>
      </c>
    </row>
    <row r="26" spans="2:14" hidden="1" x14ac:dyDescent="0.25">
      <c r="B26" s="2">
        <v>42537</v>
      </c>
      <c r="C26" s="7">
        <f>YEAR(base[[#This Row],[Data]])</f>
        <v>2016</v>
      </c>
      <c r="D26" s="7" t="str">
        <f>UPPER(TEXT(base[[#This Row],[Data]],"mmm"))</f>
        <v>JUN</v>
      </c>
      <c r="E26" t="s">
        <v>21</v>
      </c>
      <c r="F26" t="s">
        <v>14</v>
      </c>
      <c r="G26" t="str">
        <f>PROPER(base[[#This Row],[Evento]]&amp;" "&amp;base[[#This Row],[Tipo]])</f>
        <v>15 Anos Teen</v>
      </c>
      <c r="H26" t="s">
        <v>12</v>
      </c>
      <c r="I26">
        <v>100</v>
      </c>
      <c r="J26" s="3">
        <f>VLOOKUP(_xlfn.CONCAT(base[[#This Row],[Evento]],base[[#This Row],[Tipo]]),'[1]tabela de preços'!$D$4:$E$14,2,0)</f>
        <v>90</v>
      </c>
      <c r="K26" s="3">
        <v>9000</v>
      </c>
      <c r="L26" s="3">
        <v>3280</v>
      </c>
      <c r="M26" s="3">
        <v>5720</v>
      </c>
      <c r="N26" t="s">
        <v>13</v>
      </c>
    </row>
    <row r="27" spans="2:14" x14ac:dyDescent="0.25">
      <c r="B27" s="2">
        <v>42744</v>
      </c>
      <c r="C27" s="7">
        <f>YEAR(base[[#This Row],[Data]])</f>
        <v>2017</v>
      </c>
      <c r="D27" s="7" t="str">
        <f>UPPER(TEXT(base[[#This Row],[Data]],"mmm"))</f>
        <v>JAN</v>
      </c>
      <c r="E27" t="s">
        <v>22</v>
      </c>
      <c r="F27" t="s">
        <v>16</v>
      </c>
      <c r="G27" t="str">
        <f>PROPER(base[[#This Row],[Evento]]&amp;" "&amp;base[[#This Row],[Tipo]])</f>
        <v>Despedida Adulto</v>
      </c>
      <c r="H27" t="s">
        <v>15</v>
      </c>
      <c r="I27">
        <v>150</v>
      </c>
      <c r="J27" s="3">
        <f>VLOOKUP(_xlfn.CONCAT(base[[#This Row],[Evento]],base[[#This Row],[Tipo]]),'[1]tabela de preços'!$D$4:$E$14,2,0)</f>
        <v>120</v>
      </c>
      <c r="K27" s="3">
        <v>18000</v>
      </c>
      <c r="L27" s="3">
        <v>6533</v>
      </c>
      <c r="M27" s="3">
        <v>11467</v>
      </c>
      <c r="N27" t="s">
        <v>13</v>
      </c>
    </row>
    <row r="28" spans="2:14" hidden="1" x14ac:dyDescent="0.25">
      <c r="B28" s="2">
        <v>42888</v>
      </c>
      <c r="C28" s="7">
        <f>YEAR(base[[#This Row],[Data]])</f>
        <v>2017</v>
      </c>
      <c r="D28" s="7" t="str">
        <f>UPPER(TEXT(base[[#This Row],[Data]],"mmm"))</f>
        <v>JUN</v>
      </c>
      <c r="E28" t="s">
        <v>10</v>
      </c>
      <c r="F28" t="s">
        <v>11</v>
      </c>
      <c r="G28" t="str">
        <f>PROPER(base[[#This Row],[Evento]]&amp;" "&amp;base[[#This Row],[Tipo]])</f>
        <v>Aniversário Infantil</v>
      </c>
      <c r="H28" t="s">
        <v>12</v>
      </c>
      <c r="I28">
        <v>50</v>
      </c>
      <c r="J28" s="3">
        <f>VLOOKUP(_xlfn.CONCAT(base[[#This Row],[Evento]],base[[#This Row],[Tipo]]),'[1]tabela de preços'!$D$4:$E$14,2,0)</f>
        <v>70</v>
      </c>
      <c r="K28" s="3">
        <v>3500</v>
      </c>
      <c r="L28" s="3">
        <v>1177</v>
      </c>
      <c r="M28" s="3">
        <v>2323</v>
      </c>
      <c r="N28" t="s">
        <v>13</v>
      </c>
    </row>
    <row r="29" spans="2:14" hidden="1" x14ac:dyDescent="0.25">
      <c r="B29" s="2">
        <v>42433</v>
      </c>
      <c r="C29" s="7">
        <f>YEAR(base[[#This Row],[Data]])</f>
        <v>2016</v>
      </c>
      <c r="D29" s="7" t="str">
        <f>UPPER(TEXT(base[[#This Row],[Data]],"mmm"))</f>
        <v>MAR</v>
      </c>
      <c r="E29" t="s">
        <v>10</v>
      </c>
      <c r="F29" t="s">
        <v>14</v>
      </c>
      <c r="G29" t="str">
        <f>PROPER(base[[#This Row],[Evento]]&amp;" "&amp;base[[#This Row],[Tipo]])</f>
        <v>Aniversário Teen</v>
      </c>
      <c r="H29" t="s">
        <v>15</v>
      </c>
      <c r="I29">
        <v>100</v>
      </c>
      <c r="J29" s="3">
        <f>VLOOKUP(_xlfn.CONCAT(base[[#This Row],[Evento]],base[[#This Row],[Tipo]]),'[1]tabela de preços'!$D$4:$E$14,2,0)</f>
        <v>90</v>
      </c>
      <c r="K29" s="3">
        <v>9000</v>
      </c>
      <c r="L29" s="3">
        <v>3660</v>
      </c>
      <c r="M29" s="3">
        <v>5340</v>
      </c>
      <c r="N29" t="s">
        <v>13</v>
      </c>
    </row>
    <row r="30" spans="2:14" hidden="1" x14ac:dyDescent="0.25">
      <c r="B30" s="2">
        <v>42529</v>
      </c>
      <c r="C30" s="7">
        <f>YEAR(base[[#This Row],[Data]])</f>
        <v>2016</v>
      </c>
      <c r="D30" s="7" t="str">
        <f>UPPER(TEXT(base[[#This Row],[Data]],"mmm"))</f>
        <v>JUN</v>
      </c>
      <c r="E30" t="s">
        <v>10</v>
      </c>
      <c r="F30" t="s">
        <v>16</v>
      </c>
      <c r="G30" t="str">
        <f>PROPER(base[[#This Row],[Evento]]&amp;" "&amp;base[[#This Row],[Tipo]])</f>
        <v>Aniversário Adulto</v>
      </c>
      <c r="H30" t="s">
        <v>12</v>
      </c>
      <c r="I30">
        <v>150</v>
      </c>
      <c r="J30" s="3">
        <f>VLOOKUP(_xlfn.CONCAT(base[[#This Row],[Evento]],base[[#This Row],[Tipo]]),'[1]tabela de preços'!$D$4:$E$14,2,0)</f>
        <v>120</v>
      </c>
      <c r="K30" s="3">
        <v>18000</v>
      </c>
      <c r="L30" s="3">
        <v>7681</v>
      </c>
      <c r="M30" s="3">
        <v>10319</v>
      </c>
      <c r="N30" t="s">
        <v>13</v>
      </c>
    </row>
    <row r="31" spans="2:14" hidden="1" x14ac:dyDescent="0.25">
      <c r="B31" s="2">
        <v>42377</v>
      </c>
      <c r="C31" s="7">
        <f>YEAR(base[[#This Row],[Data]])</f>
        <v>2016</v>
      </c>
      <c r="D31" s="7" t="str">
        <f>UPPER(TEXT(base[[#This Row],[Data]],"mmm"))</f>
        <v>JAN</v>
      </c>
      <c r="E31" t="s">
        <v>10</v>
      </c>
      <c r="F31" t="s">
        <v>17</v>
      </c>
      <c r="G31" t="str">
        <f>PROPER(base[[#This Row],[Evento]]&amp;" "&amp;base[[#This Row],[Tipo]])</f>
        <v>Aniversário Melhor Idade</v>
      </c>
      <c r="H31" t="s">
        <v>15</v>
      </c>
      <c r="I31">
        <v>70</v>
      </c>
      <c r="J31" s="3">
        <f>VLOOKUP(_xlfn.CONCAT(base[[#This Row],[Evento]],base[[#This Row],[Tipo]]),'[1]tabela de preços'!$D$4:$E$14,2,0)</f>
        <v>120</v>
      </c>
      <c r="K31" s="3">
        <v>8400</v>
      </c>
      <c r="L31" s="3">
        <v>3139</v>
      </c>
      <c r="M31" s="3">
        <v>5261</v>
      </c>
      <c r="N31" t="s">
        <v>13</v>
      </c>
    </row>
    <row r="32" spans="2:14" hidden="1" x14ac:dyDescent="0.25">
      <c r="B32" s="2">
        <v>42885</v>
      </c>
      <c r="C32" s="7">
        <f>YEAR(base[[#This Row],[Data]])</f>
        <v>2017</v>
      </c>
      <c r="D32" s="7" t="str">
        <f>UPPER(TEXT(base[[#This Row],[Data]],"mmm"))</f>
        <v>MAI</v>
      </c>
      <c r="E32" t="s">
        <v>18</v>
      </c>
      <c r="F32" t="s">
        <v>16</v>
      </c>
      <c r="G32" t="str">
        <f>PROPER(base[[#This Row],[Evento]]&amp;" "&amp;base[[#This Row],[Tipo]])</f>
        <v>Casamento Adulto</v>
      </c>
      <c r="H32" t="s">
        <v>12</v>
      </c>
      <c r="I32">
        <v>120</v>
      </c>
      <c r="J32" s="3">
        <f>VLOOKUP(_xlfn.CONCAT(base[[#This Row],[Evento]],base[[#This Row],[Tipo]]),'[1]tabela de preços'!$D$4:$E$14,2,0)</f>
        <v>150</v>
      </c>
      <c r="K32" s="3">
        <v>18000</v>
      </c>
      <c r="L32" s="3">
        <v>7407</v>
      </c>
      <c r="M32" s="3">
        <v>10593</v>
      </c>
      <c r="N32" t="s">
        <v>13</v>
      </c>
    </row>
    <row r="33" spans="2:14" hidden="1" x14ac:dyDescent="0.25">
      <c r="B33" s="2">
        <v>43021</v>
      </c>
      <c r="C33" s="7">
        <f>YEAR(base[[#This Row],[Data]])</f>
        <v>2017</v>
      </c>
      <c r="D33" s="7" t="str">
        <f>UPPER(TEXT(base[[#This Row],[Data]],"mmm"))</f>
        <v>OUT</v>
      </c>
      <c r="E33" t="s">
        <v>19</v>
      </c>
      <c r="F33" t="s">
        <v>16</v>
      </c>
      <c r="G33" t="str">
        <f>PROPER(base[[#This Row],[Evento]]&amp;" "&amp;base[[#This Row],[Tipo]])</f>
        <v>Bodas Adulto</v>
      </c>
      <c r="H33" t="s">
        <v>15</v>
      </c>
      <c r="I33">
        <v>100</v>
      </c>
      <c r="J33" s="3">
        <f>VLOOKUP(_xlfn.CONCAT(base[[#This Row],[Evento]],base[[#This Row],[Tipo]]),'[1]tabela de preços'!$D$4:$E$14,2,0)</f>
        <v>150</v>
      </c>
      <c r="K33" s="3">
        <v>15000</v>
      </c>
      <c r="L33" s="3">
        <v>5959</v>
      </c>
      <c r="M33" s="3">
        <v>9041</v>
      </c>
      <c r="N33" t="s">
        <v>13</v>
      </c>
    </row>
    <row r="34" spans="2:14" hidden="1" x14ac:dyDescent="0.25">
      <c r="B34" s="2">
        <v>43085</v>
      </c>
      <c r="C34" s="7">
        <f>YEAR(base[[#This Row],[Data]])</f>
        <v>2017</v>
      </c>
      <c r="D34" s="7" t="str">
        <f>UPPER(TEXT(base[[#This Row],[Data]],"mmm"))</f>
        <v>DEZ</v>
      </c>
      <c r="E34" t="s">
        <v>19</v>
      </c>
      <c r="F34" t="s">
        <v>17</v>
      </c>
      <c r="G34" t="str">
        <f>PROPER(base[[#This Row],[Evento]]&amp;" "&amp;base[[#This Row],[Tipo]])</f>
        <v>Bodas Melhor Idade</v>
      </c>
      <c r="H34" t="s">
        <v>12</v>
      </c>
      <c r="I34">
        <v>200</v>
      </c>
      <c r="J34" s="3">
        <f>VLOOKUP(_xlfn.CONCAT(base[[#This Row],[Evento]],base[[#This Row],[Tipo]]),'[1]tabela de preços'!$D$4:$E$14,2,0)</f>
        <v>120</v>
      </c>
      <c r="K34" s="3">
        <v>24000</v>
      </c>
      <c r="L34" s="3">
        <v>10534</v>
      </c>
      <c r="M34" s="3">
        <v>13466</v>
      </c>
      <c r="N34" t="s">
        <v>13</v>
      </c>
    </row>
    <row r="35" spans="2:14" hidden="1" x14ac:dyDescent="0.25">
      <c r="B35" s="2">
        <v>43093</v>
      </c>
      <c r="C35" s="7">
        <f>YEAR(base[[#This Row],[Data]])</f>
        <v>2017</v>
      </c>
      <c r="D35" s="7" t="str">
        <f>UPPER(TEXT(base[[#This Row],[Data]],"mmm"))</f>
        <v>DEZ</v>
      </c>
      <c r="E35" t="s">
        <v>20</v>
      </c>
      <c r="F35" t="s">
        <v>16</v>
      </c>
      <c r="G35" t="str">
        <f>PROPER(base[[#This Row],[Evento]]&amp;" "&amp;base[[#This Row],[Tipo]])</f>
        <v>Empresa Adulto</v>
      </c>
      <c r="H35" t="s">
        <v>15</v>
      </c>
      <c r="I35">
        <v>50</v>
      </c>
      <c r="J35" s="3">
        <f>VLOOKUP(_xlfn.CONCAT(base[[#This Row],[Evento]],base[[#This Row],[Tipo]]),'[1]tabela de preços'!$D$4:$E$14,2,0)</f>
        <v>100</v>
      </c>
      <c r="K35" s="3">
        <v>5000</v>
      </c>
      <c r="L35" s="3">
        <v>1901</v>
      </c>
      <c r="M35" s="3">
        <v>3099</v>
      </c>
      <c r="N35" t="s">
        <v>13</v>
      </c>
    </row>
    <row r="36" spans="2:14" hidden="1" x14ac:dyDescent="0.25">
      <c r="B36" s="2">
        <v>43041</v>
      </c>
      <c r="C36" s="7">
        <f>YEAR(base[[#This Row],[Data]])</f>
        <v>2017</v>
      </c>
      <c r="D36" s="7" t="str">
        <f>UPPER(TEXT(base[[#This Row],[Data]],"mmm"))</f>
        <v>NOV</v>
      </c>
      <c r="E36" t="s">
        <v>21</v>
      </c>
      <c r="F36" t="s">
        <v>14</v>
      </c>
      <c r="G36" t="str">
        <f>PROPER(base[[#This Row],[Evento]]&amp;" "&amp;base[[#This Row],[Tipo]])</f>
        <v>15 Anos Teen</v>
      </c>
      <c r="H36" t="s">
        <v>12</v>
      </c>
      <c r="I36">
        <v>100</v>
      </c>
      <c r="J36" s="3">
        <f>VLOOKUP(_xlfn.CONCAT(base[[#This Row],[Evento]],base[[#This Row],[Tipo]]),'[1]tabela de preços'!$D$4:$E$14,2,0)</f>
        <v>90</v>
      </c>
      <c r="K36" s="3">
        <v>9000</v>
      </c>
      <c r="L36" s="3">
        <v>3813</v>
      </c>
      <c r="M36" s="3">
        <v>5187</v>
      </c>
      <c r="N36" t="s">
        <v>13</v>
      </c>
    </row>
    <row r="37" spans="2:14" hidden="1" x14ac:dyDescent="0.25">
      <c r="B37" s="2">
        <v>42507</v>
      </c>
      <c r="C37" s="7">
        <f>YEAR(base[[#This Row],[Data]])</f>
        <v>2016</v>
      </c>
      <c r="D37" s="7" t="str">
        <f>UPPER(TEXT(base[[#This Row],[Data]],"mmm"))</f>
        <v>MAI</v>
      </c>
      <c r="E37" t="s">
        <v>22</v>
      </c>
      <c r="F37" t="s">
        <v>16</v>
      </c>
      <c r="G37" t="str">
        <f>PROPER(base[[#This Row],[Evento]]&amp;" "&amp;base[[#This Row],[Tipo]])</f>
        <v>Despedida Adulto</v>
      </c>
      <c r="H37" t="s">
        <v>15</v>
      </c>
      <c r="I37">
        <v>150</v>
      </c>
      <c r="J37" s="3">
        <f>VLOOKUP(_xlfn.CONCAT(base[[#This Row],[Evento]],base[[#This Row],[Tipo]]),'[1]tabela de preços'!$D$4:$E$14,2,0)</f>
        <v>120</v>
      </c>
      <c r="K37" s="3">
        <v>18000</v>
      </c>
      <c r="L37" s="3">
        <v>7070</v>
      </c>
      <c r="M37" s="3">
        <v>10930</v>
      </c>
      <c r="N37" t="s">
        <v>13</v>
      </c>
    </row>
    <row r="38" spans="2:14" hidden="1" x14ac:dyDescent="0.25">
      <c r="B38" s="2">
        <v>42527</v>
      </c>
      <c r="C38" s="7">
        <f>YEAR(base[[#This Row],[Data]])</f>
        <v>2016</v>
      </c>
      <c r="D38" s="7" t="str">
        <f>UPPER(TEXT(base[[#This Row],[Data]],"mmm"))</f>
        <v>JUN</v>
      </c>
      <c r="E38" t="s">
        <v>10</v>
      </c>
      <c r="F38" t="s">
        <v>11</v>
      </c>
      <c r="G38" t="str">
        <f>PROPER(base[[#This Row],[Evento]]&amp;" "&amp;base[[#This Row],[Tipo]])</f>
        <v>Aniversário Infantil</v>
      </c>
      <c r="H38" t="s">
        <v>12</v>
      </c>
      <c r="I38">
        <v>50</v>
      </c>
      <c r="J38" s="3">
        <f>VLOOKUP(_xlfn.CONCAT(base[[#This Row],[Evento]],base[[#This Row],[Tipo]]),'[1]tabela de preços'!$D$4:$E$14,2,0)</f>
        <v>70</v>
      </c>
      <c r="K38" s="3">
        <v>3500</v>
      </c>
      <c r="L38" s="3">
        <v>1501</v>
      </c>
      <c r="M38" s="3">
        <v>1999</v>
      </c>
      <c r="N38" t="s">
        <v>13</v>
      </c>
    </row>
    <row r="39" spans="2:14" hidden="1" x14ac:dyDescent="0.25">
      <c r="B39" s="2">
        <v>42474</v>
      </c>
      <c r="C39" s="7">
        <f>YEAR(base[[#This Row],[Data]])</f>
        <v>2016</v>
      </c>
      <c r="D39" s="7" t="str">
        <f>UPPER(TEXT(base[[#This Row],[Data]],"mmm"))</f>
        <v>ABR</v>
      </c>
      <c r="E39" t="s">
        <v>10</v>
      </c>
      <c r="F39" t="s">
        <v>14</v>
      </c>
      <c r="G39" t="str">
        <f>PROPER(base[[#This Row],[Evento]]&amp;" "&amp;base[[#This Row],[Tipo]])</f>
        <v>Aniversário Teen</v>
      </c>
      <c r="H39" t="s">
        <v>15</v>
      </c>
      <c r="I39">
        <v>100</v>
      </c>
      <c r="J39" s="3">
        <f>VLOOKUP(_xlfn.CONCAT(base[[#This Row],[Evento]],base[[#This Row],[Tipo]]),'[1]tabela de preços'!$D$4:$E$14,2,0)</f>
        <v>90</v>
      </c>
      <c r="K39" s="3">
        <v>9000</v>
      </c>
      <c r="L39" s="3">
        <v>3346</v>
      </c>
      <c r="M39" s="3">
        <v>5654</v>
      </c>
      <c r="N39" t="s">
        <v>13</v>
      </c>
    </row>
    <row r="40" spans="2:14" hidden="1" x14ac:dyDescent="0.25">
      <c r="B40" s="2">
        <v>42438</v>
      </c>
      <c r="C40" s="7">
        <f>YEAR(base[[#This Row],[Data]])</f>
        <v>2016</v>
      </c>
      <c r="D40" s="7" t="str">
        <f>UPPER(TEXT(base[[#This Row],[Data]],"mmm"))</f>
        <v>MAR</v>
      </c>
      <c r="E40" t="s">
        <v>10</v>
      </c>
      <c r="F40" t="s">
        <v>16</v>
      </c>
      <c r="G40" t="str">
        <f>PROPER(base[[#This Row],[Evento]]&amp;" "&amp;base[[#This Row],[Tipo]])</f>
        <v>Aniversário Adulto</v>
      </c>
      <c r="H40" t="s">
        <v>12</v>
      </c>
      <c r="I40">
        <v>150</v>
      </c>
      <c r="J40" s="3">
        <f>VLOOKUP(_xlfn.CONCAT(base[[#This Row],[Evento]],base[[#This Row],[Tipo]]),'[1]tabela de preços'!$D$4:$E$14,2,0)</f>
        <v>120</v>
      </c>
      <c r="K40" s="3">
        <v>18000</v>
      </c>
      <c r="L40" s="3">
        <v>6645</v>
      </c>
      <c r="M40" s="3">
        <v>11355</v>
      </c>
      <c r="N40" t="s">
        <v>13</v>
      </c>
    </row>
    <row r="41" spans="2:14" hidden="1" x14ac:dyDescent="0.25">
      <c r="B41" s="2">
        <v>42652</v>
      </c>
      <c r="C41" s="7">
        <f>YEAR(base[[#This Row],[Data]])</f>
        <v>2016</v>
      </c>
      <c r="D41" s="7" t="str">
        <f>UPPER(TEXT(base[[#This Row],[Data]],"mmm"))</f>
        <v>OUT</v>
      </c>
      <c r="E41" t="s">
        <v>10</v>
      </c>
      <c r="F41" t="s">
        <v>17</v>
      </c>
      <c r="G41" t="str">
        <f>PROPER(base[[#This Row],[Evento]]&amp;" "&amp;base[[#This Row],[Tipo]])</f>
        <v>Aniversário Melhor Idade</v>
      </c>
      <c r="H41" t="s">
        <v>15</v>
      </c>
      <c r="I41">
        <v>70</v>
      </c>
      <c r="J41" s="3">
        <f>VLOOKUP(_xlfn.CONCAT(base[[#This Row],[Evento]],base[[#This Row],[Tipo]]),'[1]tabela de preços'!$D$4:$E$14,2,0)</f>
        <v>120</v>
      </c>
      <c r="K41" s="3">
        <v>8400</v>
      </c>
      <c r="L41" s="3">
        <v>3280</v>
      </c>
      <c r="M41" s="3">
        <v>5120</v>
      </c>
      <c r="N41" t="s">
        <v>13</v>
      </c>
    </row>
    <row r="42" spans="2:14" hidden="1" x14ac:dyDescent="0.25">
      <c r="B42" s="2">
        <v>43018</v>
      </c>
      <c r="C42" s="7">
        <f>YEAR(base[[#This Row],[Data]])</f>
        <v>2017</v>
      </c>
      <c r="D42" s="7" t="str">
        <f>UPPER(TEXT(base[[#This Row],[Data]],"mmm"))</f>
        <v>OUT</v>
      </c>
      <c r="E42" t="s">
        <v>18</v>
      </c>
      <c r="F42" t="s">
        <v>16</v>
      </c>
      <c r="G42" t="str">
        <f>PROPER(base[[#This Row],[Evento]]&amp;" "&amp;base[[#This Row],[Tipo]])</f>
        <v>Casamento Adulto</v>
      </c>
      <c r="H42" t="s">
        <v>12</v>
      </c>
      <c r="I42">
        <v>120</v>
      </c>
      <c r="J42" s="3">
        <f>VLOOKUP(_xlfn.CONCAT(base[[#This Row],[Evento]],base[[#This Row],[Tipo]]),'[1]tabela de preços'!$D$4:$E$14,2,0)</f>
        <v>150</v>
      </c>
      <c r="K42" s="3">
        <v>18000</v>
      </c>
      <c r="L42" s="3">
        <v>6588</v>
      </c>
      <c r="M42" s="3">
        <v>11412</v>
      </c>
      <c r="N42" t="s">
        <v>13</v>
      </c>
    </row>
    <row r="43" spans="2:14" hidden="1" x14ac:dyDescent="0.25">
      <c r="B43" s="2">
        <v>42922</v>
      </c>
      <c r="C43" s="7">
        <f>YEAR(base[[#This Row],[Data]])</f>
        <v>2017</v>
      </c>
      <c r="D43" s="7" t="str">
        <f>UPPER(TEXT(base[[#This Row],[Data]],"mmm"))</f>
        <v>JUL</v>
      </c>
      <c r="E43" t="s">
        <v>19</v>
      </c>
      <c r="F43" t="s">
        <v>16</v>
      </c>
      <c r="G43" t="str">
        <f>PROPER(base[[#This Row],[Evento]]&amp;" "&amp;base[[#This Row],[Tipo]])</f>
        <v>Bodas Adulto</v>
      </c>
      <c r="H43" t="s">
        <v>15</v>
      </c>
      <c r="I43">
        <v>100</v>
      </c>
      <c r="J43" s="3">
        <f>VLOOKUP(_xlfn.CONCAT(base[[#This Row],[Evento]],base[[#This Row],[Tipo]]),'[1]tabela de preços'!$D$4:$E$14,2,0)</f>
        <v>150</v>
      </c>
      <c r="K43" s="3">
        <v>15000</v>
      </c>
      <c r="L43" s="3">
        <v>5410</v>
      </c>
      <c r="M43" s="3">
        <v>9590</v>
      </c>
      <c r="N43" t="s">
        <v>13</v>
      </c>
    </row>
    <row r="44" spans="2:14" hidden="1" x14ac:dyDescent="0.25">
      <c r="B44" s="2">
        <v>42485</v>
      </c>
      <c r="C44" s="7">
        <f>YEAR(base[[#This Row],[Data]])</f>
        <v>2016</v>
      </c>
      <c r="D44" s="7" t="str">
        <f>UPPER(TEXT(base[[#This Row],[Data]],"mmm"))</f>
        <v>ABR</v>
      </c>
      <c r="E44" t="s">
        <v>19</v>
      </c>
      <c r="F44" t="s">
        <v>17</v>
      </c>
      <c r="G44" t="str">
        <f>PROPER(base[[#This Row],[Evento]]&amp;" "&amp;base[[#This Row],[Tipo]])</f>
        <v>Bodas Melhor Idade</v>
      </c>
      <c r="H44" t="s">
        <v>12</v>
      </c>
      <c r="I44">
        <v>200</v>
      </c>
      <c r="J44" s="3">
        <f>VLOOKUP(_xlfn.CONCAT(base[[#This Row],[Evento]],base[[#This Row],[Tipo]]),'[1]tabela de preços'!$D$4:$E$14,2,0)</f>
        <v>120</v>
      </c>
      <c r="K44" s="3">
        <v>24000</v>
      </c>
      <c r="L44" s="3">
        <v>10793</v>
      </c>
      <c r="M44" s="3">
        <v>13207</v>
      </c>
      <c r="N44" t="s">
        <v>13</v>
      </c>
    </row>
    <row r="45" spans="2:14" hidden="1" x14ac:dyDescent="0.25">
      <c r="B45" s="2">
        <v>42693</v>
      </c>
      <c r="C45" s="7">
        <f>YEAR(base[[#This Row],[Data]])</f>
        <v>2016</v>
      </c>
      <c r="D45" s="7" t="str">
        <f>UPPER(TEXT(base[[#This Row],[Data]],"mmm"))</f>
        <v>NOV</v>
      </c>
      <c r="E45" t="s">
        <v>20</v>
      </c>
      <c r="F45" t="s">
        <v>16</v>
      </c>
      <c r="G45" t="str">
        <f>PROPER(base[[#This Row],[Evento]]&amp;" "&amp;base[[#This Row],[Tipo]])</f>
        <v>Empresa Adulto</v>
      </c>
      <c r="H45" t="s">
        <v>15</v>
      </c>
      <c r="I45">
        <v>50</v>
      </c>
      <c r="J45" s="3">
        <f>VLOOKUP(_xlfn.CONCAT(base[[#This Row],[Evento]],base[[#This Row],[Tipo]]),'[1]tabela de preços'!$D$4:$E$14,2,0)</f>
        <v>100</v>
      </c>
      <c r="K45" s="3">
        <v>5000</v>
      </c>
      <c r="L45" s="3">
        <v>1835</v>
      </c>
      <c r="M45" s="3">
        <v>3165</v>
      </c>
      <c r="N45" t="s">
        <v>13</v>
      </c>
    </row>
    <row r="46" spans="2:14" hidden="1" x14ac:dyDescent="0.25">
      <c r="B46" s="2">
        <v>42887</v>
      </c>
      <c r="C46" s="7">
        <f>YEAR(base[[#This Row],[Data]])</f>
        <v>2017</v>
      </c>
      <c r="D46" s="7" t="str">
        <f>UPPER(TEXT(base[[#This Row],[Data]],"mmm"))</f>
        <v>JUN</v>
      </c>
      <c r="E46" t="s">
        <v>21</v>
      </c>
      <c r="F46" t="s">
        <v>14</v>
      </c>
      <c r="G46" t="str">
        <f>PROPER(base[[#This Row],[Evento]]&amp;" "&amp;base[[#This Row],[Tipo]])</f>
        <v>15 Anos Teen</v>
      </c>
      <c r="H46" t="s">
        <v>12</v>
      </c>
      <c r="I46">
        <v>100</v>
      </c>
      <c r="J46" s="3">
        <f>VLOOKUP(_xlfn.CONCAT(base[[#This Row],[Evento]],base[[#This Row],[Tipo]]),'[1]tabela de preços'!$D$4:$E$14,2,0)</f>
        <v>90</v>
      </c>
      <c r="K46" s="3">
        <v>9000</v>
      </c>
      <c r="L46" s="3">
        <v>3839</v>
      </c>
      <c r="M46" s="3">
        <v>5161</v>
      </c>
      <c r="N46" t="s">
        <v>13</v>
      </c>
    </row>
    <row r="47" spans="2:14" hidden="1" x14ac:dyDescent="0.25">
      <c r="B47" s="2">
        <v>42831</v>
      </c>
      <c r="C47" s="7">
        <f>YEAR(base[[#This Row],[Data]])</f>
        <v>2017</v>
      </c>
      <c r="D47" s="7" t="str">
        <f>UPPER(TEXT(base[[#This Row],[Data]],"mmm"))</f>
        <v>ABR</v>
      </c>
      <c r="E47" t="s">
        <v>22</v>
      </c>
      <c r="F47" t="s">
        <v>16</v>
      </c>
      <c r="G47" t="str">
        <f>PROPER(base[[#This Row],[Evento]]&amp;" "&amp;base[[#This Row],[Tipo]])</f>
        <v>Despedida Adulto</v>
      </c>
      <c r="H47" t="s">
        <v>15</v>
      </c>
      <c r="I47">
        <v>150</v>
      </c>
      <c r="J47" s="3">
        <f>VLOOKUP(_xlfn.CONCAT(base[[#This Row],[Evento]],base[[#This Row],[Tipo]]),'[1]tabela de preços'!$D$4:$E$14,2,0)</f>
        <v>120</v>
      </c>
      <c r="K47" s="3">
        <v>18000</v>
      </c>
      <c r="L47" s="3">
        <v>7974</v>
      </c>
      <c r="M47" s="3">
        <v>10026</v>
      </c>
      <c r="N47" t="s">
        <v>13</v>
      </c>
    </row>
    <row r="48" spans="2:14" hidden="1" x14ac:dyDescent="0.25">
      <c r="B48" s="2">
        <v>42825</v>
      </c>
      <c r="C48" s="7">
        <f>YEAR(base[[#This Row],[Data]])</f>
        <v>2017</v>
      </c>
      <c r="D48" s="7" t="str">
        <f>UPPER(TEXT(base[[#This Row],[Data]],"mmm"))</f>
        <v>MAR</v>
      </c>
      <c r="E48" t="s">
        <v>10</v>
      </c>
      <c r="F48" t="s">
        <v>11</v>
      </c>
      <c r="G48" t="str">
        <f>PROPER(base[[#This Row],[Evento]]&amp;" "&amp;base[[#This Row],[Tipo]])</f>
        <v>Aniversário Infantil</v>
      </c>
      <c r="H48" t="s">
        <v>12</v>
      </c>
      <c r="I48">
        <v>50</v>
      </c>
      <c r="J48" s="3">
        <f>VLOOKUP(_xlfn.CONCAT(base[[#This Row],[Evento]],base[[#This Row],[Tipo]]),'[1]tabela de preços'!$D$4:$E$14,2,0)</f>
        <v>70</v>
      </c>
      <c r="K48" s="3">
        <v>3500</v>
      </c>
      <c r="L48" s="3">
        <v>1510</v>
      </c>
      <c r="M48" s="3">
        <v>1990</v>
      </c>
      <c r="N48" t="s">
        <v>13</v>
      </c>
    </row>
    <row r="49" spans="2:14" hidden="1" x14ac:dyDescent="0.25">
      <c r="B49" s="2">
        <v>42483</v>
      </c>
      <c r="C49" s="7">
        <f>YEAR(base[[#This Row],[Data]])</f>
        <v>2016</v>
      </c>
      <c r="D49" s="7" t="str">
        <f>UPPER(TEXT(base[[#This Row],[Data]],"mmm"))</f>
        <v>ABR</v>
      </c>
      <c r="E49" t="s">
        <v>10</v>
      </c>
      <c r="F49" t="s">
        <v>14</v>
      </c>
      <c r="G49" t="str">
        <f>PROPER(base[[#This Row],[Evento]]&amp;" "&amp;base[[#This Row],[Tipo]])</f>
        <v>Aniversário Teen</v>
      </c>
      <c r="H49" t="s">
        <v>15</v>
      </c>
      <c r="I49">
        <v>100</v>
      </c>
      <c r="J49" s="3">
        <f>VLOOKUP(_xlfn.CONCAT(base[[#This Row],[Evento]],base[[#This Row],[Tipo]]),'[1]tabela de preços'!$D$4:$E$14,2,0)</f>
        <v>90</v>
      </c>
      <c r="K49" s="3">
        <v>9000</v>
      </c>
      <c r="L49" s="3">
        <v>3655</v>
      </c>
      <c r="M49" s="3">
        <v>5345</v>
      </c>
      <c r="N49" t="s">
        <v>13</v>
      </c>
    </row>
    <row r="50" spans="2:14" hidden="1" x14ac:dyDescent="0.25">
      <c r="B50" s="2">
        <v>42532</v>
      </c>
      <c r="C50" s="7">
        <f>YEAR(base[[#This Row],[Data]])</f>
        <v>2016</v>
      </c>
      <c r="D50" s="7" t="str">
        <f>UPPER(TEXT(base[[#This Row],[Data]],"mmm"))</f>
        <v>JUN</v>
      </c>
      <c r="E50" t="s">
        <v>10</v>
      </c>
      <c r="F50" t="s">
        <v>16</v>
      </c>
      <c r="G50" t="str">
        <f>PROPER(base[[#This Row],[Evento]]&amp;" "&amp;base[[#This Row],[Tipo]])</f>
        <v>Aniversário Adulto</v>
      </c>
      <c r="H50" t="s">
        <v>12</v>
      </c>
      <c r="I50">
        <v>150</v>
      </c>
      <c r="J50" s="3">
        <f>VLOOKUP(_xlfn.CONCAT(base[[#This Row],[Evento]],base[[#This Row],[Tipo]]),'[1]tabela de preços'!$D$4:$E$14,2,0)</f>
        <v>120</v>
      </c>
      <c r="K50" s="3">
        <v>18000</v>
      </c>
      <c r="L50" s="3">
        <v>7293</v>
      </c>
      <c r="M50" s="3">
        <v>10707</v>
      </c>
      <c r="N50" t="s">
        <v>13</v>
      </c>
    </row>
    <row r="51" spans="2:14" hidden="1" x14ac:dyDescent="0.25">
      <c r="B51" s="2">
        <v>42518</v>
      </c>
      <c r="C51" s="7">
        <f>YEAR(base[[#This Row],[Data]])</f>
        <v>2016</v>
      </c>
      <c r="D51" s="7" t="str">
        <f>UPPER(TEXT(base[[#This Row],[Data]],"mmm"))</f>
        <v>MAI</v>
      </c>
      <c r="E51" t="s">
        <v>10</v>
      </c>
      <c r="F51" t="s">
        <v>17</v>
      </c>
      <c r="G51" t="str">
        <f>PROPER(base[[#This Row],[Evento]]&amp;" "&amp;base[[#This Row],[Tipo]])</f>
        <v>Aniversário Melhor Idade</v>
      </c>
      <c r="H51" t="s">
        <v>15</v>
      </c>
      <c r="I51">
        <v>70</v>
      </c>
      <c r="J51" s="3">
        <f>VLOOKUP(_xlfn.CONCAT(base[[#This Row],[Evento]],base[[#This Row],[Tipo]]),'[1]tabela de preços'!$D$4:$E$14,2,0)</f>
        <v>120</v>
      </c>
      <c r="K51" s="3">
        <v>8400</v>
      </c>
      <c r="L51" s="3">
        <v>2983</v>
      </c>
      <c r="M51" s="3">
        <v>5417</v>
      </c>
      <c r="N51" t="s">
        <v>13</v>
      </c>
    </row>
    <row r="52" spans="2:14" hidden="1" x14ac:dyDescent="0.25">
      <c r="B52" s="2">
        <v>42501</v>
      </c>
      <c r="C52" s="7">
        <f>YEAR(base[[#This Row],[Data]])</f>
        <v>2016</v>
      </c>
      <c r="D52" s="7" t="str">
        <f>UPPER(TEXT(base[[#This Row],[Data]],"mmm"))</f>
        <v>MAI</v>
      </c>
      <c r="E52" t="s">
        <v>18</v>
      </c>
      <c r="F52" t="s">
        <v>16</v>
      </c>
      <c r="G52" t="str">
        <f>PROPER(base[[#This Row],[Evento]]&amp;" "&amp;base[[#This Row],[Tipo]])</f>
        <v>Casamento Adulto</v>
      </c>
      <c r="H52" t="s">
        <v>12</v>
      </c>
      <c r="I52">
        <v>120</v>
      </c>
      <c r="J52" s="3">
        <f>VLOOKUP(_xlfn.CONCAT(base[[#This Row],[Evento]],base[[#This Row],[Tipo]]),'[1]tabela de preços'!$D$4:$E$14,2,0)</f>
        <v>150</v>
      </c>
      <c r="K52" s="3">
        <v>18000</v>
      </c>
      <c r="L52" s="3">
        <v>7693</v>
      </c>
      <c r="M52" s="3">
        <v>10307</v>
      </c>
      <c r="N52" t="s">
        <v>13</v>
      </c>
    </row>
    <row r="53" spans="2:14" hidden="1" x14ac:dyDescent="0.25">
      <c r="B53" s="2">
        <v>42709</v>
      </c>
      <c r="C53" s="7">
        <f>YEAR(base[[#This Row],[Data]])</f>
        <v>2016</v>
      </c>
      <c r="D53" s="7" t="str">
        <f>UPPER(TEXT(base[[#This Row],[Data]],"mmm"))</f>
        <v>DEZ</v>
      </c>
      <c r="E53" t="s">
        <v>19</v>
      </c>
      <c r="F53" t="s">
        <v>16</v>
      </c>
      <c r="G53" t="str">
        <f>PROPER(base[[#This Row],[Evento]]&amp;" "&amp;base[[#This Row],[Tipo]])</f>
        <v>Bodas Adulto</v>
      </c>
      <c r="H53" t="s">
        <v>15</v>
      </c>
      <c r="I53">
        <v>100</v>
      </c>
      <c r="J53" s="3">
        <f>VLOOKUP(_xlfn.CONCAT(base[[#This Row],[Evento]],base[[#This Row],[Tipo]]),'[1]tabela de preços'!$D$4:$E$14,2,0)</f>
        <v>150</v>
      </c>
      <c r="K53" s="3">
        <v>15000</v>
      </c>
      <c r="L53" s="3">
        <v>6085</v>
      </c>
      <c r="M53" s="3">
        <v>8915</v>
      </c>
      <c r="N53" t="s">
        <v>13</v>
      </c>
    </row>
    <row r="54" spans="2:14" hidden="1" x14ac:dyDescent="0.25">
      <c r="B54" s="2">
        <v>43048</v>
      </c>
      <c r="C54" s="7">
        <f>YEAR(base[[#This Row],[Data]])</f>
        <v>2017</v>
      </c>
      <c r="D54" s="7" t="str">
        <f>UPPER(TEXT(base[[#This Row],[Data]],"mmm"))</f>
        <v>NOV</v>
      </c>
      <c r="E54" t="s">
        <v>19</v>
      </c>
      <c r="F54" t="s">
        <v>17</v>
      </c>
      <c r="G54" t="str">
        <f>PROPER(base[[#This Row],[Evento]]&amp;" "&amp;base[[#This Row],[Tipo]])</f>
        <v>Bodas Melhor Idade</v>
      </c>
      <c r="H54" t="s">
        <v>12</v>
      </c>
      <c r="I54">
        <v>200</v>
      </c>
      <c r="J54" s="3">
        <f>VLOOKUP(_xlfn.CONCAT(base[[#This Row],[Evento]],base[[#This Row],[Tipo]]),'[1]tabela de preços'!$D$4:$E$14,2,0)</f>
        <v>120</v>
      </c>
      <c r="K54" s="3">
        <v>24000</v>
      </c>
      <c r="L54" s="3">
        <v>10616</v>
      </c>
      <c r="M54" s="3">
        <v>13384</v>
      </c>
      <c r="N54" t="s">
        <v>13</v>
      </c>
    </row>
    <row r="55" spans="2:14" hidden="1" x14ac:dyDescent="0.25">
      <c r="B55" s="2">
        <v>42992</v>
      </c>
      <c r="C55" s="7">
        <f>YEAR(base[[#This Row],[Data]])</f>
        <v>2017</v>
      </c>
      <c r="D55" s="7" t="str">
        <f>UPPER(TEXT(base[[#This Row],[Data]],"mmm"))</f>
        <v>SET</v>
      </c>
      <c r="E55" t="s">
        <v>20</v>
      </c>
      <c r="F55" t="s">
        <v>16</v>
      </c>
      <c r="G55" t="str">
        <f>PROPER(base[[#This Row],[Evento]]&amp;" "&amp;base[[#This Row],[Tipo]])</f>
        <v>Empresa Adulto</v>
      </c>
      <c r="H55" t="s">
        <v>15</v>
      </c>
      <c r="I55">
        <v>50</v>
      </c>
      <c r="J55" s="3">
        <f>VLOOKUP(_xlfn.CONCAT(base[[#This Row],[Evento]],base[[#This Row],[Tipo]]),'[1]tabela de preços'!$D$4:$E$14,2,0)</f>
        <v>100</v>
      </c>
      <c r="K55" s="3">
        <v>5000</v>
      </c>
      <c r="L55" s="3">
        <v>2171</v>
      </c>
      <c r="M55" s="3">
        <v>2829</v>
      </c>
      <c r="N55" t="s">
        <v>13</v>
      </c>
    </row>
    <row r="56" spans="2:14" x14ac:dyDescent="0.25">
      <c r="B56" s="2">
        <v>42745</v>
      </c>
      <c r="C56" s="7">
        <f>YEAR(base[[#This Row],[Data]])</f>
        <v>2017</v>
      </c>
      <c r="D56" s="7" t="str">
        <f>UPPER(TEXT(base[[#This Row],[Data]],"mmm"))</f>
        <v>JAN</v>
      </c>
      <c r="E56" t="s">
        <v>21</v>
      </c>
      <c r="F56" t="s">
        <v>14</v>
      </c>
      <c r="G56" t="str">
        <f>PROPER(base[[#This Row],[Evento]]&amp;" "&amp;base[[#This Row],[Tipo]])</f>
        <v>15 Anos Teen</v>
      </c>
      <c r="H56" t="s">
        <v>12</v>
      </c>
      <c r="I56">
        <v>100</v>
      </c>
      <c r="J56" s="3">
        <f>VLOOKUP(_xlfn.CONCAT(base[[#This Row],[Evento]],base[[#This Row],[Tipo]]),'[1]tabela de preços'!$D$4:$E$14,2,0)</f>
        <v>90</v>
      </c>
      <c r="K56" s="3">
        <v>9000</v>
      </c>
      <c r="L56" s="3">
        <v>3948</v>
      </c>
      <c r="M56" s="3">
        <v>5052</v>
      </c>
      <c r="N56" t="s">
        <v>13</v>
      </c>
    </row>
    <row r="57" spans="2:14" hidden="1" x14ac:dyDescent="0.25">
      <c r="B57" s="2">
        <v>42862</v>
      </c>
      <c r="C57" s="7">
        <f>YEAR(base[[#This Row],[Data]])</f>
        <v>2017</v>
      </c>
      <c r="D57" s="7" t="str">
        <f>UPPER(TEXT(base[[#This Row],[Data]],"mmm"))</f>
        <v>MAI</v>
      </c>
      <c r="E57" t="s">
        <v>22</v>
      </c>
      <c r="F57" t="s">
        <v>16</v>
      </c>
      <c r="G57" t="str">
        <f>PROPER(base[[#This Row],[Evento]]&amp;" "&amp;base[[#This Row],[Tipo]])</f>
        <v>Despedida Adulto</v>
      </c>
      <c r="H57" t="s">
        <v>15</v>
      </c>
      <c r="I57">
        <v>150</v>
      </c>
      <c r="J57" s="3">
        <f>VLOOKUP(_xlfn.CONCAT(base[[#This Row],[Evento]],base[[#This Row],[Tipo]]),'[1]tabela de preços'!$D$4:$E$14,2,0)</f>
        <v>120</v>
      </c>
      <c r="K57" s="3">
        <v>18000</v>
      </c>
      <c r="L57" s="3">
        <v>6498</v>
      </c>
      <c r="M57" s="3">
        <v>11502</v>
      </c>
      <c r="N57" t="s">
        <v>13</v>
      </c>
    </row>
    <row r="58" spans="2:14" hidden="1" x14ac:dyDescent="0.25">
      <c r="B58" s="2">
        <v>43096</v>
      </c>
      <c r="C58" s="7">
        <f>YEAR(base[[#This Row],[Data]])</f>
        <v>2017</v>
      </c>
      <c r="D58" s="7" t="str">
        <f>UPPER(TEXT(base[[#This Row],[Data]],"mmm"))</f>
        <v>DEZ</v>
      </c>
      <c r="E58" t="s">
        <v>10</v>
      </c>
      <c r="F58" t="s">
        <v>11</v>
      </c>
      <c r="G58" t="str">
        <f>PROPER(base[[#This Row],[Evento]]&amp;" "&amp;base[[#This Row],[Tipo]])</f>
        <v>Aniversário Infantil</v>
      </c>
      <c r="H58" t="s">
        <v>12</v>
      </c>
      <c r="I58">
        <v>50</v>
      </c>
      <c r="J58" s="3">
        <f>VLOOKUP(_xlfn.CONCAT(base[[#This Row],[Evento]],base[[#This Row],[Tipo]]),'[1]tabela de preços'!$D$4:$E$14,2,0)</f>
        <v>70</v>
      </c>
      <c r="K58" s="3">
        <v>3500</v>
      </c>
      <c r="L58" s="3">
        <v>1399</v>
      </c>
      <c r="M58" s="3">
        <v>2101</v>
      </c>
      <c r="N58" t="s">
        <v>13</v>
      </c>
    </row>
    <row r="59" spans="2:14" hidden="1" x14ac:dyDescent="0.25">
      <c r="B59" s="2">
        <v>42779</v>
      </c>
      <c r="C59" s="7">
        <f>YEAR(base[[#This Row],[Data]])</f>
        <v>2017</v>
      </c>
      <c r="D59" s="7" t="str">
        <f>UPPER(TEXT(base[[#This Row],[Data]],"mmm"))</f>
        <v>FEV</v>
      </c>
      <c r="E59" t="s">
        <v>10</v>
      </c>
      <c r="F59" t="s">
        <v>14</v>
      </c>
      <c r="G59" t="str">
        <f>PROPER(base[[#This Row],[Evento]]&amp;" "&amp;base[[#This Row],[Tipo]])</f>
        <v>Aniversário Teen</v>
      </c>
      <c r="H59" t="s">
        <v>15</v>
      </c>
      <c r="I59">
        <v>100</v>
      </c>
      <c r="J59" s="3">
        <f>VLOOKUP(_xlfn.CONCAT(base[[#This Row],[Evento]],base[[#This Row],[Tipo]]),'[1]tabela de preços'!$D$4:$E$14,2,0)</f>
        <v>90</v>
      </c>
      <c r="K59" s="3">
        <v>9000</v>
      </c>
      <c r="L59" s="3">
        <v>3624</v>
      </c>
      <c r="M59" s="3">
        <v>5376</v>
      </c>
      <c r="N59" t="s">
        <v>13</v>
      </c>
    </row>
    <row r="60" spans="2:14" hidden="1" x14ac:dyDescent="0.25">
      <c r="B60" s="2">
        <v>42428</v>
      </c>
      <c r="C60" s="7">
        <f>YEAR(base[[#This Row],[Data]])</f>
        <v>2016</v>
      </c>
      <c r="D60" s="7" t="str">
        <f>UPPER(TEXT(base[[#This Row],[Data]],"mmm"))</f>
        <v>FEV</v>
      </c>
      <c r="E60" t="s">
        <v>10</v>
      </c>
      <c r="F60" t="s">
        <v>16</v>
      </c>
      <c r="G60" t="str">
        <f>PROPER(base[[#This Row],[Evento]]&amp;" "&amp;base[[#This Row],[Tipo]])</f>
        <v>Aniversário Adulto</v>
      </c>
      <c r="H60" t="s">
        <v>12</v>
      </c>
      <c r="I60">
        <v>150</v>
      </c>
      <c r="J60" s="3">
        <f>VLOOKUP(_xlfn.CONCAT(base[[#This Row],[Evento]],base[[#This Row],[Tipo]]),'[1]tabela de preços'!$D$4:$E$14,2,0)</f>
        <v>120</v>
      </c>
      <c r="K60" s="3">
        <v>18000</v>
      </c>
      <c r="L60" s="3">
        <v>6997</v>
      </c>
      <c r="M60" s="3">
        <v>11003</v>
      </c>
      <c r="N60" t="s">
        <v>13</v>
      </c>
    </row>
    <row r="61" spans="2:14" hidden="1" x14ac:dyDescent="0.25">
      <c r="B61" s="2">
        <v>43008</v>
      </c>
      <c r="C61" s="7">
        <f>YEAR(base[[#This Row],[Data]])</f>
        <v>2017</v>
      </c>
      <c r="D61" s="7" t="str">
        <f>UPPER(TEXT(base[[#This Row],[Data]],"mmm"))</f>
        <v>SET</v>
      </c>
      <c r="E61" t="s">
        <v>10</v>
      </c>
      <c r="F61" t="s">
        <v>17</v>
      </c>
      <c r="G61" t="str">
        <f>PROPER(base[[#This Row],[Evento]]&amp;" "&amp;base[[#This Row],[Tipo]])</f>
        <v>Aniversário Melhor Idade</v>
      </c>
      <c r="H61" t="s">
        <v>15</v>
      </c>
      <c r="I61">
        <v>70</v>
      </c>
      <c r="J61" s="3">
        <f>VLOOKUP(_xlfn.CONCAT(base[[#This Row],[Evento]],base[[#This Row],[Tipo]]),'[1]tabela de preços'!$D$4:$E$14,2,0)</f>
        <v>120</v>
      </c>
      <c r="K61" s="3">
        <v>8400</v>
      </c>
      <c r="L61" s="3">
        <v>3673</v>
      </c>
      <c r="M61" s="3">
        <v>4727</v>
      </c>
      <c r="N61" t="s">
        <v>13</v>
      </c>
    </row>
    <row r="62" spans="2:14" hidden="1" x14ac:dyDescent="0.25">
      <c r="B62" s="2">
        <v>42527</v>
      </c>
      <c r="C62" s="7">
        <f>YEAR(base[[#This Row],[Data]])</f>
        <v>2016</v>
      </c>
      <c r="D62" s="7" t="str">
        <f>UPPER(TEXT(base[[#This Row],[Data]],"mmm"))</f>
        <v>JUN</v>
      </c>
      <c r="E62" t="s">
        <v>18</v>
      </c>
      <c r="F62" t="s">
        <v>16</v>
      </c>
      <c r="G62" t="str">
        <f>PROPER(base[[#This Row],[Evento]]&amp;" "&amp;base[[#This Row],[Tipo]])</f>
        <v>Casamento Adulto</v>
      </c>
      <c r="H62" t="s">
        <v>12</v>
      </c>
      <c r="I62">
        <v>120</v>
      </c>
      <c r="J62" s="3">
        <f>VLOOKUP(_xlfn.CONCAT(base[[#This Row],[Evento]],base[[#This Row],[Tipo]]),'[1]tabela de preços'!$D$4:$E$14,2,0)</f>
        <v>150</v>
      </c>
      <c r="K62" s="3">
        <v>18000</v>
      </c>
      <c r="L62" s="3">
        <v>6110</v>
      </c>
      <c r="M62" s="3">
        <v>11890</v>
      </c>
      <c r="N62" t="s">
        <v>13</v>
      </c>
    </row>
    <row r="63" spans="2:14" hidden="1" x14ac:dyDescent="0.25">
      <c r="B63" s="2">
        <v>43050</v>
      </c>
      <c r="C63" s="7">
        <f>YEAR(base[[#This Row],[Data]])</f>
        <v>2017</v>
      </c>
      <c r="D63" s="7" t="str">
        <f>UPPER(TEXT(base[[#This Row],[Data]],"mmm"))</f>
        <v>NOV</v>
      </c>
      <c r="E63" t="s">
        <v>19</v>
      </c>
      <c r="F63" t="s">
        <v>16</v>
      </c>
      <c r="G63" t="str">
        <f>PROPER(base[[#This Row],[Evento]]&amp;" "&amp;base[[#This Row],[Tipo]])</f>
        <v>Bodas Adulto</v>
      </c>
      <c r="H63" t="s">
        <v>15</v>
      </c>
      <c r="I63">
        <v>100</v>
      </c>
      <c r="J63" s="3">
        <f>VLOOKUP(_xlfn.CONCAT(base[[#This Row],[Evento]],base[[#This Row],[Tipo]]),'[1]tabela de preços'!$D$4:$E$14,2,0)</f>
        <v>150</v>
      </c>
      <c r="K63" s="3">
        <v>15000</v>
      </c>
      <c r="L63" s="3">
        <v>5953</v>
      </c>
      <c r="M63" s="3">
        <v>9047</v>
      </c>
      <c r="N63" t="s">
        <v>13</v>
      </c>
    </row>
    <row r="64" spans="2:14" hidden="1" x14ac:dyDescent="0.25">
      <c r="B64" s="2">
        <v>43099</v>
      </c>
      <c r="C64" s="7">
        <f>YEAR(base[[#This Row],[Data]])</f>
        <v>2017</v>
      </c>
      <c r="D64" s="7" t="str">
        <f>UPPER(TEXT(base[[#This Row],[Data]],"mmm"))</f>
        <v>DEZ</v>
      </c>
      <c r="E64" t="s">
        <v>19</v>
      </c>
      <c r="F64" t="s">
        <v>17</v>
      </c>
      <c r="G64" t="str">
        <f>PROPER(base[[#This Row],[Evento]]&amp;" "&amp;base[[#This Row],[Tipo]])</f>
        <v>Bodas Melhor Idade</v>
      </c>
      <c r="H64" t="s">
        <v>12</v>
      </c>
      <c r="I64">
        <v>200</v>
      </c>
      <c r="J64" s="3">
        <f>VLOOKUP(_xlfn.CONCAT(base[[#This Row],[Evento]],base[[#This Row],[Tipo]]),'[1]tabela de preços'!$D$4:$E$14,2,0)</f>
        <v>120</v>
      </c>
      <c r="K64" s="3">
        <v>24000</v>
      </c>
      <c r="L64" s="3">
        <v>8223</v>
      </c>
      <c r="M64" s="3">
        <v>15777</v>
      </c>
      <c r="N64" t="s">
        <v>13</v>
      </c>
    </row>
    <row r="65" spans="2:14" hidden="1" x14ac:dyDescent="0.25">
      <c r="B65" s="2">
        <v>42601</v>
      </c>
      <c r="C65" s="7">
        <f>YEAR(base[[#This Row],[Data]])</f>
        <v>2016</v>
      </c>
      <c r="D65" s="7" t="str">
        <f>UPPER(TEXT(base[[#This Row],[Data]],"mmm"))</f>
        <v>AGO</v>
      </c>
      <c r="E65" t="s">
        <v>20</v>
      </c>
      <c r="F65" t="s">
        <v>16</v>
      </c>
      <c r="G65" t="str">
        <f>PROPER(base[[#This Row],[Evento]]&amp;" "&amp;base[[#This Row],[Tipo]])</f>
        <v>Empresa Adulto</v>
      </c>
      <c r="H65" t="s">
        <v>15</v>
      </c>
      <c r="I65">
        <v>50</v>
      </c>
      <c r="J65" s="3">
        <f>VLOOKUP(_xlfn.CONCAT(base[[#This Row],[Evento]],base[[#This Row],[Tipo]]),'[1]tabela de preços'!$D$4:$E$14,2,0)</f>
        <v>100</v>
      </c>
      <c r="K65" s="3">
        <v>5000</v>
      </c>
      <c r="L65" s="3">
        <v>2102</v>
      </c>
      <c r="M65" s="3">
        <v>2898</v>
      </c>
      <c r="N65" t="s">
        <v>13</v>
      </c>
    </row>
    <row r="66" spans="2:14" hidden="1" x14ac:dyDescent="0.25">
      <c r="B66" s="2">
        <v>42783</v>
      </c>
      <c r="C66" s="7">
        <f>YEAR(base[[#This Row],[Data]])</f>
        <v>2017</v>
      </c>
      <c r="D66" s="7" t="str">
        <f>UPPER(TEXT(base[[#This Row],[Data]],"mmm"))</f>
        <v>FEV</v>
      </c>
      <c r="E66" t="s">
        <v>21</v>
      </c>
      <c r="F66" t="s">
        <v>14</v>
      </c>
      <c r="G66" t="str">
        <f>PROPER(base[[#This Row],[Evento]]&amp;" "&amp;base[[#This Row],[Tipo]])</f>
        <v>15 Anos Teen</v>
      </c>
      <c r="H66" t="s">
        <v>12</v>
      </c>
      <c r="I66">
        <v>100</v>
      </c>
      <c r="J66" s="3">
        <f>VLOOKUP(_xlfn.CONCAT(base[[#This Row],[Evento]],base[[#This Row],[Tipo]]),'[1]tabela de preços'!$D$4:$E$14,2,0)</f>
        <v>90</v>
      </c>
      <c r="K66" s="3">
        <v>9000</v>
      </c>
      <c r="L66" s="3">
        <v>3651</v>
      </c>
      <c r="M66" s="3">
        <v>5349</v>
      </c>
      <c r="N66" t="s">
        <v>13</v>
      </c>
    </row>
    <row r="67" spans="2:14" x14ac:dyDescent="0.25">
      <c r="B67" s="2">
        <v>42754</v>
      </c>
      <c r="C67" s="7">
        <f>YEAR(base[[#This Row],[Data]])</f>
        <v>2017</v>
      </c>
      <c r="D67" s="7" t="str">
        <f>UPPER(TEXT(base[[#This Row],[Data]],"mmm"))</f>
        <v>JAN</v>
      </c>
      <c r="E67" t="s">
        <v>22</v>
      </c>
      <c r="F67" t="s">
        <v>16</v>
      </c>
      <c r="G67" t="str">
        <f>PROPER(base[[#This Row],[Evento]]&amp;" "&amp;base[[#This Row],[Tipo]])</f>
        <v>Despedida Adulto</v>
      </c>
      <c r="H67" t="s">
        <v>15</v>
      </c>
      <c r="I67">
        <v>150</v>
      </c>
      <c r="J67" s="3">
        <f>VLOOKUP(_xlfn.CONCAT(base[[#This Row],[Evento]],base[[#This Row],[Tipo]]),'[1]tabela de preços'!$D$4:$E$14,2,0)</f>
        <v>120</v>
      </c>
      <c r="K67" s="3">
        <v>18000</v>
      </c>
      <c r="L67" s="3">
        <v>6908</v>
      </c>
      <c r="M67" s="3">
        <v>11092</v>
      </c>
      <c r="N67" t="s">
        <v>13</v>
      </c>
    </row>
    <row r="68" spans="2:14" hidden="1" x14ac:dyDescent="0.25">
      <c r="B68" s="2">
        <v>42519</v>
      </c>
      <c r="C68" s="7">
        <f>YEAR(base[[#This Row],[Data]])</f>
        <v>2016</v>
      </c>
      <c r="D68" s="7" t="str">
        <f>UPPER(TEXT(base[[#This Row],[Data]],"mmm"))</f>
        <v>MAI</v>
      </c>
      <c r="E68" t="s">
        <v>10</v>
      </c>
      <c r="F68" t="s">
        <v>11</v>
      </c>
      <c r="G68" t="str">
        <f>PROPER(base[[#This Row],[Evento]]&amp;" "&amp;base[[#This Row],[Tipo]])</f>
        <v>Aniversário Infantil</v>
      </c>
      <c r="H68" t="s">
        <v>12</v>
      </c>
      <c r="I68">
        <v>50</v>
      </c>
      <c r="J68" s="3">
        <f>VLOOKUP(_xlfn.CONCAT(base[[#This Row],[Evento]],base[[#This Row],[Tipo]]),'[1]tabela de preços'!$D$4:$E$14,2,0)</f>
        <v>70</v>
      </c>
      <c r="K68" s="3">
        <v>3500</v>
      </c>
      <c r="L68" s="3">
        <v>1491</v>
      </c>
      <c r="M68" s="3">
        <v>2009</v>
      </c>
      <c r="N68" t="s">
        <v>13</v>
      </c>
    </row>
    <row r="69" spans="2:14" hidden="1" x14ac:dyDescent="0.25">
      <c r="B69" s="2">
        <v>43008</v>
      </c>
      <c r="C69" s="7">
        <f>YEAR(base[[#This Row],[Data]])</f>
        <v>2017</v>
      </c>
      <c r="D69" s="7" t="str">
        <f>UPPER(TEXT(base[[#This Row],[Data]],"mmm"))</f>
        <v>SET</v>
      </c>
      <c r="E69" t="s">
        <v>10</v>
      </c>
      <c r="F69" t="s">
        <v>14</v>
      </c>
      <c r="G69" t="str">
        <f>PROPER(base[[#This Row],[Evento]]&amp;" "&amp;base[[#This Row],[Tipo]])</f>
        <v>Aniversário Teen</v>
      </c>
      <c r="H69" t="s">
        <v>15</v>
      </c>
      <c r="I69">
        <v>100</v>
      </c>
      <c r="J69" s="3">
        <f>VLOOKUP(_xlfn.CONCAT(base[[#This Row],[Evento]],base[[#This Row],[Tipo]]),'[1]tabela de preços'!$D$4:$E$14,2,0)</f>
        <v>90</v>
      </c>
      <c r="K69" s="3">
        <v>9000</v>
      </c>
      <c r="L69" s="3">
        <v>3340</v>
      </c>
      <c r="M69" s="3">
        <v>5660</v>
      </c>
      <c r="N69" t="s">
        <v>13</v>
      </c>
    </row>
    <row r="70" spans="2:14" hidden="1" x14ac:dyDescent="0.25">
      <c r="B70" s="2">
        <v>42542</v>
      </c>
      <c r="C70" s="7">
        <f>YEAR(base[[#This Row],[Data]])</f>
        <v>2016</v>
      </c>
      <c r="D70" s="7" t="str">
        <f>UPPER(TEXT(base[[#This Row],[Data]],"mmm"))</f>
        <v>JUN</v>
      </c>
      <c r="E70" t="s">
        <v>10</v>
      </c>
      <c r="F70" t="s">
        <v>16</v>
      </c>
      <c r="G70" t="str">
        <f>PROPER(base[[#This Row],[Evento]]&amp;" "&amp;base[[#This Row],[Tipo]])</f>
        <v>Aniversário Adulto</v>
      </c>
      <c r="H70" t="s">
        <v>12</v>
      </c>
      <c r="I70">
        <v>150</v>
      </c>
      <c r="J70" s="3">
        <f>VLOOKUP(_xlfn.CONCAT(base[[#This Row],[Evento]],base[[#This Row],[Tipo]]),'[1]tabela de preços'!$D$4:$E$14,2,0)</f>
        <v>120</v>
      </c>
      <c r="K70" s="3">
        <v>18000</v>
      </c>
      <c r="L70" s="3">
        <v>7234</v>
      </c>
      <c r="M70" s="3">
        <v>10766</v>
      </c>
      <c r="N70" t="s">
        <v>13</v>
      </c>
    </row>
    <row r="71" spans="2:14" hidden="1" x14ac:dyDescent="0.25">
      <c r="B71" s="2">
        <v>42983</v>
      </c>
      <c r="C71" s="7">
        <f>YEAR(base[[#This Row],[Data]])</f>
        <v>2017</v>
      </c>
      <c r="D71" s="7" t="str">
        <f>UPPER(TEXT(base[[#This Row],[Data]],"mmm"))</f>
        <v>SET</v>
      </c>
      <c r="E71" t="s">
        <v>10</v>
      </c>
      <c r="F71" t="s">
        <v>17</v>
      </c>
      <c r="G71" t="str">
        <f>PROPER(base[[#This Row],[Evento]]&amp;" "&amp;base[[#This Row],[Tipo]])</f>
        <v>Aniversário Melhor Idade</v>
      </c>
      <c r="H71" t="s">
        <v>15</v>
      </c>
      <c r="I71">
        <v>70</v>
      </c>
      <c r="J71" s="3">
        <f>VLOOKUP(_xlfn.CONCAT(base[[#This Row],[Evento]],base[[#This Row],[Tipo]]),'[1]tabela de preços'!$D$4:$E$14,2,0)</f>
        <v>120</v>
      </c>
      <c r="K71" s="3">
        <v>8400</v>
      </c>
      <c r="L71" s="3">
        <v>3483</v>
      </c>
      <c r="M71" s="3">
        <v>4917</v>
      </c>
      <c r="N71" t="s">
        <v>13</v>
      </c>
    </row>
    <row r="72" spans="2:14" hidden="1" x14ac:dyDescent="0.25">
      <c r="B72" s="2">
        <v>42821</v>
      </c>
      <c r="C72" s="7">
        <f>YEAR(base[[#This Row],[Data]])</f>
        <v>2017</v>
      </c>
      <c r="D72" s="7" t="str">
        <f>UPPER(TEXT(base[[#This Row],[Data]],"mmm"))</f>
        <v>MAR</v>
      </c>
      <c r="E72" t="s">
        <v>18</v>
      </c>
      <c r="F72" t="s">
        <v>16</v>
      </c>
      <c r="G72" t="str">
        <f>PROPER(base[[#This Row],[Evento]]&amp;" "&amp;base[[#This Row],[Tipo]])</f>
        <v>Casamento Adulto</v>
      </c>
      <c r="H72" t="s">
        <v>12</v>
      </c>
      <c r="I72">
        <v>120</v>
      </c>
      <c r="J72" s="3">
        <f>VLOOKUP(_xlfn.CONCAT(base[[#This Row],[Evento]],base[[#This Row],[Tipo]]),'[1]tabela de preços'!$D$4:$E$14,2,0)</f>
        <v>150</v>
      </c>
      <c r="K72" s="3">
        <v>18000</v>
      </c>
      <c r="L72" s="3">
        <v>7387</v>
      </c>
      <c r="M72" s="3">
        <v>10613</v>
      </c>
      <c r="N72" t="s">
        <v>13</v>
      </c>
    </row>
    <row r="73" spans="2:14" hidden="1" x14ac:dyDescent="0.25">
      <c r="B73" s="2">
        <v>42533</v>
      </c>
      <c r="C73" s="7">
        <f>YEAR(base[[#This Row],[Data]])</f>
        <v>2016</v>
      </c>
      <c r="D73" s="7" t="str">
        <f>UPPER(TEXT(base[[#This Row],[Data]],"mmm"))</f>
        <v>JUN</v>
      </c>
      <c r="E73" t="s">
        <v>19</v>
      </c>
      <c r="F73" t="s">
        <v>16</v>
      </c>
      <c r="G73" t="str">
        <f>PROPER(base[[#This Row],[Evento]]&amp;" "&amp;base[[#This Row],[Tipo]])</f>
        <v>Bodas Adulto</v>
      </c>
      <c r="H73" t="s">
        <v>15</v>
      </c>
      <c r="I73">
        <v>100</v>
      </c>
      <c r="J73" s="3">
        <f>VLOOKUP(_xlfn.CONCAT(base[[#This Row],[Evento]],base[[#This Row],[Tipo]]),'[1]tabela de preços'!$D$4:$E$14,2,0)</f>
        <v>150</v>
      </c>
      <c r="K73" s="3">
        <v>15000</v>
      </c>
      <c r="L73" s="3">
        <v>5474</v>
      </c>
      <c r="M73" s="3">
        <v>9526</v>
      </c>
      <c r="N73" t="s">
        <v>13</v>
      </c>
    </row>
    <row r="74" spans="2:14" hidden="1" x14ac:dyDescent="0.25">
      <c r="B74" s="2">
        <v>42562</v>
      </c>
      <c r="C74" s="7">
        <f>YEAR(base[[#This Row],[Data]])</f>
        <v>2016</v>
      </c>
      <c r="D74" s="7" t="str">
        <f>UPPER(TEXT(base[[#This Row],[Data]],"mmm"))</f>
        <v>JUL</v>
      </c>
      <c r="E74" t="s">
        <v>19</v>
      </c>
      <c r="F74" t="s">
        <v>17</v>
      </c>
      <c r="G74" t="str">
        <f>PROPER(base[[#This Row],[Evento]]&amp;" "&amp;base[[#This Row],[Tipo]])</f>
        <v>Bodas Melhor Idade</v>
      </c>
      <c r="H74" t="s">
        <v>12</v>
      </c>
      <c r="I74">
        <v>200</v>
      </c>
      <c r="J74" s="3">
        <f>VLOOKUP(_xlfn.CONCAT(base[[#This Row],[Evento]],base[[#This Row],[Tipo]]),'[1]tabela de preços'!$D$4:$E$14,2,0)</f>
        <v>120</v>
      </c>
      <c r="K74" s="3">
        <v>24000</v>
      </c>
      <c r="L74" s="3">
        <v>9767</v>
      </c>
      <c r="M74" s="3">
        <v>14233</v>
      </c>
      <c r="N74" t="s">
        <v>13</v>
      </c>
    </row>
    <row r="75" spans="2:14" hidden="1" x14ac:dyDescent="0.25">
      <c r="B75" s="2">
        <v>42909</v>
      </c>
      <c r="C75" s="7">
        <f>YEAR(base[[#This Row],[Data]])</f>
        <v>2017</v>
      </c>
      <c r="D75" s="7" t="str">
        <f>UPPER(TEXT(base[[#This Row],[Data]],"mmm"))</f>
        <v>JUN</v>
      </c>
      <c r="E75" t="s">
        <v>20</v>
      </c>
      <c r="F75" t="s">
        <v>16</v>
      </c>
      <c r="G75" t="str">
        <f>PROPER(base[[#This Row],[Evento]]&amp;" "&amp;base[[#This Row],[Tipo]])</f>
        <v>Empresa Adulto</v>
      </c>
      <c r="H75" t="s">
        <v>15</v>
      </c>
      <c r="I75">
        <v>50</v>
      </c>
      <c r="J75" s="3">
        <f>VLOOKUP(_xlfn.CONCAT(base[[#This Row],[Evento]],base[[#This Row],[Tipo]]),'[1]tabela de preços'!$D$4:$E$14,2,0)</f>
        <v>100</v>
      </c>
      <c r="K75" s="3">
        <v>5000</v>
      </c>
      <c r="L75" s="3">
        <v>2129</v>
      </c>
      <c r="M75" s="3">
        <v>2871</v>
      </c>
      <c r="N75" t="s">
        <v>13</v>
      </c>
    </row>
    <row r="76" spans="2:14" hidden="1" x14ac:dyDescent="0.25">
      <c r="B76" s="2">
        <v>42615</v>
      </c>
      <c r="C76" s="7">
        <f>YEAR(base[[#This Row],[Data]])</f>
        <v>2016</v>
      </c>
      <c r="D76" s="7" t="str">
        <f>UPPER(TEXT(base[[#This Row],[Data]],"mmm"))</f>
        <v>SET</v>
      </c>
      <c r="E76" t="s">
        <v>21</v>
      </c>
      <c r="F76" t="s">
        <v>14</v>
      </c>
      <c r="G76" t="str">
        <f>PROPER(base[[#This Row],[Evento]]&amp;" "&amp;base[[#This Row],[Tipo]])</f>
        <v>15 Anos Teen</v>
      </c>
      <c r="H76" t="s">
        <v>12</v>
      </c>
      <c r="I76">
        <v>100</v>
      </c>
      <c r="J76" s="3">
        <f>VLOOKUP(_xlfn.CONCAT(base[[#This Row],[Evento]],base[[#This Row],[Tipo]]),'[1]tabela de preços'!$D$4:$E$14,2,0)</f>
        <v>90</v>
      </c>
      <c r="K76" s="3">
        <v>9000</v>
      </c>
      <c r="L76" s="3">
        <v>3355</v>
      </c>
      <c r="M76" s="3">
        <v>5645</v>
      </c>
      <c r="N76" t="s">
        <v>13</v>
      </c>
    </row>
    <row r="77" spans="2:14" hidden="1" x14ac:dyDescent="0.25">
      <c r="B77" s="2">
        <v>43029</v>
      </c>
      <c r="C77" s="7">
        <f>YEAR(base[[#This Row],[Data]])</f>
        <v>2017</v>
      </c>
      <c r="D77" s="7" t="str">
        <f>UPPER(TEXT(base[[#This Row],[Data]],"mmm"))</f>
        <v>OUT</v>
      </c>
      <c r="E77" t="s">
        <v>22</v>
      </c>
      <c r="F77" t="s">
        <v>16</v>
      </c>
      <c r="G77" t="str">
        <f>PROPER(base[[#This Row],[Evento]]&amp;" "&amp;base[[#This Row],[Tipo]])</f>
        <v>Despedida Adulto</v>
      </c>
      <c r="H77" t="s">
        <v>15</v>
      </c>
      <c r="I77">
        <v>150</v>
      </c>
      <c r="J77" s="3">
        <f>VLOOKUP(_xlfn.CONCAT(base[[#This Row],[Evento]],base[[#This Row],[Tipo]]),'[1]tabela de preços'!$D$4:$E$14,2,0)</f>
        <v>120</v>
      </c>
      <c r="K77" s="3">
        <v>18000</v>
      </c>
      <c r="L77" s="3">
        <v>6443</v>
      </c>
      <c r="M77" s="3">
        <v>11557</v>
      </c>
      <c r="N77" t="s">
        <v>13</v>
      </c>
    </row>
    <row r="78" spans="2:14" hidden="1" x14ac:dyDescent="0.25">
      <c r="B78" s="2">
        <v>42693</v>
      </c>
      <c r="C78" s="7">
        <f>YEAR(base[[#This Row],[Data]])</f>
        <v>2016</v>
      </c>
      <c r="D78" s="7" t="str">
        <f>UPPER(TEXT(base[[#This Row],[Data]],"mmm"))</f>
        <v>NOV</v>
      </c>
      <c r="E78" t="s">
        <v>10</v>
      </c>
      <c r="F78" t="s">
        <v>11</v>
      </c>
      <c r="G78" t="str">
        <f>PROPER(base[[#This Row],[Evento]]&amp;" "&amp;base[[#This Row],[Tipo]])</f>
        <v>Aniversário Infantil</v>
      </c>
      <c r="H78" t="s">
        <v>12</v>
      </c>
      <c r="I78">
        <v>50</v>
      </c>
      <c r="J78" s="3">
        <f>VLOOKUP(_xlfn.CONCAT(base[[#This Row],[Evento]],base[[#This Row],[Tipo]]),'[1]tabela de preços'!$D$4:$E$14,2,0)</f>
        <v>70</v>
      </c>
      <c r="K78" s="3">
        <v>3500</v>
      </c>
      <c r="L78" s="3">
        <v>1285</v>
      </c>
      <c r="M78" s="3">
        <v>2215</v>
      </c>
      <c r="N78" t="s">
        <v>13</v>
      </c>
    </row>
    <row r="79" spans="2:14" hidden="1" x14ac:dyDescent="0.25">
      <c r="B79" s="2">
        <v>42466</v>
      </c>
      <c r="C79" s="7">
        <f>YEAR(base[[#This Row],[Data]])</f>
        <v>2016</v>
      </c>
      <c r="D79" s="7" t="str">
        <f>UPPER(TEXT(base[[#This Row],[Data]],"mmm"))</f>
        <v>ABR</v>
      </c>
      <c r="E79" t="s">
        <v>10</v>
      </c>
      <c r="F79" t="s">
        <v>14</v>
      </c>
      <c r="G79" t="str">
        <f>PROPER(base[[#This Row],[Evento]]&amp;" "&amp;base[[#This Row],[Tipo]])</f>
        <v>Aniversário Teen</v>
      </c>
      <c r="H79" t="s">
        <v>15</v>
      </c>
      <c r="I79">
        <v>100</v>
      </c>
      <c r="J79" s="3">
        <f>VLOOKUP(_xlfn.CONCAT(base[[#This Row],[Evento]],base[[#This Row],[Tipo]]),'[1]tabela de preços'!$D$4:$E$14,2,0)</f>
        <v>90</v>
      </c>
      <c r="K79" s="3">
        <v>9000</v>
      </c>
      <c r="L79" s="3">
        <v>3542</v>
      </c>
      <c r="M79" s="3">
        <v>5458</v>
      </c>
      <c r="N79" t="s">
        <v>13</v>
      </c>
    </row>
    <row r="80" spans="2:14" hidden="1" x14ac:dyDescent="0.25">
      <c r="B80" s="2">
        <v>43098</v>
      </c>
      <c r="C80" s="7">
        <f>YEAR(base[[#This Row],[Data]])</f>
        <v>2017</v>
      </c>
      <c r="D80" s="7" t="str">
        <f>UPPER(TEXT(base[[#This Row],[Data]],"mmm"))</f>
        <v>DEZ</v>
      </c>
      <c r="E80" t="s">
        <v>10</v>
      </c>
      <c r="F80" t="s">
        <v>16</v>
      </c>
      <c r="G80" t="str">
        <f>PROPER(base[[#This Row],[Evento]]&amp;" "&amp;base[[#This Row],[Tipo]])</f>
        <v>Aniversário Adulto</v>
      </c>
      <c r="H80" t="s">
        <v>12</v>
      </c>
      <c r="I80">
        <v>150</v>
      </c>
      <c r="J80" s="3">
        <f>VLOOKUP(_xlfn.CONCAT(base[[#This Row],[Evento]],base[[#This Row],[Tipo]]),'[1]tabela de preços'!$D$4:$E$14,2,0)</f>
        <v>120</v>
      </c>
      <c r="K80" s="3">
        <v>18000</v>
      </c>
      <c r="L80" s="3">
        <v>7632</v>
      </c>
      <c r="M80" s="3">
        <v>10368</v>
      </c>
      <c r="N80" t="s">
        <v>13</v>
      </c>
    </row>
    <row r="81" spans="2:14" hidden="1" x14ac:dyDescent="0.25">
      <c r="B81" s="2">
        <v>43012</v>
      </c>
      <c r="C81" s="7">
        <f>YEAR(base[[#This Row],[Data]])</f>
        <v>2017</v>
      </c>
      <c r="D81" s="7" t="str">
        <f>UPPER(TEXT(base[[#This Row],[Data]],"mmm"))</f>
        <v>OUT</v>
      </c>
      <c r="E81" t="s">
        <v>10</v>
      </c>
      <c r="F81" t="s">
        <v>17</v>
      </c>
      <c r="G81" t="str">
        <f>PROPER(base[[#This Row],[Evento]]&amp;" "&amp;base[[#This Row],[Tipo]])</f>
        <v>Aniversário Melhor Idade</v>
      </c>
      <c r="H81" t="s">
        <v>15</v>
      </c>
      <c r="I81">
        <v>70</v>
      </c>
      <c r="J81" s="3">
        <f>VLOOKUP(_xlfn.CONCAT(base[[#This Row],[Evento]],base[[#This Row],[Tipo]]),'[1]tabela de preços'!$D$4:$E$14,2,0)</f>
        <v>120</v>
      </c>
      <c r="K81" s="3">
        <v>8400</v>
      </c>
      <c r="L81" s="3">
        <v>3683</v>
      </c>
      <c r="M81" s="3">
        <v>4717</v>
      </c>
      <c r="N81" t="s">
        <v>13</v>
      </c>
    </row>
    <row r="82" spans="2:14" hidden="1" x14ac:dyDescent="0.25">
      <c r="B82" s="2">
        <v>42598</v>
      </c>
      <c r="C82" s="7">
        <f>YEAR(base[[#This Row],[Data]])</f>
        <v>2016</v>
      </c>
      <c r="D82" s="7" t="str">
        <f>UPPER(TEXT(base[[#This Row],[Data]],"mmm"))</f>
        <v>AGO</v>
      </c>
      <c r="E82" t="s">
        <v>18</v>
      </c>
      <c r="F82" t="s">
        <v>16</v>
      </c>
      <c r="G82" t="str">
        <f>PROPER(base[[#This Row],[Evento]]&amp;" "&amp;base[[#This Row],[Tipo]])</f>
        <v>Casamento Adulto</v>
      </c>
      <c r="H82" t="s">
        <v>12</v>
      </c>
      <c r="I82">
        <v>120</v>
      </c>
      <c r="J82" s="3">
        <f>VLOOKUP(_xlfn.CONCAT(base[[#This Row],[Evento]],base[[#This Row],[Tipo]]),'[1]tabela de preços'!$D$4:$E$14,2,0)</f>
        <v>150</v>
      </c>
      <c r="K82" s="3">
        <v>18000</v>
      </c>
      <c r="L82" s="3">
        <v>7591</v>
      </c>
      <c r="M82" s="3">
        <v>10409</v>
      </c>
      <c r="N82" t="s">
        <v>13</v>
      </c>
    </row>
    <row r="83" spans="2:14" hidden="1" x14ac:dyDescent="0.25">
      <c r="B83" s="2">
        <v>42471</v>
      </c>
      <c r="C83" s="7">
        <f>YEAR(base[[#This Row],[Data]])</f>
        <v>2016</v>
      </c>
      <c r="D83" s="7" t="str">
        <f>UPPER(TEXT(base[[#This Row],[Data]],"mmm"))</f>
        <v>ABR</v>
      </c>
      <c r="E83" t="s">
        <v>19</v>
      </c>
      <c r="F83" t="s">
        <v>16</v>
      </c>
      <c r="G83" t="str">
        <f>PROPER(base[[#This Row],[Evento]]&amp;" "&amp;base[[#This Row],[Tipo]])</f>
        <v>Bodas Adulto</v>
      </c>
      <c r="H83" t="s">
        <v>15</v>
      </c>
      <c r="I83">
        <v>100</v>
      </c>
      <c r="J83" s="3">
        <f>VLOOKUP(_xlfn.CONCAT(base[[#This Row],[Evento]],base[[#This Row],[Tipo]]),'[1]tabela de preços'!$D$4:$E$14,2,0)</f>
        <v>150</v>
      </c>
      <c r="K83" s="3">
        <v>15000</v>
      </c>
      <c r="L83" s="3">
        <v>5126</v>
      </c>
      <c r="M83" s="3">
        <v>9874</v>
      </c>
      <c r="N83" t="s">
        <v>13</v>
      </c>
    </row>
    <row r="84" spans="2:14" hidden="1" x14ac:dyDescent="0.25">
      <c r="B84" s="2">
        <v>42666</v>
      </c>
      <c r="C84" s="7">
        <f>YEAR(base[[#This Row],[Data]])</f>
        <v>2016</v>
      </c>
      <c r="D84" s="7" t="str">
        <f>UPPER(TEXT(base[[#This Row],[Data]],"mmm"))</f>
        <v>OUT</v>
      </c>
      <c r="E84" t="s">
        <v>19</v>
      </c>
      <c r="F84" t="s">
        <v>17</v>
      </c>
      <c r="G84" t="str">
        <f>PROPER(base[[#This Row],[Evento]]&amp;" "&amp;base[[#This Row],[Tipo]])</f>
        <v>Bodas Melhor Idade</v>
      </c>
      <c r="H84" t="s">
        <v>12</v>
      </c>
      <c r="I84">
        <v>200</v>
      </c>
      <c r="J84" s="3">
        <f>VLOOKUP(_xlfn.CONCAT(base[[#This Row],[Evento]],base[[#This Row],[Tipo]]),'[1]tabela de preços'!$D$4:$E$14,2,0)</f>
        <v>120</v>
      </c>
      <c r="K84" s="3">
        <v>24000</v>
      </c>
      <c r="L84" s="3">
        <v>9620</v>
      </c>
      <c r="M84" s="3">
        <v>14380</v>
      </c>
      <c r="N84" t="s">
        <v>13</v>
      </c>
    </row>
    <row r="85" spans="2:14" hidden="1" x14ac:dyDescent="0.25">
      <c r="B85" s="2">
        <v>42950</v>
      </c>
      <c r="C85" s="7">
        <f>YEAR(base[[#This Row],[Data]])</f>
        <v>2017</v>
      </c>
      <c r="D85" s="7" t="str">
        <f>UPPER(TEXT(base[[#This Row],[Data]],"mmm"))</f>
        <v>AGO</v>
      </c>
      <c r="E85" t="s">
        <v>20</v>
      </c>
      <c r="F85" t="s">
        <v>16</v>
      </c>
      <c r="G85" t="str">
        <f>PROPER(base[[#This Row],[Evento]]&amp;" "&amp;base[[#This Row],[Tipo]])</f>
        <v>Empresa Adulto</v>
      </c>
      <c r="H85" t="s">
        <v>15</v>
      </c>
      <c r="I85">
        <v>50</v>
      </c>
      <c r="J85" s="3">
        <f>VLOOKUP(_xlfn.CONCAT(base[[#This Row],[Evento]],base[[#This Row],[Tipo]]),'[1]tabela de preços'!$D$4:$E$14,2,0)</f>
        <v>100</v>
      </c>
      <c r="K85" s="3">
        <v>5000</v>
      </c>
      <c r="L85" s="3">
        <v>2133</v>
      </c>
      <c r="M85" s="3">
        <v>2867</v>
      </c>
      <c r="N85" t="s">
        <v>13</v>
      </c>
    </row>
    <row r="86" spans="2:14" hidden="1" x14ac:dyDescent="0.25">
      <c r="B86" s="2">
        <v>42503</v>
      </c>
      <c r="C86" s="7">
        <f>YEAR(base[[#This Row],[Data]])</f>
        <v>2016</v>
      </c>
      <c r="D86" s="7" t="str">
        <f>UPPER(TEXT(base[[#This Row],[Data]],"mmm"))</f>
        <v>MAI</v>
      </c>
      <c r="E86" t="s">
        <v>21</v>
      </c>
      <c r="F86" t="s">
        <v>14</v>
      </c>
      <c r="G86" t="str">
        <f>PROPER(base[[#This Row],[Evento]]&amp;" "&amp;base[[#This Row],[Tipo]])</f>
        <v>15 Anos Teen</v>
      </c>
      <c r="H86" t="s">
        <v>12</v>
      </c>
      <c r="I86">
        <v>100</v>
      </c>
      <c r="J86" s="3">
        <f>VLOOKUP(_xlfn.CONCAT(base[[#This Row],[Evento]],base[[#This Row],[Tipo]]),'[1]tabela de preços'!$D$4:$E$14,2,0)</f>
        <v>90</v>
      </c>
      <c r="K86" s="3">
        <v>9000</v>
      </c>
      <c r="L86" s="3">
        <v>3090</v>
      </c>
      <c r="M86" s="3">
        <v>5910</v>
      </c>
      <c r="N86" t="s">
        <v>13</v>
      </c>
    </row>
    <row r="87" spans="2:14" hidden="1" x14ac:dyDescent="0.25">
      <c r="B87" s="2">
        <v>42587</v>
      </c>
      <c r="C87" s="7">
        <f>YEAR(base[[#This Row],[Data]])</f>
        <v>2016</v>
      </c>
      <c r="D87" s="7" t="str">
        <f>UPPER(TEXT(base[[#This Row],[Data]],"mmm"))</f>
        <v>AGO</v>
      </c>
      <c r="E87" t="s">
        <v>22</v>
      </c>
      <c r="F87" t="s">
        <v>16</v>
      </c>
      <c r="G87" t="str">
        <f>PROPER(base[[#This Row],[Evento]]&amp;" "&amp;base[[#This Row],[Tipo]])</f>
        <v>Despedida Adulto</v>
      </c>
      <c r="H87" t="s">
        <v>15</v>
      </c>
      <c r="I87">
        <v>150</v>
      </c>
      <c r="J87" s="3">
        <f>VLOOKUP(_xlfn.CONCAT(base[[#This Row],[Evento]],base[[#This Row],[Tipo]]),'[1]tabela de preços'!$D$4:$E$14,2,0)</f>
        <v>120</v>
      </c>
      <c r="K87" s="3">
        <v>18000</v>
      </c>
      <c r="L87" s="3">
        <v>7708</v>
      </c>
      <c r="M87" s="3">
        <v>10292</v>
      </c>
      <c r="N87" t="s">
        <v>13</v>
      </c>
    </row>
    <row r="88" spans="2:14" hidden="1" x14ac:dyDescent="0.25">
      <c r="B88" s="2">
        <v>42880</v>
      </c>
      <c r="C88" s="7">
        <f>YEAR(base[[#This Row],[Data]])</f>
        <v>2017</v>
      </c>
      <c r="D88" s="7" t="str">
        <f>UPPER(TEXT(base[[#This Row],[Data]],"mmm"))</f>
        <v>MAI</v>
      </c>
      <c r="E88" t="s">
        <v>10</v>
      </c>
      <c r="F88" t="s">
        <v>11</v>
      </c>
      <c r="G88" t="str">
        <f>PROPER(base[[#This Row],[Evento]]&amp;" "&amp;base[[#This Row],[Tipo]])</f>
        <v>Aniversário Infantil</v>
      </c>
      <c r="H88" t="s">
        <v>12</v>
      </c>
      <c r="I88">
        <v>50</v>
      </c>
      <c r="J88" s="3">
        <f>VLOOKUP(_xlfn.CONCAT(base[[#This Row],[Evento]],base[[#This Row],[Tipo]]),'[1]tabela de preços'!$D$4:$E$14,2,0)</f>
        <v>70</v>
      </c>
      <c r="K88" s="3">
        <v>3500</v>
      </c>
      <c r="L88" s="3">
        <v>1374</v>
      </c>
      <c r="M88" s="3">
        <v>2126</v>
      </c>
      <c r="N88" t="s">
        <v>13</v>
      </c>
    </row>
    <row r="89" spans="2:14" hidden="1" x14ac:dyDescent="0.25">
      <c r="B89" s="2">
        <v>42775</v>
      </c>
      <c r="C89" s="7">
        <f>YEAR(base[[#This Row],[Data]])</f>
        <v>2017</v>
      </c>
      <c r="D89" s="7" t="str">
        <f>UPPER(TEXT(base[[#This Row],[Data]],"mmm"))</f>
        <v>FEV</v>
      </c>
      <c r="E89" t="s">
        <v>10</v>
      </c>
      <c r="F89" t="s">
        <v>14</v>
      </c>
      <c r="G89" t="str">
        <f>PROPER(base[[#This Row],[Evento]]&amp;" "&amp;base[[#This Row],[Tipo]])</f>
        <v>Aniversário Teen</v>
      </c>
      <c r="H89" t="s">
        <v>15</v>
      </c>
      <c r="I89">
        <v>100</v>
      </c>
      <c r="J89" s="3">
        <f>VLOOKUP(_xlfn.CONCAT(base[[#This Row],[Evento]],base[[#This Row],[Tipo]]),'[1]tabela de preços'!$D$4:$E$14,2,0)</f>
        <v>90</v>
      </c>
      <c r="K89" s="3">
        <v>9000</v>
      </c>
      <c r="L89" s="3">
        <v>3989</v>
      </c>
      <c r="M89" s="3">
        <v>5011</v>
      </c>
      <c r="N89" t="s">
        <v>13</v>
      </c>
    </row>
    <row r="90" spans="2:14" hidden="1" x14ac:dyDescent="0.25">
      <c r="B90" s="2">
        <v>43009</v>
      </c>
      <c r="C90" s="7">
        <f>YEAR(base[[#This Row],[Data]])</f>
        <v>2017</v>
      </c>
      <c r="D90" s="7" t="str">
        <f>UPPER(TEXT(base[[#This Row],[Data]],"mmm"))</f>
        <v>OUT</v>
      </c>
      <c r="E90" t="s">
        <v>10</v>
      </c>
      <c r="F90" t="s">
        <v>16</v>
      </c>
      <c r="G90" t="str">
        <f>PROPER(base[[#This Row],[Evento]]&amp;" "&amp;base[[#This Row],[Tipo]])</f>
        <v>Aniversário Adulto</v>
      </c>
      <c r="H90" t="s">
        <v>12</v>
      </c>
      <c r="I90">
        <v>150</v>
      </c>
      <c r="J90" s="3">
        <f>VLOOKUP(_xlfn.CONCAT(base[[#This Row],[Evento]],base[[#This Row],[Tipo]]),'[1]tabela de preços'!$D$4:$E$14,2,0)</f>
        <v>120</v>
      </c>
      <c r="K90" s="3">
        <v>18000</v>
      </c>
      <c r="L90" s="3">
        <v>6107</v>
      </c>
      <c r="M90" s="3">
        <v>11893</v>
      </c>
      <c r="N90" t="s">
        <v>13</v>
      </c>
    </row>
    <row r="91" spans="2:14" hidden="1" x14ac:dyDescent="0.25">
      <c r="B91" s="2">
        <v>42579</v>
      </c>
      <c r="C91" s="7">
        <f>YEAR(base[[#This Row],[Data]])</f>
        <v>2016</v>
      </c>
      <c r="D91" s="7" t="str">
        <f>UPPER(TEXT(base[[#This Row],[Data]],"mmm"))</f>
        <v>JUL</v>
      </c>
      <c r="E91" t="s">
        <v>10</v>
      </c>
      <c r="F91" t="s">
        <v>17</v>
      </c>
      <c r="G91" t="str">
        <f>PROPER(base[[#This Row],[Evento]]&amp;" "&amp;base[[#This Row],[Tipo]])</f>
        <v>Aniversário Melhor Idade</v>
      </c>
      <c r="H91" t="s">
        <v>15</v>
      </c>
      <c r="I91">
        <v>70</v>
      </c>
      <c r="J91" s="3">
        <f>VLOOKUP(_xlfn.CONCAT(base[[#This Row],[Evento]],base[[#This Row],[Tipo]]),'[1]tabela de preços'!$D$4:$E$14,2,0)</f>
        <v>120</v>
      </c>
      <c r="K91" s="3">
        <v>8400</v>
      </c>
      <c r="L91" s="3">
        <v>2856</v>
      </c>
      <c r="M91" s="3">
        <v>5544</v>
      </c>
      <c r="N91" t="s">
        <v>13</v>
      </c>
    </row>
    <row r="92" spans="2:14" hidden="1" x14ac:dyDescent="0.25">
      <c r="B92" s="2">
        <v>42859</v>
      </c>
      <c r="C92" s="7">
        <f>YEAR(base[[#This Row],[Data]])</f>
        <v>2017</v>
      </c>
      <c r="D92" s="7" t="str">
        <f>UPPER(TEXT(base[[#This Row],[Data]],"mmm"))</f>
        <v>MAI</v>
      </c>
      <c r="E92" t="s">
        <v>18</v>
      </c>
      <c r="F92" t="s">
        <v>16</v>
      </c>
      <c r="G92" t="str">
        <f>PROPER(base[[#This Row],[Evento]]&amp;" "&amp;base[[#This Row],[Tipo]])</f>
        <v>Casamento Adulto</v>
      </c>
      <c r="H92" t="s">
        <v>12</v>
      </c>
      <c r="I92">
        <v>120</v>
      </c>
      <c r="J92" s="3">
        <f>VLOOKUP(_xlfn.CONCAT(base[[#This Row],[Evento]],base[[#This Row],[Tipo]]),'[1]tabela de preços'!$D$4:$E$14,2,0)</f>
        <v>150</v>
      </c>
      <c r="K92" s="3">
        <v>18000</v>
      </c>
      <c r="L92" s="3">
        <v>7077</v>
      </c>
      <c r="M92" s="3">
        <v>10923</v>
      </c>
      <c r="N92" t="s">
        <v>13</v>
      </c>
    </row>
    <row r="93" spans="2:14" hidden="1" x14ac:dyDescent="0.25">
      <c r="B93" s="2">
        <v>42969</v>
      </c>
      <c r="C93" s="7">
        <f>YEAR(base[[#This Row],[Data]])</f>
        <v>2017</v>
      </c>
      <c r="D93" s="7" t="str">
        <f>UPPER(TEXT(base[[#This Row],[Data]],"mmm"))</f>
        <v>AGO</v>
      </c>
      <c r="E93" t="s">
        <v>19</v>
      </c>
      <c r="F93" t="s">
        <v>16</v>
      </c>
      <c r="G93" t="str">
        <f>PROPER(base[[#This Row],[Evento]]&amp;" "&amp;base[[#This Row],[Tipo]])</f>
        <v>Bodas Adulto</v>
      </c>
      <c r="H93" t="s">
        <v>15</v>
      </c>
      <c r="I93">
        <v>100</v>
      </c>
      <c r="J93" s="3">
        <f>VLOOKUP(_xlfn.CONCAT(base[[#This Row],[Evento]],base[[#This Row],[Tipo]]),'[1]tabela de preços'!$D$4:$E$14,2,0)</f>
        <v>150</v>
      </c>
      <c r="K93" s="3">
        <v>15000</v>
      </c>
      <c r="L93" s="3">
        <v>5568</v>
      </c>
      <c r="M93" s="3">
        <v>9432</v>
      </c>
      <c r="N93" t="s">
        <v>13</v>
      </c>
    </row>
    <row r="94" spans="2:14" hidden="1" x14ac:dyDescent="0.25">
      <c r="B94" s="2">
        <v>43074</v>
      </c>
      <c r="C94" s="7">
        <f>YEAR(base[[#This Row],[Data]])</f>
        <v>2017</v>
      </c>
      <c r="D94" s="7" t="str">
        <f>UPPER(TEXT(base[[#This Row],[Data]],"mmm"))</f>
        <v>DEZ</v>
      </c>
      <c r="E94" t="s">
        <v>19</v>
      </c>
      <c r="F94" t="s">
        <v>17</v>
      </c>
      <c r="G94" t="str">
        <f>PROPER(base[[#This Row],[Evento]]&amp;" "&amp;base[[#This Row],[Tipo]])</f>
        <v>Bodas Melhor Idade</v>
      </c>
      <c r="H94" t="s">
        <v>12</v>
      </c>
      <c r="I94">
        <v>200</v>
      </c>
      <c r="J94" s="3">
        <f>VLOOKUP(_xlfn.CONCAT(base[[#This Row],[Evento]],base[[#This Row],[Tipo]]),'[1]tabela de preços'!$D$4:$E$14,2,0)</f>
        <v>120</v>
      </c>
      <c r="K94" s="3">
        <v>24000</v>
      </c>
      <c r="L94" s="3">
        <v>10607</v>
      </c>
      <c r="M94" s="3">
        <v>13393</v>
      </c>
      <c r="N94" t="s">
        <v>13</v>
      </c>
    </row>
    <row r="95" spans="2:14" hidden="1" x14ac:dyDescent="0.25">
      <c r="B95" s="2">
        <v>42656</v>
      </c>
      <c r="C95" s="7">
        <f>YEAR(base[[#This Row],[Data]])</f>
        <v>2016</v>
      </c>
      <c r="D95" s="7" t="str">
        <f>UPPER(TEXT(base[[#This Row],[Data]],"mmm"))</f>
        <v>OUT</v>
      </c>
      <c r="E95" t="s">
        <v>20</v>
      </c>
      <c r="F95" t="s">
        <v>16</v>
      </c>
      <c r="G95" t="str">
        <f>PROPER(base[[#This Row],[Evento]]&amp;" "&amp;base[[#This Row],[Tipo]])</f>
        <v>Empresa Adulto</v>
      </c>
      <c r="H95" t="s">
        <v>15</v>
      </c>
      <c r="I95">
        <v>50</v>
      </c>
      <c r="J95" s="3">
        <f>VLOOKUP(_xlfn.CONCAT(base[[#This Row],[Evento]],base[[#This Row],[Tipo]]),'[1]tabela de preços'!$D$4:$E$14,2,0)</f>
        <v>100</v>
      </c>
      <c r="K95" s="3">
        <v>5000</v>
      </c>
      <c r="L95" s="3">
        <v>1778</v>
      </c>
      <c r="M95" s="3">
        <v>3222</v>
      </c>
      <c r="N95" t="s">
        <v>13</v>
      </c>
    </row>
    <row r="96" spans="2:14" hidden="1" x14ac:dyDescent="0.25">
      <c r="B96" s="2">
        <v>43025</v>
      </c>
      <c r="C96" s="7">
        <f>YEAR(base[[#This Row],[Data]])</f>
        <v>2017</v>
      </c>
      <c r="D96" s="7" t="str">
        <f>UPPER(TEXT(base[[#This Row],[Data]],"mmm"))</f>
        <v>OUT</v>
      </c>
      <c r="E96" t="s">
        <v>21</v>
      </c>
      <c r="F96" t="s">
        <v>14</v>
      </c>
      <c r="G96" t="str">
        <f>PROPER(base[[#This Row],[Evento]]&amp;" "&amp;base[[#This Row],[Tipo]])</f>
        <v>15 Anos Teen</v>
      </c>
      <c r="H96" t="s">
        <v>12</v>
      </c>
      <c r="I96">
        <v>100</v>
      </c>
      <c r="J96" s="3">
        <f>VLOOKUP(_xlfn.CONCAT(base[[#This Row],[Evento]],base[[#This Row],[Tipo]]),'[1]tabela de preços'!$D$4:$E$14,2,0)</f>
        <v>90</v>
      </c>
      <c r="K96" s="3">
        <v>9000</v>
      </c>
      <c r="L96" s="3">
        <v>3268</v>
      </c>
      <c r="M96" s="3">
        <v>5732</v>
      </c>
      <c r="N96" t="s">
        <v>13</v>
      </c>
    </row>
    <row r="97" spans="2:14" hidden="1" x14ac:dyDescent="0.25">
      <c r="B97" s="2">
        <v>42478</v>
      </c>
      <c r="C97" s="7">
        <f>YEAR(base[[#This Row],[Data]])</f>
        <v>2016</v>
      </c>
      <c r="D97" s="7" t="str">
        <f>UPPER(TEXT(base[[#This Row],[Data]],"mmm"))</f>
        <v>ABR</v>
      </c>
      <c r="E97" t="s">
        <v>22</v>
      </c>
      <c r="F97" t="s">
        <v>16</v>
      </c>
      <c r="G97" t="str">
        <f>PROPER(base[[#This Row],[Evento]]&amp;" "&amp;base[[#This Row],[Tipo]])</f>
        <v>Despedida Adulto</v>
      </c>
      <c r="H97" t="s">
        <v>15</v>
      </c>
      <c r="I97">
        <v>150</v>
      </c>
      <c r="J97" s="3">
        <f>VLOOKUP(_xlfn.CONCAT(base[[#This Row],[Evento]],base[[#This Row],[Tipo]]),'[1]tabela de preços'!$D$4:$E$14,2,0)</f>
        <v>120</v>
      </c>
      <c r="K97" s="3">
        <v>18000</v>
      </c>
      <c r="L97" s="3">
        <v>7998</v>
      </c>
      <c r="M97" s="3">
        <v>10002</v>
      </c>
      <c r="N97" t="s">
        <v>13</v>
      </c>
    </row>
    <row r="98" spans="2:14" hidden="1" x14ac:dyDescent="0.25">
      <c r="B98" s="2">
        <v>42824</v>
      </c>
      <c r="C98" s="7">
        <f>YEAR(base[[#This Row],[Data]])</f>
        <v>2017</v>
      </c>
      <c r="D98" s="7" t="str">
        <f>UPPER(TEXT(base[[#This Row],[Data]],"mmm"))</f>
        <v>MAR</v>
      </c>
      <c r="E98" t="s">
        <v>10</v>
      </c>
      <c r="F98" t="s">
        <v>11</v>
      </c>
      <c r="G98" t="str">
        <f>PROPER(base[[#This Row],[Evento]]&amp;" "&amp;base[[#This Row],[Tipo]])</f>
        <v>Aniversário Infantil</v>
      </c>
      <c r="H98" t="s">
        <v>12</v>
      </c>
      <c r="I98">
        <v>50</v>
      </c>
      <c r="J98" s="3">
        <f>VLOOKUP(_xlfn.CONCAT(base[[#This Row],[Evento]],base[[#This Row],[Tipo]]),'[1]tabela de preços'!$D$4:$E$14,2,0)</f>
        <v>70</v>
      </c>
      <c r="K98" s="3">
        <v>3500</v>
      </c>
      <c r="L98" s="3">
        <v>1335</v>
      </c>
      <c r="M98" s="3">
        <v>2165</v>
      </c>
      <c r="N98" t="s">
        <v>13</v>
      </c>
    </row>
    <row r="99" spans="2:14" hidden="1" x14ac:dyDescent="0.25">
      <c r="B99" s="2">
        <v>42841</v>
      </c>
      <c r="C99" s="7">
        <f>YEAR(base[[#This Row],[Data]])</f>
        <v>2017</v>
      </c>
      <c r="D99" s="7" t="str">
        <f>UPPER(TEXT(base[[#This Row],[Data]],"mmm"))</f>
        <v>ABR</v>
      </c>
      <c r="E99" t="s">
        <v>10</v>
      </c>
      <c r="F99" t="s">
        <v>14</v>
      </c>
      <c r="G99" t="str">
        <f>PROPER(base[[#This Row],[Evento]]&amp;" "&amp;base[[#This Row],[Tipo]])</f>
        <v>Aniversário Teen</v>
      </c>
      <c r="H99" t="s">
        <v>15</v>
      </c>
      <c r="I99">
        <v>100</v>
      </c>
      <c r="J99" s="3">
        <f>VLOOKUP(_xlfn.CONCAT(base[[#This Row],[Evento]],base[[#This Row],[Tipo]]),'[1]tabela de preços'!$D$4:$E$14,2,0)</f>
        <v>90</v>
      </c>
      <c r="K99" s="3">
        <v>9000</v>
      </c>
      <c r="L99" s="3">
        <v>3804</v>
      </c>
      <c r="M99" s="3">
        <v>5196</v>
      </c>
      <c r="N99" t="s">
        <v>13</v>
      </c>
    </row>
    <row r="100" spans="2:14" hidden="1" x14ac:dyDescent="0.25">
      <c r="B100" s="2">
        <v>42982</v>
      </c>
      <c r="C100" s="7">
        <f>YEAR(base[[#This Row],[Data]])</f>
        <v>2017</v>
      </c>
      <c r="D100" s="7" t="str">
        <f>UPPER(TEXT(base[[#This Row],[Data]],"mmm"))</f>
        <v>SET</v>
      </c>
      <c r="E100" t="s">
        <v>10</v>
      </c>
      <c r="F100" t="s">
        <v>16</v>
      </c>
      <c r="G100" t="str">
        <f>PROPER(base[[#This Row],[Evento]]&amp;" "&amp;base[[#This Row],[Tipo]])</f>
        <v>Aniversário Adulto</v>
      </c>
      <c r="H100" t="s">
        <v>12</v>
      </c>
      <c r="I100">
        <v>150</v>
      </c>
      <c r="J100" s="3">
        <f>VLOOKUP(_xlfn.CONCAT(base[[#This Row],[Evento]],base[[#This Row],[Tipo]]),'[1]tabela de preços'!$D$4:$E$14,2,0)</f>
        <v>120</v>
      </c>
      <c r="K100" s="3">
        <v>18000</v>
      </c>
      <c r="L100" s="3">
        <v>7209</v>
      </c>
      <c r="M100" s="3">
        <v>10791</v>
      </c>
      <c r="N100" t="s">
        <v>13</v>
      </c>
    </row>
    <row r="101" spans="2:14" hidden="1" x14ac:dyDescent="0.25">
      <c r="B101" s="2">
        <v>42488</v>
      </c>
      <c r="C101" s="7">
        <f>YEAR(base[[#This Row],[Data]])</f>
        <v>2016</v>
      </c>
      <c r="D101" s="7" t="str">
        <f>UPPER(TEXT(base[[#This Row],[Data]],"mmm"))</f>
        <v>ABR</v>
      </c>
      <c r="E101" t="s">
        <v>10</v>
      </c>
      <c r="F101" t="s">
        <v>17</v>
      </c>
      <c r="G101" t="str">
        <f>PROPER(base[[#This Row],[Evento]]&amp;" "&amp;base[[#This Row],[Tipo]])</f>
        <v>Aniversário Melhor Idade</v>
      </c>
      <c r="H101" t="s">
        <v>15</v>
      </c>
      <c r="I101">
        <v>70</v>
      </c>
      <c r="J101" s="3">
        <f>VLOOKUP(_xlfn.CONCAT(base[[#This Row],[Evento]],base[[#This Row],[Tipo]]),'[1]tabela de preços'!$D$4:$E$14,2,0)</f>
        <v>120</v>
      </c>
      <c r="K101" s="3">
        <v>8400</v>
      </c>
      <c r="L101" s="3">
        <v>3660</v>
      </c>
      <c r="M101" s="3">
        <v>4740</v>
      </c>
      <c r="N101" t="s">
        <v>13</v>
      </c>
    </row>
    <row r="102" spans="2:14" hidden="1" x14ac:dyDescent="0.25">
      <c r="B102" s="2">
        <v>42786</v>
      </c>
      <c r="C102" s="7">
        <f>YEAR(base[[#This Row],[Data]])</f>
        <v>2017</v>
      </c>
      <c r="D102" s="7" t="str">
        <f>UPPER(TEXT(base[[#This Row],[Data]],"mmm"))</f>
        <v>FEV</v>
      </c>
      <c r="E102" t="s">
        <v>18</v>
      </c>
      <c r="F102" t="s">
        <v>16</v>
      </c>
      <c r="G102" t="str">
        <f>PROPER(base[[#This Row],[Evento]]&amp;" "&amp;base[[#This Row],[Tipo]])</f>
        <v>Casamento Adulto</v>
      </c>
      <c r="H102" t="s">
        <v>12</v>
      </c>
      <c r="I102">
        <v>120</v>
      </c>
      <c r="J102" s="3">
        <f>VLOOKUP(_xlfn.CONCAT(base[[#This Row],[Evento]],base[[#This Row],[Tipo]]),'[1]tabela de preços'!$D$4:$E$14,2,0)</f>
        <v>150</v>
      </c>
      <c r="K102" s="3">
        <v>18000</v>
      </c>
      <c r="L102" s="3">
        <v>6582</v>
      </c>
      <c r="M102" s="3">
        <v>11418</v>
      </c>
      <c r="N102" t="s">
        <v>13</v>
      </c>
    </row>
    <row r="103" spans="2:14" hidden="1" x14ac:dyDescent="0.25">
      <c r="B103" s="2">
        <v>42557</v>
      </c>
      <c r="C103" s="7">
        <f>YEAR(base[[#This Row],[Data]])</f>
        <v>2016</v>
      </c>
      <c r="D103" s="7" t="str">
        <f>UPPER(TEXT(base[[#This Row],[Data]],"mmm"))</f>
        <v>JUL</v>
      </c>
      <c r="E103" t="s">
        <v>19</v>
      </c>
      <c r="F103" t="s">
        <v>16</v>
      </c>
      <c r="G103" t="str">
        <f>PROPER(base[[#This Row],[Evento]]&amp;" "&amp;base[[#This Row],[Tipo]])</f>
        <v>Bodas Adulto</v>
      </c>
      <c r="H103" t="s">
        <v>15</v>
      </c>
      <c r="I103">
        <v>100</v>
      </c>
      <c r="J103" s="3">
        <f>VLOOKUP(_xlfn.CONCAT(base[[#This Row],[Evento]],base[[#This Row],[Tipo]]),'[1]tabela de preços'!$D$4:$E$14,2,0)</f>
        <v>150</v>
      </c>
      <c r="K103" s="3">
        <v>15000</v>
      </c>
      <c r="L103" s="3">
        <v>5150</v>
      </c>
      <c r="M103" s="3">
        <v>9850</v>
      </c>
      <c r="N103" t="s">
        <v>13</v>
      </c>
    </row>
    <row r="104" spans="2:14" hidden="1" x14ac:dyDescent="0.25">
      <c r="B104" s="2">
        <v>42558</v>
      </c>
      <c r="C104" s="7">
        <f>YEAR(base[[#This Row],[Data]])</f>
        <v>2016</v>
      </c>
      <c r="D104" s="7" t="str">
        <f>UPPER(TEXT(base[[#This Row],[Data]],"mmm"))</f>
        <v>JUL</v>
      </c>
      <c r="E104" t="s">
        <v>19</v>
      </c>
      <c r="F104" t="s">
        <v>17</v>
      </c>
      <c r="G104" t="str">
        <f>PROPER(base[[#This Row],[Evento]]&amp;" "&amp;base[[#This Row],[Tipo]])</f>
        <v>Bodas Melhor Idade</v>
      </c>
      <c r="H104" t="s">
        <v>12</v>
      </c>
      <c r="I104">
        <v>200</v>
      </c>
      <c r="J104" s="3">
        <f>VLOOKUP(_xlfn.CONCAT(base[[#This Row],[Evento]],base[[#This Row],[Tipo]]),'[1]tabela de preços'!$D$4:$E$14,2,0)</f>
        <v>120</v>
      </c>
      <c r="K104" s="3">
        <v>24000</v>
      </c>
      <c r="L104" s="3">
        <v>8872</v>
      </c>
      <c r="M104" s="3">
        <v>15128</v>
      </c>
      <c r="N104" t="s">
        <v>13</v>
      </c>
    </row>
    <row r="105" spans="2:14" hidden="1" x14ac:dyDescent="0.25">
      <c r="B105" s="2">
        <v>42914</v>
      </c>
      <c r="C105" s="7">
        <f>YEAR(base[[#This Row],[Data]])</f>
        <v>2017</v>
      </c>
      <c r="D105" s="7" t="str">
        <f>UPPER(TEXT(base[[#This Row],[Data]],"mmm"))</f>
        <v>JUN</v>
      </c>
      <c r="E105" t="s">
        <v>20</v>
      </c>
      <c r="F105" t="s">
        <v>16</v>
      </c>
      <c r="G105" t="str">
        <f>PROPER(base[[#This Row],[Evento]]&amp;" "&amp;base[[#This Row],[Tipo]])</f>
        <v>Empresa Adulto</v>
      </c>
      <c r="H105" t="s">
        <v>15</v>
      </c>
      <c r="I105">
        <v>50</v>
      </c>
      <c r="J105" s="3">
        <f>VLOOKUP(_xlfn.CONCAT(base[[#This Row],[Evento]],base[[#This Row],[Tipo]]),'[1]tabela de preços'!$D$4:$E$14,2,0)</f>
        <v>100</v>
      </c>
      <c r="K105" s="3">
        <v>5000</v>
      </c>
      <c r="L105" s="3">
        <v>2059</v>
      </c>
      <c r="M105" s="3">
        <v>2941</v>
      </c>
      <c r="N105" t="s">
        <v>13</v>
      </c>
    </row>
    <row r="106" spans="2:14" hidden="1" x14ac:dyDescent="0.25">
      <c r="B106" s="2">
        <v>43079</v>
      </c>
      <c r="C106" s="7">
        <f>YEAR(base[[#This Row],[Data]])</f>
        <v>2017</v>
      </c>
      <c r="D106" s="7" t="str">
        <f>UPPER(TEXT(base[[#This Row],[Data]],"mmm"))</f>
        <v>DEZ</v>
      </c>
      <c r="E106" t="s">
        <v>21</v>
      </c>
      <c r="F106" t="s">
        <v>14</v>
      </c>
      <c r="G106" t="str">
        <f>PROPER(base[[#This Row],[Evento]]&amp;" "&amp;base[[#This Row],[Tipo]])</f>
        <v>15 Anos Teen</v>
      </c>
      <c r="H106" t="s">
        <v>12</v>
      </c>
      <c r="I106">
        <v>100</v>
      </c>
      <c r="J106" s="3">
        <f>VLOOKUP(_xlfn.CONCAT(base[[#This Row],[Evento]],base[[#This Row],[Tipo]]),'[1]tabela de preços'!$D$4:$E$14,2,0)</f>
        <v>90</v>
      </c>
      <c r="K106" s="3">
        <v>9000</v>
      </c>
      <c r="L106" s="3">
        <v>3315</v>
      </c>
      <c r="M106" s="3">
        <v>5685</v>
      </c>
      <c r="N106" t="s">
        <v>13</v>
      </c>
    </row>
    <row r="107" spans="2:14" hidden="1" x14ac:dyDescent="0.25">
      <c r="B107" s="2">
        <v>42717</v>
      </c>
      <c r="C107" s="7">
        <f>YEAR(base[[#This Row],[Data]])</f>
        <v>2016</v>
      </c>
      <c r="D107" s="7" t="str">
        <f>UPPER(TEXT(base[[#This Row],[Data]],"mmm"))</f>
        <v>DEZ</v>
      </c>
      <c r="E107" t="s">
        <v>22</v>
      </c>
      <c r="F107" t="s">
        <v>16</v>
      </c>
      <c r="G107" t="str">
        <f>PROPER(base[[#This Row],[Evento]]&amp;" "&amp;base[[#This Row],[Tipo]])</f>
        <v>Despedida Adulto</v>
      </c>
      <c r="H107" t="s">
        <v>15</v>
      </c>
      <c r="I107">
        <v>150</v>
      </c>
      <c r="J107" s="3">
        <f>VLOOKUP(_xlfn.CONCAT(base[[#This Row],[Evento]],base[[#This Row],[Tipo]]),'[1]tabela de preços'!$D$4:$E$14,2,0)</f>
        <v>120</v>
      </c>
      <c r="K107" s="3">
        <v>18000</v>
      </c>
      <c r="L107" s="3">
        <v>7685</v>
      </c>
      <c r="M107" s="3">
        <v>10315</v>
      </c>
      <c r="N107" t="s">
        <v>13</v>
      </c>
    </row>
    <row r="108" spans="2:14" hidden="1" x14ac:dyDescent="0.25">
      <c r="B108" s="2">
        <v>43035</v>
      </c>
      <c r="C108" s="7">
        <f>YEAR(base[[#This Row],[Data]])</f>
        <v>2017</v>
      </c>
      <c r="D108" s="7" t="str">
        <f>UPPER(TEXT(base[[#This Row],[Data]],"mmm"))</f>
        <v>OUT</v>
      </c>
      <c r="E108" t="s">
        <v>10</v>
      </c>
      <c r="F108" t="s">
        <v>11</v>
      </c>
      <c r="G108" t="str">
        <f>PROPER(base[[#This Row],[Evento]]&amp;" "&amp;base[[#This Row],[Tipo]])</f>
        <v>Aniversário Infantil</v>
      </c>
      <c r="H108" t="s">
        <v>12</v>
      </c>
      <c r="I108">
        <v>50</v>
      </c>
      <c r="J108" s="3">
        <f>VLOOKUP(_xlfn.CONCAT(base[[#This Row],[Evento]],base[[#This Row],[Tipo]]),'[1]tabela de preços'!$D$4:$E$14,2,0)</f>
        <v>70</v>
      </c>
      <c r="K108" s="3">
        <v>3500</v>
      </c>
      <c r="L108" s="3">
        <v>1553</v>
      </c>
      <c r="M108" s="3">
        <v>1947</v>
      </c>
      <c r="N108" t="s">
        <v>13</v>
      </c>
    </row>
    <row r="109" spans="2:14" hidden="1" x14ac:dyDescent="0.25">
      <c r="B109" s="2">
        <v>43010</v>
      </c>
      <c r="C109" s="7">
        <f>YEAR(base[[#This Row],[Data]])</f>
        <v>2017</v>
      </c>
      <c r="D109" s="7" t="str">
        <f>UPPER(TEXT(base[[#This Row],[Data]],"mmm"))</f>
        <v>OUT</v>
      </c>
      <c r="E109" t="s">
        <v>10</v>
      </c>
      <c r="F109" t="s">
        <v>14</v>
      </c>
      <c r="G109" t="str">
        <f>PROPER(base[[#This Row],[Evento]]&amp;" "&amp;base[[#This Row],[Tipo]])</f>
        <v>Aniversário Teen</v>
      </c>
      <c r="H109" t="s">
        <v>15</v>
      </c>
      <c r="I109">
        <v>100</v>
      </c>
      <c r="J109" s="3">
        <f>VLOOKUP(_xlfn.CONCAT(base[[#This Row],[Evento]],base[[#This Row],[Tipo]]),'[1]tabela de preços'!$D$4:$E$14,2,0)</f>
        <v>90</v>
      </c>
      <c r="K109" s="3">
        <v>9000</v>
      </c>
      <c r="L109" s="3">
        <v>3467</v>
      </c>
      <c r="M109" s="3">
        <v>5533</v>
      </c>
      <c r="N109" t="s">
        <v>13</v>
      </c>
    </row>
    <row r="110" spans="2:14" hidden="1" x14ac:dyDescent="0.25">
      <c r="B110" s="2">
        <v>42468</v>
      </c>
      <c r="C110" s="7">
        <f>YEAR(base[[#This Row],[Data]])</f>
        <v>2016</v>
      </c>
      <c r="D110" s="7" t="str">
        <f>UPPER(TEXT(base[[#This Row],[Data]],"mmm"))</f>
        <v>ABR</v>
      </c>
      <c r="E110" t="s">
        <v>10</v>
      </c>
      <c r="F110" t="s">
        <v>16</v>
      </c>
      <c r="G110" t="str">
        <f>PROPER(base[[#This Row],[Evento]]&amp;" "&amp;base[[#This Row],[Tipo]])</f>
        <v>Aniversário Adulto</v>
      </c>
      <c r="H110" t="s">
        <v>12</v>
      </c>
      <c r="I110">
        <v>150</v>
      </c>
      <c r="J110" s="3">
        <f>VLOOKUP(_xlfn.CONCAT(base[[#This Row],[Evento]],base[[#This Row],[Tipo]]),'[1]tabela de preços'!$D$4:$E$14,2,0)</f>
        <v>120</v>
      </c>
      <c r="K110" s="3">
        <v>18000</v>
      </c>
      <c r="L110" s="3">
        <v>6406</v>
      </c>
      <c r="M110" s="3">
        <v>11594</v>
      </c>
      <c r="N110" t="s">
        <v>13</v>
      </c>
    </row>
    <row r="111" spans="2:14" hidden="1" x14ac:dyDescent="0.25">
      <c r="B111" s="2">
        <v>42792</v>
      </c>
      <c r="C111" s="7">
        <f>YEAR(base[[#This Row],[Data]])</f>
        <v>2017</v>
      </c>
      <c r="D111" s="7" t="str">
        <f>UPPER(TEXT(base[[#This Row],[Data]],"mmm"))</f>
        <v>FEV</v>
      </c>
      <c r="E111" t="s">
        <v>10</v>
      </c>
      <c r="F111" t="s">
        <v>17</v>
      </c>
      <c r="G111" t="str">
        <f>PROPER(base[[#This Row],[Evento]]&amp;" "&amp;base[[#This Row],[Tipo]])</f>
        <v>Aniversário Melhor Idade</v>
      </c>
      <c r="H111" t="s">
        <v>15</v>
      </c>
      <c r="I111">
        <v>70</v>
      </c>
      <c r="J111" s="3">
        <f>VLOOKUP(_xlfn.CONCAT(base[[#This Row],[Evento]],base[[#This Row],[Tipo]]),'[1]tabela de preços'!$D$4:$E$14,2,0)</f>
        <v>120</v>
      </c>
      <c r="K111" s="3">
        <v>8400</v>
      </c>
      <c r="L111" s="3">
        <v>2898</v>
      </c>
      <c r="M111" s="3">
        <v>5502</v>
      </c>
      <c r="N111" t="s">
        <v>13</v>
      </c>
    </row>
    <row r="112" spans="2:14" hidden="1" x14ac:dyDescent="0.25">
      <c r="B112" s="2">
        <v>42960</v>
      </c>
      <c r="C112" s="7">
        <f>YEAR(base[[#This Row],[Data]])</f>
        <v>2017</v>
      </c>
      <c r="D112" s="7" t="str">
        <f>UPPER(TEXT(base[[#This Row],[Data]],"mmm"))</f>
        <v>AGO</v>
      </c>
      <c r="E112" t="s">
        <v>18</v>
      </c>
      <c r="F112" t="s">
        <v>16</v>
      </c>
      <c r="G112" t="str">
        <f>PROPER(base[[#This Row],[Evento]]&amp;" "&amp;base[[#This Row],[Tipo]])</f>
        <v>Casamento Adulto</v>
      </c>
      <c r="H112" t="s">
        <v>12</v>
      </c>
      <c r="I112">
        <v>120</v>
      </c>
      <c r="J112" s="3">
        <f>VLOOKUP(_xlfn.CONCAT(base[[#This Row],[Evento]],base[[#This Row],[Tipo]]),'[1]tabela de preços'!$D$4:$E$14,2,0)</f>
        <v>150</v>
      </c>
      <c r="K112" s="3">
        <v>18000</v>
      </c>
      <c r="L112" s="3">
        <v>6078</v>
      </c>
      <c r="M112" s="3">
        <v>11922</v>
      </c>
      <c r="N112" t="s">
        <v>13</v>
      </c>
    </row>
    <row r="113" spans="2:14" hidden="1" x14ac:dyDescent="0.25">
      <c r="B113" s="2">
        <v>42733</v>
      </c>
      <c r="C113" s="7">
        <f>YEAR(base[[#This Row],[Data]])</f>
        <v>2016</v>
      </c>
      <c r="D113" s="7" t="str">
        <f>UPPER(TEXT(base[[#This Row],[Data]],"mmm"))</f>
        <v>DEZ</v>
      </c>
      <c r="E113" t="s">
        <v>19</v>
      </c>
      <c r="F113" t="s">
        <v>16</v>
      </c>
      <c r="G113" t="str">
        <f>PROPER(base[[#This Row],[Evento]]&amp;" "&amp;base[[#This Row],[Tipo]])</f>
        <v>Bodas Adulto</v>
      </c>
      <c r="H113" t="s">
        <v>15</v>
      </c>
      <c r="I113">
        <v>100</v>
      </c>
      <c r="J113" s="3">
        <f>VLOOKUP(_xlfn.CONCAT(base[[#This Row],[Evento]],base[[#This Row],[Tipo]]),'[1]tabela de preços'!$D$4:$E$14,2,0)</f>
        <v>150</v>
      </c>
      <c r="K113" s="3">
        <v>15000</v>
      </c>
      <c r="L113" s="3">
        <v>5547</v>
      </c>
      <c r="M113" s="3">
        <v>9453</v>
      </c>
      <c r="N113" t="s">
        <v>13</v>
      </c>
    </row>
    <row r="114" spans="2:14" hidden="1" x14ac:dyDescent="0.25">
      <c r="B114" s="2">
        <v>42444</v>
      </c>
      <c r="C114" s="7">
        <f>YEAR(base[[#This Row],[Data]])</f>
        <v>2016</v>
      </c>
      <c r="D114" s="7" t="str">
        <f>UPPER(TEXT(base[[#This Row],[Data]],"mmm"))</f>
        <v>MAR</v>
      </c>
      <c r="E114" t="s">
        <v>19</v>
      </c>
      <c r="F114" t="s">
        <v>17</v>
      </c>
      <c r="G114" t="str">
        <f>PROPER(base[[#This Row],[Evento]]&amp;" "&amp;base[[#This Row],[Tipo]])</f>
        <v>Bodas Melhor Idade</v>
      </c>
      <c r="H114" t="s">
        <v>12</v>
      </c>
      <c r="I114">
        <v>200</v>
      </c>
      <c r="J114" s="3">
        <f>VLOOKUP(_xlfn.CONCAT(base[[#This Row],[Evento]],base[[#This Row],[Tipo]]),'[1]tabela de preços'!$D$4:$E$14,2,0)</f>
        <v>120</v>
      </c>
      <c r="K114" s="3">
        <v>24000</v>
      </c>
      <c r="L114" s="3">
        <v>10559</v>
      </c>
      <c r="M114" s="3">
        <v>13441</v>
      </c>
      <c r="N114" t="s">
        <v>13</v>
      </c>
    </row>
    <row r="115" spans="2:14" x14ac:dyDescent="0.25">
      <c r="B115" s="2">
        <v>42742</v>
      </c>
      <c r="C115" s="7">
        <f>YEAR(base[[#This Row],[Data]])</f>
        <v>2017</v>
      </c>
      <c r="D115" s="7" t="str">
        <f>UPPER(TEXT(base[[#This Row],[Data]],"mmm"))</f>
        <v>JAN</v>
      </c>
      <c r="E115" t="s">
        <v>20</v>
      </c>
      <c r="F115" t="s">
        <v>16</v>
      </c>
      <c r="G115" t="str">
        <f>PROPER(base[[#This Row],[Evento]]&amp;" "&amp;base[[#This Row],[Tipo]])</f>
        <v>Empresa Adulto</v>
      </c>
      <c r="H115" t="s">
        <v>15</v>
      </c>
      <c r="I115">
        <v>50</v>
      </c>
      <c r="J115" s="3">
        <f>VLOOKUP(_xlfn.CONCAT(base[[#This Row],[Evento]],base[[#This Row],[Tipo]]),'[1]tabela de preços'!$D$4:$E$14,2,0)</f>
        <v>100</v>
      </c>
      <c r="K115" s="3">
        <v>5000</v>
      </c>
      <c r="L115" s="3">
        <v>2138</v>
      </c>
      <c r="M115" s="3">
        <v>2862</v>
      </c>
      <c r="N115" t="s">
        <v>13</v>
      </c>
    </row>
    <row r="116" spans="2:14" hidden="1" x14ac:dyDescent="0.25">
      <c r="B116" s="2">
        <v>42968</v>
      </c>
      <c r="C116" s="7">
        <f>YEAR(base[[#This Row],[Data]])</f>
        <v>2017</v>
      </c>
      <c r="D116" s="7" t="str">
        <f>UPPER(TEXT(base[[#This Row],[Data]],"mmm"))</f>
        <v>AGO</v>
      </c>
      <c r="E116" t="s">
        <v>21</v>
      </c>
      <c r="F116" t="s">
        <v>14</v>
      </c>
      <c r="G116" t="str">
        <f>PROPER(base[[#This Row],[Evento]]&amp;" "&amp;base[[#This Row],[Tipo]])</f>
        <v>15 Anos Teen</v>
      </c>
      <c r="H116" t="s">
        <v>12</v>
      </c>
      <c r="I116">
        <v>100</v>
      </c>
      <c r="J116" s="3">
        <f>VLOOKUP(_xlfn.CONCAT(base[[#This Row],[Evento]],base[[#This Row],[Tipo]]),'[1]tabela de preços'!$D$4:$E$14,2,0)</f>
        <v>90</v>
      </c>
      <c r="K116" s="3">
        <v>9000</v>
      </c>
      <c r="L116" s="3">
        <v>3446</v>
      </c>
      <c r="M116" s="3">
        <v>5554</v>
      </c>
      <c r="N116" t="s">
        <v>13</v>
      </c>
    </row>
    <row r="117" spans="2:14" hidden="1" x14ac:dyDescent="0.25">
      <c r="B117" s="2">
        <v>42774</v>
      </c>
      <c r="C117" s="7">
        <f>YEAR(base[[#This Row],[Data]])</f>
        <v>2017</v>
      </c>
      <c r="D117" s="7" t="str">
        <f>UPPER(TEXT(base[[#This Row],[Data]],"mmm"))</f>
        <v>FEV</v>
      </c>
      <c r="E117" t="s">
        <v>22</v>
      </c>
      <c r="F117" t="s">
        <v>16</v>
      </c>
      <c r="G117" t="str">
        <f>PROPER(base[[#This Row],[Evento]]&amp;" "&amp;base[[#This Row],[Tipo]])</f>
        <v>Despedida Adulto</v>
      </c>
      <c r="H117" t="s">
        <v>15</v>
      </c>
      <c r="I117">
        <v>150</v>
      </c>
      <c r="J117" s="3">
        <f>VLOOKUP(_xlfn.CONCAT(base[[#This Row],[Evento]],base[[#This Row],[Tipo]]),'[1]tabela de preços'!$D$4:$E$14,2,0)</f>
        <v>120</v>
      </c>
      <c r="K117" s="3">
        <v>18000</v>
      </c>
      <c r="L117" s="3">
        <v>8095</v>
      </c>
      <c r="M117" s="3">
        <v>9905</v>
      </c>
      <c r="N117" t="s">
        <v>13</v>
      </c>
    </row>
    <row r="118" spans="2:14" hidden="1" x14ac:dyDescent="0.25">
      <c r="B118" s="2">
        <v>42441</v>
      </c>
      <c r="C118" s="7">
        <f>YEAR(base[[#This Row],[Data]])</f>
        <v>2016</v>
      </c>
      <c r="D118" s="7" t="str">
        <f>UPPER(TEXT(base[[#This Row],[Data]],"mmm"))</f>
        <v>MAR</v>
      </c>
      <c r="E118" t="s">
        <v>10</v>
      </c>
      <c r="F118" t="s">
        <v>11</v>
      </c>
      <c r="G118" t="str">
        <f>PROPER(base[[#This Row],[Evento]]&amp;" "&amp;base[[#This Row],[Tipo]])</f>
        <v>Aniversário Infantil</v>
      </c>
      <c r="H118" t="s">
        <v>12</v>
      </c>
      <c r="I118">
        <v>50</v>
      </c>
      <c r="J118" s="3">
        <f>VLOOKUP(_xlfn.CONCAT(base[[#This Row],[Evento]],base[[#This Row],[Tipo]]),'[1]tabela de preços'!$D$4:$E$14,2,0)</f>
        <v>70</v>
      </c>
      <c r="K118" s="3">
        <v>3500</v>
      </c>
      <c r="L118" s="3">
        <v>1356</v>
      </c>
      <c r="M118" s="3">
        <v>2144</v>
      </c>
      <c r="N118" t="s">
        <v>13</v>
      </c>
    </row>
    <row r="119" spans="2:14" hidden="1" x14ac:dyDescent="0.25">
      <c r="B119" s="2">
        <v>43000</v>
      </c>
      <c r="C119" s="7">
        <f>YEAR(base[[#This Row],[Data]])</f>
        <v>2017</v>
      </c>
      <c r="D119" s="7" t="str">
        <f>UPPER(TEXT(base[[#This Row],[Data]],"mmm"))</f>
        <v>SET</v>
      </c>
      <c r="E119" t="s">
        <v>10</v>
      </c>
      <c r="F119" t="s">
        <v>14</v>
      </c>
      <c r="G119" t="str">
        <f>PROPER(base[[#This Row],[Evento]]&amp;" "&amp;base[[#This Row],[Tipo]])</f>
        <v>Aniversário Teen</v>
      </c>
      <c r="H119" t="s">
        <v>15</v>
      </c>
      <c r="I119">
        <v>100</v>
      </c>
      <c r="J119" s="3">
        <f>VLOOKUP(_xlfn.CONCAT(base[[#This Row],[Evento]],base[[#This Row],[Tipo]]),'[1]tabela de preços'!$D$4:$E$14,2,0)</f>
        <v>90</v>
      </c>
      <c r="K119" s="3">
        <v>9000</v>
      </c>
      <c r="L119" s="3">
        <v>3026</v>
      </c>
      <c r="M119" s="3">
        <v>5974</v>
      </c>
      <c r="N119" t="s">
        <v>13</v>
      </c>
    </row>
    <row r="120" spans="2:14" hidden="1" x14ac:dyDescent="0.25">
      <c r="B120" s="2">
        <v>42832</v>
      </c>
      <c r="C120" s="7">
        <f>YEAR(base[[#This Row],[Data]])</f>
        <v>2017</v>
      </c>
      <c r="D120" s="7" t="str">
        <f>UPPER(TEXT(base[[#This Row],[Data]],"mmm"))</f>
        <v>ABR</v>
      </c>
      <c r="E120" t="s">
        <v>10</v>
      </c>
      <c r="F120" t="s">
        <v>16</v>
      </c>
      <c r="G120" t="str">
        <f>PROPER(base[[#This Row],[Evento]]&amp;" "&amp;base[[#This Row],[Tipo]])</f>
        <v>Aniversário Adulto</v>
      </c>
      <c r="H120" t="s">
        <v>12</v>
      </c>
      <c r="I120">
        <v>150</v>
      </c>
      <c r="J120" s="3">
        <f>VLOOKUP(_xlfn.CONCAT(base[[#This Row],[Evento]],base[[#This Row],[Tipo]]),'[1]tabela de preços'!$D$4:$E$14,2,0)</f>
        <v>120</v>
      </c>
      <c r="K120" s="3">
        <v>18000</v>
      </c>
      <c r="L120" s="3">
        <v>6685</v>
      </c>
      <c r="M120" s="3">
        <v>11315</v>
      </c>
      <c r="N120" t="s">
        <v>13</v>
      </c>
    </row>
    <row r="121" spans="2:14" x14ac:dyDescent="0.25">
      <c r="B121" s="2">
        <v>42761</v>
      </c>
      <c r="C121" s="7">
        <f>YEAR(base[[#This Row],[Data]])</f>
        <v>2017</v>
      </c>
      <c r="D121" s="7" t="str">
        <f>UPPER(TEXT(base[[#This Row],[Data]],"mmm"))</f>
        <v>JAN</v>
      </c>
      <c r="E121" t="s">
        <v>10</v>
      </c>
      <c r="F121" t="s">
        <v>17</v>
      </c>
      <c r="G121" t="str">
        <f>PROPER(base[[#This Row],[Evento]]&amp;" "&amp;base[[#This Row],[Tipo]])</f>
        <v>Aniversário Melhor Idade</v>
      </c>
      <c r="H121" t="s">
        <v>15</v>
      </c>
      <c r="I121">
        <v>70</v>
      </c>
      <c r="J121" s="3">
        <f>VLOOKUP(_xlfn.CONCAT(base[[#This Row],[Evento]],base[[#This Row],[Tipo]]),'[1]tabela de preços'!$D$4:$E$14,2,0)</f>
        <v>120</v>
      </c>
      <c r="K121" s="3">
        <v>8400</v>
      </c>
      <c r="L121" s="3">
        <v>3095</v>
      </c>
      <c r="M121" s="3">
        <v>5305</v>
      </c>
      <c r="N121" t="s">
        <v>13</v>
      </c>
    </row>
    <row r="122" spans="2:14" hidden="1" x14ac:dyDescent="0.25">
      <c r="B122" s="2">
        <v>42814</v>
      </c>
      <c r="C122" s="7">
        <f>YEAR(base[[#This Row],[Data]])</f>
        <v>2017</v>
      </c>
      <c r="D122" s="7" t="str">
        <f>UPPER(TEXT(base[[#This Row],[Data]],"mmm"))</f>
        <v>MAR</v>
      </c>
      <c r="E122" t="s">
        <v>18</v>
      </c>
      <c r="F122" t="s">
        <v>16</v>
      </c>
      <c r="G122" t="str">
        <f>PROPER(base[[#This Row],[Evento]]&amp;" "&amp;base[[#This Row],[Tipo]])</f>
        <v>Casamento Adulto</v>
      </c>
      <c r="H122" t="s">
        <v>12</v>
      </c>
      <c r="I122">
        <v>120</v>
      </c>
      <c r="J122" s="3">
        <f>VLOOKUP(_xlfn.CONCAT(base[[#This Row],[Evento]],base[[#This Row],[Tipo]]),'[1]tabela de preços'!$D$4:$E$14,2,0)</f>
        <v>150</v>
      </c>
      <c r="K122" s="3">
        <v>18000</v>
      </c>
      <c r="L122" s="3">
        <v>6458</v>
      </c>
      <c r="M122" s="3">
        <v>11542</v>
      </c>
      <c r="N122" t="s">
        <v>13</v>
      </c>
    </row>
    <row r="123" spans="2:14" hidden="1" x14ac:dyDescent="0.25">
      <c r="B123" s="2">
        <v>42708</v>
      </c>
      <c r="C123" s="7">
        <f>YEAR(base[[#This Row],[Data]])</f>
        <v>2016</v>
      </c>
      <c r="D123" s="7" t="str">
        <f>UPPER(TEXT(base[[#This Row],[Data]],"mmm"))</f>
        <v>DEZ</v>
      </c>
      <c r="E123" t="s">
        <v>19</v>
      </c>
      <c r="F123" t="s">
        <v>16</v>
      </c>
      <c r="G123" t="str">
        <f>PROPER(base[[#This Row],[Evento]]&amp;" "&amp;base[[#This Row],[Tipo]])</f>
        <v>Bodas Adulto</v>
      </c>
      <c r="H123" t="s">
        <v>15</v>
      </c>
      <c r="I123">
        <v>100</v>
      </c>
      <c r="J123" s="3">
        <f>VLOOKUP(_xlfn.CONCAT(base[[#This Row],[Evento]],base[[#This Row],[Tipo]]),'[1]tabela de preços'!$D$4:$E$14,2,0)</f>
        <v>150</v>
      </c>
      <c r="K123" s="3">
        <v>15000</v>
      </c>
      <c r="L123" s="3">
        <v>5611</v>
      </c>
      <c r="M123" s="3">
        <v>9389</v>
      </c>
      <c r="N123" t="s">
        <v>13</v>
      </c>
    </row>
    <row r="124" spans="2:14" hidden="1" x14ac:dyDescent="0.25">
      <c r="B124" s="2">
        <v>42729</v>
      </c>
      <c r="C124" s="7">
        <f>YEAR(base[[#This Row],[Data]])</f>
        <v>2016</v>
      </c>
      <c r="D124" s="7" t="str">
        <f>UPPER(TEXT(base[[#This Row],[Data]],"mmm"))</f>
        <v>DEZ</v>
      </c>
      <c r="E124" t="s">
        <v>19</v>
      </c>
      <c r="F124" t="s">
        <v>17</v>
      </c>
      <c r="G124" t="str">
        <f>PROPER(base[[#This Row],[Evento]]&amp;" "&amp;base[[#This Row],[Tipo]])</f>
        <v>Bodas Melhor Idade</v>
      </c>
      <c r="H124" t="s">
        <v>12</v>
      </c>
      <c r="I124">
        <v>200</v>
      </c>
      <c r="J124" s="3">
        <f>VLOOKUP(_xlfn.CONCAT(base[[#This Row],[Evento]],base[[#This Row],[Tipo]]),'[1]tabela de preços'!$D$4:$E$14,2,0)</f>
        <v>120</v>
      </c>
      <c r="K124" s="3">
        <v>24000</v>
      </c>
      <c r="L124" s="3">
        <v>10622</v>
      </c>
      <c r="M124" s="3">
        <v>13378</v>
      </c>
      <c r="N124" t="s">
        <v>13</v>
      </c>
    </row>
    <row r="125" spans="2:14" hidden="1" x14ac:dyDescent="0.25">
      <c r="B125" s="2">
        <v>43004</v>
      </c>
      <c r="C125" s="7">
        <f>YEAR(base[[#This Row],[Data]])</f>
        <v>2017</v>
      </c>
      <c r="D125" s="7" t="str">
        <f>UPPER(TEXT(base[[#This Row],[Data]],"mmm"))</f>
        <v>SET</v>
      </c>
      <c r="E125" t="s">
        <v>20</v>
      </c>
      <c r="F125" t="s">
        <v>16</v>
      </c>
      <c r="G125" t="str">
        <f>PROPER(base[[#This Row],[Evento]]&amp;" "&amp;base[[#This Row],[Tipo]])</f>
        <v>Empresa Adulto</v>
      </c>
      <c r="H125" t="s">
        <v>15</v>
      </c>
      <c r="I125">
        <v>50</v>
      </c>
      <c r="J125" s="3">
        <f>VLOOKUP(_xlfn.CONCAT(base[[#This Row],[Evento]],base[[#This Row],[Tipo]]),'[1]tabela de preços'!$D$4:$E$14,2,0)</f>
        <v>100</v>
      </c>
      <c r="K125" s="3">
        <v>5000</v>
      </c>
      <c r="L125" s="3">
        <v>1944</v>
      </c>
      <c r="M125" s="3">
        <v>3056</v>
      </c>
      <c r="N125" t="s">
        <v>13</v>
      </c>
    </row>
    <row r="126" spans="2:14" hidden="1" x14ac:dyDescent="0.25">
      <c r="B126" s="2">
        <v>43005</v>
      </c>
      <c r="C126" s="7">
        <f>YEAR(base[[#This Row],[Data]])</f>
        <v>2017</v>
      </c>
      <c r="D126" s="7" t="str">
        <f>UPPER(TEXT(base[[#This Row],[Data]],"mmm"))</f>
        <v>SET</v>
      </c>
      <c r="E126" t="s">
        <v>21</v>
      </c>
      <c r="F126" t="s">
        <v>14</v>
      </c>
      <c r="G126" t="str">
        <f>PROPER(base[[#This Row],[Evento]]&amp;" "&amp;base[[#This Row],[Tipo]])</f>
        <v>15 Anos Teen</v>
      </c>
      <c r="H126" t="s">
        <v>12</v>
      </c>
      <c r="I126">
        <v>100</v>
      </c>
      <c r="J126" s="3">
        <f>VLOOKUP(_xlfn.CONCAT(base[[#This Row],[Evento]],base[[#This Row],[Tipo]]),'[1]tabela de preços'!$D$4:$E$14,2,0)</f>
        <v>90</v>
      </c>
      <c r="K126" s="3">
        <v>9000</v>
      </c>
      <c r="L126" s="3">
        <v>3696</v>
      </c>
      <c r="M126" s="3">
        <v>5304</v>
      </c>
      <c r="N126" t="s">
        <v>13</v>
      </c>
    </row>
    <row r="127" spans="2:14" hidden="1" x14ac:dyDescent="0.25">
      <c r="B127" s="2">
        <v>42426</v>
      </c>
      <c r="C127" s="7">
        <f>YEAR(base[[#This Row],[Data]])</f>
        <v>2016</v>
      </c>
      <c r="D127" s="7" t="str">
        <f>UPPER(TEXT(base[[#This Row],[Data]],"mmm"))</f>
        <v>FEV</v>
      </c>
      <c r="E127" t="s">
        <v>22</v>
      </c>
      <c r="F127" t="s">
        <v>16</v>
      </c>
      <c r="G127" t="str">
        <f>PROPER(base[[#This Row],[Evento]]&amp;" "&amp;base[[#This Row],[Tipo]])</f>
        <v>Despedida Adulto</v>
      </c>
      <c r="H127" t="s">
        <v>15</v>
      </c>
      <c r="I127">
        <v>150</v>
      </c>
      <c r="J127" s="3">
        <f>VLOOKUP(_xlfn.CONCAT(base[[#This Row],[Evento]],base[[#This Row],[Tipo]]),'[1]tabela de preços'!$D$4:$E$14,2,0)</f>
        <v>120</v>
      </c>
      <c r="K127" s="3">
        <v>18000</v>
      </c>
      <c r="L127" s="3">
        <v>7312</v>
      </c>
      <c r="M127" s="3">
        <v>10688</v>
      </c>
      <c r="N127" t="s">
        <v>13</v>
      </c>
    </row>
    <row r="128" spans="2:14" hidden="1" x14ac:dyDescent="0.25">
      <c r="B128" s="2">
        <v>42534</v>
      </c>
      <c r="C128" s="7">
        <f>YEAR(base[[#This Row],[Data]])</f>
        <v>2016</v>
      </c>
      <c r="D128" s="7" t="str">
        <f>UPPER(TEXT(base[[#This Row],[Data]],"mmm"))</f>
        <v>JUN</v>
      </c>
      <c r="E128" t="s">
        <v>10</v>
      </c>
      <c r="F128" t="s">
        <v>11</v>
      </c>
      <c r="G128" t="str">
        <f>PROPER(base[[#This Row],[Evento]]&amp;" "&amp;base[[#This Row],[Tipo]])</f>
        <v>Aniversário Infantil</v>
      </c>
      <c r="H128" t="s">
        <v>12</v>
      </c>
      <c r="I128">
        <v>50</v>
      </c>
      <c r="J128" s="3">
        <f>VLOOKUP(_xlfn.CONCAT(base[[#This Row],[Evento]],base[[#This Row],[Tipo]]),'[1]tabela de preços'!$D$4:$E$14,2,0)</f>
        <v>70</v>
      </c>
      <c r="K128" s="3">
        <v>3500</v>
      </c>
      <c r="L128" s="3">
        <v>1346</v>
      </c>
      <c r="M128" s="3">
        <v>2154</v>
      </c>
      <c r="N128" t="s">
        <v>13</v>
      </c>
    </row>
    <row r="129" spans="2:14" x14ac:dyDescent="0.25">
      <c r="B129" s="2">
        <v>42760</v>
      </c>
      <c r="C129" s="7">
        <f>YEAR(base[[#This Row],[Data]])</f>
        <v>2017</v>
      </c>
      <c r="D129" s="7" t="str">
        <f>UPPER(TEXT(base[[#This Row],[Data]],"mmm"))</f>
        <v>JAN</v>
      </c>
      <c r="E129" t="s">
        <v>10</v>
      </c>
      <c r="F129" t="s">
        <v>14</v>
      </c>
      <c r="G129" t="str">
        <f>PROPER(base[[#This Row],[Evento]]&amp;" "&amp;base[[#This Row],[Tipo]])</f>
        <v>Aniversário Teen</v>
      </c>
      <c r="H129" t="s">
        <v>15</v>
      </c>
      <c r="I129">
        <v>100</v>
      </c>
      <c r="J129" s="3">
        <f>VLOOKUP(_xlfn.CONCAT(base[[#This Row],[Evento]],base[[#This Row],[Tipo]]),'[1]tabela de preços'!$D$4:$E$14,2,0)</f>
        <v>90</v>
      </c>
      <c r="K129" s="3">
        <v>9000</v>
      </c>
      <c r="L129" s="3">
        <v>3133</v>
      </c>
      <c r="M129" s="3">
        <v>5867</v>
      </c>
      <c r="N129" t="s">
        <v>13</v>
      </c>
    </row>
    <row r="130" spans="2:14" x14ac:dyDescent="0.25">
      <c r="B130" s="2">
        <v>42745</v>
      </c>
      <c r="C130" s="7">
        <f>YEAR(base[[#This Row],[Data]])</f>
        <v>2017</v>
      </c>
      <c r="D130" s="7" t="str">
        <f>UPPER(TEXT(base[[#This Row],[Data]],"mmm"))</f>
        <v>JAN</v>
      </c>
      <c r="E130" t="s">
        <v>10</v>
      </c>
      <c r="F130" t="s">
        <v>16</v>
      </c>
      <c r="G130" t="str">
        <f>PROPER(base[[#This Row],[Evento]]&amp;" "&amp;base[[#This Row],[Tipo]])</f>
        <v>Aniversário Adulto</v>
      </c>
      <c r="H130" t="s">
        <v>12</v>
      </c>
      <c r="I130">
        <v>150</v>
      </c>
      <c r="J130" s="3">
        <f>VLOOKUP(_xlfn.CONCAT(base[[#This Row],[Evento]],base[[#This Row],[Tipo]]),'[1]tabela de preços'!$D$4:$E$14,2,0)</f>
        <v>120</v>
      </c>
      <c r="K130" s="3">
        <v>18000</v>
      </c>
      <c r="L130" s="3">
        <v>7539</v>
      </c>
      <c r="M130" s="3">
        <v>10461</v>
      </c>
      <c r="N130" t="s">
        <v>13</v>
      </c>
    </row>
    <row r="131" spans="2:14" hidden="1" x14ac:dyDescent="0.25">
      <c r="B131" s="2">
        <v>42837</v>
      </c>
      <c r="C131" s="7">
        <f>YEAR(base[[#This Row],[Data]])</f>
        <v>2017</v>
      </c>
      <c r="D131" s="7" t="str">
        <f>UPPER(TEXT(base[[#This Row],[Data]],"mmm"))</f>
        <v>ABR</v>
      </c>
      <c r="E131" t="s">
        <v>10</v>
      </c>
      <c r="F131" t="s">
        <v>17</v>
      </c>
      <c r="G131" t="str">
        <f>PROPER(base[[#This Row],[Evento]]&amp;" "&amp;base[[#This Row],[Tipo]])</f>
        <v>Aniversário Melhor Idade</v>
      </c>
      <c r="H131" t="s">
        <v>15</v>
      </c>
      <c r="I131">
        <v>70</v>
      </c>
      <c r="J131" s="3">
        <f>VLOOKUP(_xlfn.CONCAT(base[[#This Row],[Evento]],base[[#This Row],[Tipo]]),'[1]tabela de preços'!$D$4:$E$14,2,0)</f>
        <v>120</v>
      </c>
      <c r="K131" s="3">
        <v>8400</v>
      </c>
      <c r="L131" s="3">
        <v>3009</v>
      </c>
      <c r="M131" s="3">
        <v>5391</v>
      </c>
      <c r="N131" t="s">
        <v>13</v>
      </c>
    </row>
    <row r="132" spans="2:14" hidden="1" x14ac:dyDescent="0.25">
      <c r="B132" s="2">
        <v>42370</v>
      </c>
      <c r="C132" s="7">
        <f>YEAR(base[[#This Row],[Data]])</f>
        <v>2016</v>
      </c>
      <c r="D132" s="7" t="str">
        <f>UPPER(TEXT(base[[#This Row],[Data]],"mmm"))</f>
        <v>JAN</v>
      </c>
      <c r="E132" t="s">
        <v>18</v>
      </c>
      <c r="F132" t="s">
        <v>16</v>
      </c>
      <c r="G132" t="str">
        <f>PROPER(base[[#This Row],[Evento]]&amp;" "&amp;base[[#This Row],[Tipo]])</f>
        <v>Casamento Adulto</v>
      </c>
      <c r="H132" t="s">
        <v>12</v>
      </c>
      <c r="I132">
        <v>120</v>
      </c>
      <c r="J132" s="3">
        <f>VLOOKUP(_xlfn.CONCAT(base[[#This Row],[Evento]],base[[#This Row],[Tipo]]),'[1]tabela de preços'!$D$4:$E$14,2,0)</f>
        <v>150</v>
      </c>
      <c r="K132" s="3">
        <v>18000</v>
      </c>
      <c r="L132" s="3">
        <v>5977</v>
      </c>
      <c r="M132" s="3">
        <v>12023</v>
      </c>
      <c r="N132" t="s">
        <v>13</v>
      </c>
    </row>
    <row r="133" spans="2:14" hidden="1" x14ac:dyDescent="0.25">
      <c r="B133" s="2">
        <v>42813</v>
      </c>
      <c r="C133" s="7">
        <f>YEAR(base[[#This Row],[Data]])</f>
        <v>2017</v>
      </c>
      <c r="D133" s="7" t="str">
        <f>UPPER(TEXT(base[[#This Row],[Data]],"mmm"))</f>
        <v>MAR</v>
      </c>
      <c r="E133" t="s">
        <v>19</v>
      </c>
      <c r="F133" t="s">
        <v>16</v>
      </c>
      <c r="G133" t="str">
        <f>PROPER(base[[#This Row],[Evento]]&amp;" "&amp;base[[#This Row],[Tipo]])</f>
        <v>Bodas Adulto</v>
      </c>
      <c r="H133" t="s">
        <v>15</v>
      </c>
      <c r="I133">
        <v>100</v>
      </c>
      <c r="J133" s="3">
        <f>VLOOKUP(_xlfn.CONCAT(base[[#This Row],[Evento]],base[[#This Row],[Tipo]]),'[1]tabela de preços'!$D$4:$E$14,2,0)</f>
        <v>150</v>
      </c>
      <c r="K133" s="3">
        <v>15000</v>
      </c>
      <c r="L133" s="3">
        <v>5650</v>
      </c>
      <c r="M133" s="3">
        <v>9350</v>
      </c>
      <c r="N133" t="s">
        <v>13</v>
      </c>
    </row>
    <row r="134" spans="2:14" hidden="1" x14ac:dyDescent="0.25">
      <c r="B134" s="2">
        <v>42516</v>
      </c>
      <c r="C134" s="7">
        <f>YEAR(base[[#This Row],[Data]])</f>
        <v>2016</v>
      </c>
      <c r="D134" s="7" t="str">
        <f>UPPER(TEXT(base[[#This Row],[Data]],"mmm"))</f>
        <v>MAI</v>
      </c>
      <c r="E134" t="s">
        <v>19</v>
      </c>
      <c r="F134" t="s">
        <v>17</v>
      </c>
      <c r="G134" t="str">
        <f>PROPER(base[[#This Row],[Evento]]&amp;" "&amp;base[[#This Row],[Tipo]])</f>
        <v>Bodas Melhor Idade</v>
      </c>
      <c r="H134" t="s">
        <v>12</v>
      </c>
      <c r="I134">
        <v>200</v>
      </c>
      <c r="J134" s="3">
        <f>VLOOKUP(_xlfn.CONCAT(base[[#This Row],[Evento]],base[[#This Row],[Tipo]]),'[1]tabela de preços'!$D$4:$E$14,2,0)</f>
        <v>120</v>
      </c>
      <c r="K134" s="3">
        <v>24000</v>
      </c>
      <c r="L134" s="3">
        <v>8376</v>
      </c>
      <c r="M134" s="3">
        <v>15624</v>
      </c>
      <c r="N134" t="s">
        <v>13</v>
      </c>
    </row>
    <row r="135" spans="2:14" hidden="1" x14ac:dyDescent="0.25">
      <c r="B135" s="2">
        <v>42805</v>
      </c>
      <c r="C135" s="7">
        <f>YEAR(base[[#This Row],[Data]])</f>
        <v>2017</v>
      </c>
      <c r="D135" s="7" t="str">
        <f>UPPER(TEXT(base[[#This Row],[Data]],"mmm"))</f>
        <v>MAR</v>
      </c>
      <c r="E135" t="s">
        <v>20</v>
      </c>
      <c r="F135" t="s">
        <v>16</v>
      </c>
      <c r="G135" t="str">
        <f>PROPER(base[[#This Row],[Evento]]&amp;" "&amp;base[[#This Row],[Tipo]])</f>
        <v>Empresa Adulto</v>
      </c>
      <c r="H135" t="s">
        <v>15</v>
      </c>
      <c r="I135">
        <v>50</v>
      </c>
      <c r="J135" s="3">
        <f>VLOOKUP(_xlfn.CONCAT(base[[#This Row],[Evento]],base[[#This Row],[Tipo]]),'[1]tabela de preços'!$D$4:$E$14,2,0)</f>
        <v>100</v>
      </c>
      <c r="K135" s="3">
        <v>5000</v>
      </c>
      <c r="L135" s="3">
        <v>1750</v>
      </c>
      <c r="M135" s="3">
        <v>3250</v>
      </c>
      <c r="N135" t="s">
        <v>13</v>
      </c>
    </row>
    <row r="136" spans="2:14" hidden="1" x14ac:dyDescent="0.25">
      <c r="B136" s="2">
        <v>42568</v>
      </c>
      <c r="C136" s="7">
        <f>YEAR(base[[#This Row],[Data]])</f>
        <v>2016</v>
      </c>
      <c r="D136" s="7" t="str">
        <f>UPPER(TEXT(base[[#This Row],[Data]],"mmm"))</f>
        <v>JUL</v>
      </c>
      <c r="E136" t="s">
        <v>21</v>
      </c>
      <c r="F136" t="s">
        <v>14</v>
      </c>
      <c r="G136" t="str">
        <f>PROPER(base[[#This Row],[Evento]]&amp;" "&amp;base[[#This Row],[Tipo]])</f>
        <v>15 Anos Teen</v>
      </c>
      <c r="H136" t="s">
        <v>12</v>
      </c>
      <c r="I136">
        <v>100</v>
      </c>
      <c r="J136" s="3">
        <f>VLOOKUP(_xlfn.CONCAT(base[[#This Row],[Evento]],base[[#This Row],[Tipo]]),'[1]tabela de preços'!$D$4:$E$14,2,0)</f>
        <v>90</v>
      </c>
      <c r="K136" s="3">
        <v>9000</v>
      </c>
      <c r="L136" s="3">
        <v>3349</v>
      </c>
      <c r="M136" s="3">
        <v>5651</v>
      </c>
      <c r="N136" t="s">
        <v>13</v>
      </c>
    </row>
    <row r="137" spans="2:14" hidden="1" x14ac:dyDescent="0.25">
      <c r="B137" s="2">
        <v>42536</v>
      </c>
      <c r="C137" s="7">
        <f>YEAR(base[[#This Row],[Data]])</f>
        <v>2016</v>
      </c>
      <c r="D137" s="7" t="str">
        <f>UPPER(TEXT(base[[#This Row],[Data]],"mmm"))</f>
        <v>JUN</v>
      </c>
      <c r="E137" t="s">
        <v>22</v>
      </c>
      <c r="F137" t="s">
        <v>16</v>
      </c>
      <c r="G137" t="str">
        <f>PROPER(base[[#This Row],[Evento]]&amp;" "&amp;base[[#This Row],[Tipo]])</f>
        <v>Despedida Adulto</v>
      </c>
      <c r="H137" t="s">
        <v>15</v>
      </c>
      <c r="I137">
        <v>150</v>
      </c>
      <c r="J137" s="3">
        <f>VLOOKUP(_xlfn.CONCAT(base[[#This Row],[Evento]],base[[#This Row],[Tipo]]),'[1]tabela de preços'!$D$4:$E$14,2,0)</f>
        <v>120</v>
      </c>
      <c r="K137" s="3">
        <v>18000</v>
      </c>
      <c r="L137" s="3">
        <v>6009</v>
      </c>
      <c r="M137" s="3">
        <v>11991</v>
      </c>
      <c r="N137" t="s">
        <v>13</v>
      </c>
    </row>
    <row r="138" spans="2:14" hidden="1" x14ac:dyDescent="0.25">
      <c r="B138" s="2">
        <v>42396</v>
      </c>
      <c r="C138" s="7">
        <f>YEAR(base[[#This Row],[Data]])</f>
        <v>2016</v>
      </c>
      <c r="D138" s="7" t="str">
        <f>UPPER(TEXT(base[[#This Row],[Data]],"mmm"))</f>
        <v>JAN</v>
      </c>
      <c r="E138" t="s">
        <v>10</v>
      </c>
      <c r="F138" t="s">
        <v>11</v>
      </c>
      <c r="G138" t="str">
        <f>PROPER(base[[#This Row],[Evento]]&amp;" "&amp;base[[#This Row],[Tipo]])</f>
        <v>Aniversário Infantil</v>
      </c>
      <c r="H138" t="s">
        <v>12</v>
      </c>
      <c r="I138">
        <v>50</v>
      </c>
      <c r="J138" s="3">
        <f>VLOOKUP(_xlfn.CONCAT(base[[#This Row],[Evento]],base[[#This Row],[Tipo]]),'[1]tabela de preços'!$D$4:$E$14,2,0)</f>
        <v>70</v>
      </c>
      <c r="K138" s="3">
        <v>3500</v>
      </c>
      <c r="L138" s="3">
        <v>1240</v>
      </c>
      <c r="M138" s="3">
        <v>2260</v>
      </c>
      <c r="N138" t="s">
        <v>13</v>
      </c>
    </row>
    <row r="139" spans="2:14" hidden="1" x14ac:dyDescent="0.25">
      <c r="B139" s="2">
        <v>42994</v>
      </c>
      <c r="C139" s="7">
        <f>YEAR(base[[#This Row],[Data]])</f>
        <v>2017</v>
      </c>
      <c r="D139" s="7" t="str">
        <f>UPPER(TEXT(base[[#This Row],[Data]],"mmm"))</f>
        <v>SET</v>
      </c>
      <c r="E139" t="s">
        <v>10</v>
      </c>
      <c r="F139" t="s">
        <v>14</v>
      </c>
      <c r="G139" t="str">
        <f>PROPER(base[[#This Row],[Evento]]&amp;" "&amp;base[[#This Row],[Tipo]])</f>
        <v>Aniversário Teen</v>
      </c>
      <c r="H139" t="s">
        <v>15</v>
      </c>
      <c r="I139">
        <v>100</v>
      </c>
      <c r="J139" s="3">
        <f>VLOOKUP(_xlfn.CONCAT(base[[#This Row],[Evento]],base[[#This Row],[Tipo]]),'[1]tabela de preços'!$D$4:$E$14,2,0)</f>
        <v>90</v>
      </c>
      <c r="K139" s="3">
        <v>9000</v>
      </c>
      <c r="L139" s="3">
        <v>2982</v>
      </c>
      <c r="M139" s="3">
        <v>6018</v>
      </c>
      <c r="N139" t="s">
        <v>13</v>
      </c>
    </row>
    <row r="140" spans="2:14" hidden="1" x14ac:dyDescent="0.25">
      <c r="B140" s="2">
        <v>42933</v>
      </c>
      <c r="C140" s="7">
        <f>YEAR(base[[#This Row],[Data]])</f>
        <v>2017</v>
      </c>
      <c r="D140" s="7" t="str">
        <f>UPPER(TEXT(base[[#This Row],[Data]],"mmm"))</f>
        <v>JUL</v>
      </c>
      <c r="E140" t="s">
        <v>10</v>
      </c>
      <c r="F140" t="s">
        <v>16</v>
      </c>
      <c r="G140" t="str">
        <f>PROPER(base[[#This Row],[Evento]]&amp;" "&amp;base[[#This Row],[Tipo]])</f>
        <v>Aniversário Adulto</v>
      </c>
      <c r="H140" t="s">
        <v>12</v>
      </c>
      <c r="I140">
        <v>150</v>
      </c>
      <c r="J140" s="3">
        <f>VLOOKUP(_xlfn.CONCAT(base[[#This Row],[Evento]],base[[#This Row],[Tipo]]),'[1]tabela de preços'!$D$4:$E$14,2,0)</f>
        <v>120</v>
      </c>
      <c r="K140" s="3">
        <v>18000</v>
      </c>
      <c r="L140" s="3">
        <v>7936</v>
      </c>
      <c r="M140" s="3">
        <v>10064</v>
      </c>
      <c r="N140" t="s">
        <v>13</v>
      </c>
    </row>
    <row r="141" spans="2:14" hidden="1" x14ac:dyDescent="0.25">
      <c r="B141" s="2">
        <v>42540</v>
      </c>
      <c r="C141" s="7">
        <f>YEAR(base[[#This Row],[Data]])</f>
        <v>2016</v>
      </c>
      <c r="D141" s="7" t="str">
        <f>UPPER(TEXT(base[[#This Row],[Data]],"mmm"))</f>
        <v>JUN</v>
      </c>
      <c r="E141" t="s">
        <v>10</v>
      </c>
      <c r="F141" t="s">
        <v>17</v>
      </c>
      <c r="G141" t="str">
        <f>PROPER(base[[#This Row],[Evento]]&amp;" "&amp;base[[#This Row],[Tipo]])</f>
        <v>Aniversário Melhor Idade</v>
      </c>
      <c r="H141" t="s">
        <v>15</v>
      </c>
      <c r="I141">
        <v>70</v>
      </c>
      <c r="J141" s="3">
        <f>VLOOKUP(_xlfn.CONCAT(base[[#This Row],[Evento]],base[[#This Row],[Tipo]]),'[1]tabela de preços'!$D$4:$E$14,2,0)</f>
        <v>120</v>
      </c>
      <c r="K141" s="3">
        <v>8400</v>
      </c>
      <c r="L141" s="3">
        <v>2841</v>
      </c>
      <c r="M141" s="3">
        <v>5559</v>
      </c>
      <c r="N141" t="s">
        <v>13</v>
      </c>
    </row>
    <row r="142" spans="2:14" hidden="1" x14ac:dyDescent="0.25">
      <c r="B142" s="2">
        <v>42377</v>
      </c>
      <c r="C142" s="7">
        <f>YEAR(base[[#This Row],[Data]])</f>
        <v>2016</v>
      </c>
      <c r="D142" s="7" t="str">
        <f>UPPER(TEXT(base[[#This Row],[Data]],"mmm"))</f>
        <v>JAN</v>
      </c>
      <c r="E142" t="s">
        <v>18</v>
      </c>
      <c r="F142" t="s">
        <v>16</v>
      </c>
      <c r="G142" t="str">
        <f>PROPER(base[[#This Row],[Evento]]&amp;" "&amp;base[[#This Row],[Tipo]])</f>
        <v>Casamento Adulto</v>
      </c>
      <c r="H142" t="s">
        <v>12</v>
      </c>
      <c r="I142">
        <v>120</v>
      </c>
      <c r="J142" s="3">
        <f>VLOOKUP(_xlfn.CONCAT(base[[#This Row],[Evento]],base[[#This Row],[Tipo]]),'[1]tabela de preços'!$D$4:$E$14,2,0)</f>
        <v>150</v>
      </c>
      <c r="K142" s="3">
        <v>18000</v>
      </c>
      <c r="L142" s="3">
        <v>7880</v>
      </c>
      <c r="M142" s="3">
        <v>10120</v>
      </c>
      <c r="N142" t="s">
        <v>13</v>
      </c>
    </row>
    <row r="143" spans="2:14" hidden="1" x14ac:dyDescent="0.25">
      <c r="B143" s="2">
        <v>43051</v>
      </c>
      <c r="C143" s="7">
        <f>YEAR(base[[#This Row],[Data]])</f>
        <v>2017</v>
      </c>
      <c r="D143" s="7" t="str">
        <f>UPPER(TEXT(base[[#This Row],[Data]],"mmm"))</f>
        <v>NOV</v>
      </c>
      <c r="E143" t="s">
        <v>19</v>
      </c>
      <c r="F143" t="s">
        <v>16</v>
      </c>
      <c r="G143" t="str">
        <f>PROPER(base[[#This Row],[Evento]]&amp;" "&amp;base[[#This Row],[Tipo]])</f>
        <v>Bodas Adulto</v>
      </c>
      <c r="H143" t="s">
        <v>15</v>
      </c>
      <c r="I143">
        <v>100</v>
      </c>
      <c r="J143" s="3">
        <f>VLOOKUP(_xlfn.CONCAT(base[[#This Row],[Evento]],base[[#This Row],[Tipo]]),'[1]tabela de preços'!$D$4:$E$14,2,0)</f>
        <v>150</v>
      </c>
      <c r="K143" s="3">
        <v>15000</v>
      </c>
      <c r="L143" s="3">
        <v>5582</v>
      </c>
      <c r="M143" s="3">
        <v>9418</v>
      </c>
      <c r="N143" t="s">
        <v>13</v>
      </c>
    </row>
    <row r="144" spans="2:14" hidden="1" x14ac:dyDescent="0.25">
      <c r="B144" s="2">
        <v>42970</v>
      </c>
      <c r="C144" s="7">
        <f>YEAR(base[[#This Row],[Data]])</f>
        <v>2017</v>
      </c>
      <c r="D144" s="7" t="str">
        <f>UPPER(TEXT(base[[#This Row],[Data]],"mmm"))</f>
        <v>AGO</v>
      </c>
      <c r="E144" t="s">
        <v>19</v>
      </c>
      <c r="F144" t="s">
        <v>17</v>
      </c>
      <c r="G144" t="str">
        <f>PROPER(base[[#This Row],[Evento]]&amp;" "&amp;base[[#This Row],[Tipo]])</f>
        <v>Bodas Melhor Idade</v>
      </c>
      <c r="H144" t="s">
        <v>12</v>
      </c>
      <c r="I144">
        <v>200</v>
      </c>
      <c r="J144" s="3">
        <f>VLOOKUP(_xlfn.CONCAT(base[[#This Row],[Evento]],base[[#This Row],[Tipo]]),'[1]tabela de preços'!$D$4:$E$14,2,0)</f>
        <v>120</v>
      </c>
      <c r="K144" s="3">
        <v>24000</v>
      </c>
      <c r="L144" s="3">
        <v>10348</v>
      </c>
      <c r="M144" s="3">
        <v>13652</v>
      </c>
      <c r="N144" t="s">
        <v>13</v>
      </c>
    </row>
    <row r="145" spans="2:14" hidden="1" x14ac:dyDescent="0.25">
      <c r="B145" s="2">
        <v>42589</v>
      </c>
      <c r="C145" s="7">
        <f>YEAR(base[[#This Row],[Data]])</f>
        <v>2016</v>
      </c>
      <c r="D145" s="7" t="str">
        <f>UPPER(TEXT(base[[#This Row],[Data]],"mmm"))</f>
        <v>AGO</v>
      </c>
      <c r="E145" t="s">
        <v>20</v>
      </c>
      <c r="F145" t="s">
        <v>16</v>
      </c>
      <c r="G145" t="str">
        <f>PROPER(base[[#This Row],[Evento]]&amp;" "&amp;base[[#This Row],[Tipo]])</f>
        <v>Empresa Adulto</v>
      </c>
      <c r="H145" t="s">
        <v>15</v>
      </c>
      <c r="I145">
        <v>50</v>
      </c>
      <c r="J145" s="3">
        <f>VLOOKUP(_xlfn.CONCAT(base[[#This Row],[Evento]],base[[#This Row],[Tipo]]),'[1]tabela de preços'!$D$4:$E$14,2,0)</f>
        <v>100</v>
      </c>
      <c r="K145" s="3">
        <v>5000</v>
      </c>
      <c r="L145" s="3">
        <v>1812</v>
      </c>
      <c r="M145" s="3">
        <v>3188</v>
      </c>
      <c r="N145" t="s">
        <v>13</v>
      </c>
    </row>
    <row r="146" spans="2:14" hidden="1" x14ac:dyDescent="0.25">
      <c r="B146" s="2">
        <v>42999</v>
      </c>
      <c r="C146" s="7">
        <f>YEAR(base[[#This Row],[Data]])</f>
        <v>2017</v>
      </c>
      <c r="D146" s="7" t="str">
        <f>UPPER(TEXT(base[[#This Row],[Data]],"mmm"))</f>
        <v>SET</v>
      </c>
      <c r="E146" t="s">
        <v>21</v>
      </c>
      <c r="F146" t="s">
        <v>14</v>
      </c>
      <c r="G146" t="str">
        <f>PROPER(base[[#This Row],[Evento]]&amp;" "&amp;base[[#This Row],[Tipo]])</f>
        <v>15 Anos Teen</v>
      </c>
      <c r="H146" t="s">
        <v>12</v>
      </c>
      <c r="I146">
        <v>100</v>
      </c>
      <c r="J146" s="3">
        <f>VLOOKUP(_xlfn.CONCAT(base[[#This Row],[Evento]],base[[#This Row],[Tipo]]),'[1]tabela de preços'!$D$4:$E$14,2,0)</f>
        <v>90</v>
      </c>
      <c r="K146" s="3">
        <v>9000</v>
      </c>
      <c r="L146" s="3">
        <v>3829</v>
      </c>
      <c r="M146" s="3">
        <v>5171</v>
      </c>
      <c r="N146" t="s">
        <v>13</v>
      </c>
    </row>
    <row r="147" spans="2:14" hidden="1" x14ac:dyDescent="0.25">
      <c r="B147" s="2">
        <v>42907</v>
      </c>
      <c r="C147" s="7">
        <f>YEAR(base[[#This Row],[Data]])</f>
        <v>2017</v>
      </c>
      <c r="D147" s="7" t="str">
        <f>UPPER(TEXT(base[[#This Row],[Data]],"mmm"))</f>
        <v>JUN</v>
      </c>
      <c r="E147" t="s">
        <v>22</v>
      </c>
      <c r="F147" t="s">
        <v>16</v>
      </c>
      <c r="G147" t="str">
        <f>PROPER(base[[#This Row],[Evento]]&amp;" "&amp;base[[#This Row],[Tipo]])</f>
        <v>Despedida Adulto</v>
      </c>
      <c r="H147" t="s">
        <v>15</v>
      </c>
      <c r="I147">
        <v>150</v>
      </c>
      <c r="J147" s="3">
        <f>VLOOKUP(_xlfn.CONCAT(base[[#This Row],[Evento]],base[[#This Row],[Tipo]]),'[1]tabela de preços'!$D$4:$E$14,2,0)</f>
        <v>120</v>
      </c>
      <c r="K147" s="3">
        <v>18000</v>
      </c>
      <c r="L147" s="3">
        <v>6146</v>
      </c>
      <c r="M147" s="3">
        <v>11854</v>
      </c>
      <c r="N147" t="s">
        <v>13</v>
      </c>
    </row>
    <row r="148" spans="2:14" hidden="1" x14ac:dyDescent="0.25">
      <c r="B148" s="2">
        <v>42908</v>
      </c>
      <c r="C148" s="7">
        <f>YEAR(base[[#This Row],[Data]])</f>
        <v>2017</v>
      </c>
      <c r="D148" s="7" t="str">
        <f>UPPER(TEXT(base[[#This Row],[Data]],"mmm"))</f>
        <v>JUN</v>
      </c>
      <c r="E148" t="s">
        <v>10</v>
      </c>
      <c r="F148" t="s">
        <v>11</v>
      </c>
      <c r="G148" t="str">
        <f>PROPER(base[[#This Row],[Evento]]&amp;" "&amp;base[[#This Row],[Tipo]])</f>
        <v>Aniversário Infantil</v>
      </c>
      <c r="H148" t="s">
        <v>12</v>
      </c>
      <c r="I148">
        <v>50</v>
      </c>
      <c r="J148" s="3">
        <f>VLOOKUP(_xlfn.CONCAT(base[[#This Row],[Evento]],base[[#This Row],[Tipo]]),'[1]tabela de preços'!$D$4:$E$14,2,0)</f>
        <v>70</v>
      </c>
      <c r="K148" s="3">
        <v>3500</v>
      </c>
      <c r="L148" s="3">
        <v>1463</v>
      </c>
      <c r="M148" s="3">
        <v>2037</v>
      </c>
      <c r="N148" t="s">
        <v>13</v>
      </c>
    </row>
    <row r="149" spans="2:14" hidden="1" x14ac:dyDescent="0.25">
      <c r="B149" s="2">
        <v>42901</v>
      </c>
      <c r="C149" s="7">
        <f>YEAR(base[[#This Row],[Data]])</f>
        <v>2017</v>
      </c>
      <c r="D149" s="7" t="str">
        <f>UPPER(TEXT(base[[#This Row],[Data]],"mmm"))</f>
        <v>JUN</v>
      </c>
      <c r="E149" t="s">
        <v>10</v>
      </c>
      <c r="F149" t="s">
        <v>14</v>
      </c>
      <c r="G149" t="str">
        <f>PROPER(base[[#This Row],[Evento]]&amp;" "&amp;base[[#This Row],[Tipo]])</f>
        <v>Aniversário Teen</v>
      </c>
      <c r="H149" t="s">
        <v>15</v>
      </c>
      <c r="I149">
        <v>100</v>
      </c>
      <c r="J149" s="3">
        <f>VLOOKUP(_xlfn.CONCAT(base[[#This Row],[Evento]],base[[#This Row],[Tipo]]),'[1]tabela de preços'!$D$4:$E$14,2,0)</f>
        <v>90</v>
      </c>
      <c r="K149" s="3">
        <v>9000</v>
      </c>
      <c r="L149" s="3">
        <v>3077</v>
      </c>
      <c r="M149" s="3">
        <v>5923</v>
      </c>
      <c r="N149" t="s">
        <v>13</v>
      </c>
    </row>
    <row r="150" spans="2:14" hidden="1" x14ac:dyDescent="0.25">
      <c r="B150" s="2">
        <v>42791</v>
      </c>
      <c r="C150" s="7">
        <f>YEAR(base[[#This Row],[Data]])</f>
        <v>2017</v>
      </c>
      <c r="D150" s="7" t="str">
        <f>UPPER(TEXT(base[[#This Row],[Data]],"mmm"))</f>
        <v>FEV</v>
      </c>
      <c r="E150" t="s">
        <v>10</v>
      </c>
      <c r="F150" t="s">
        <v>16</v>
      </c>
      <c r="G150" t="str">
        <f>PROPER(base[[#This Row],[Evento]]&amp;" "&amp;base[[#This Row],[Tipo]])</f>
        <v>Aniversário Adulto</v>
      </c>
      <c r="H150" t="s">
        <v>12</v>
      </c>
      <c r="I150">
        <v>150</v>
      </c>
      <c r="J150" s="3">
        <f>VLOOKUP(_xlfn.CONCAT(base[[#This Row],[Evento]],base[[#This Row],[Tipo]]),'[1]tabela de preços'!$D$4:$E$14,2,0)</f>
        <v>120</v>
      </c>
      <c r="K150" s="3">
        <v>18000</v>
      </c>
      <c r="L150" s="3">
        <v>7298</v>
      </c>
      <c r="M150" s="3">
        <v>10702</v>
      </c>
      <c r="N150" t="s">
        <v>13</v>
      </c>
    </row>
    <row r="151" spans="2:14" hidden="1" x14ac:dyDescent="0.25">
      <c r="B151" s="2">
        <v>42866</v>
      </c>
      <c r="C151" s="7">
        <f>YEAR(base[[#This Row],[Data]])</f>
        <v>2017</v>
      </c>
      <c r="D151" s="7" t="str">
        <f>UPPER(TEXT(base[[#This Row],[Data]],"mmm"))</f>
        <v>MAI</v>
      </c>
      <c r="E151" t="s">
        <v>10</v>
      </c>
      <c r="F151" t="s">
        <v>17</v>
      </c>
      <c r="G151" t="str">
        <f>PROPER(base[[#This Row],[Evento]]&amp;" "&amp;base[[#This Row],[Tipo]])</f>
        <v>Aniversário Melhor Idade</v>
      </c>
      <c r="H151" t="s">
        <v>15</v>
      </c>
      <c r="I151">
        <v>70</v>
      </c>
      <c r="J151" s="3">
        <f>VLOOKUP(_xlfn.CONCAT(base[[#This Row],[Evento]],base[[#This Row],[Tipo]]),'[1]tabela de preços'!$D$4:$E$14,2,0)</f>
        <v>120</v>
      </c>
      <c r="K151" s="3">
        <v>8400</v>
      </c>
      <c r="L151" s="3">
        <v>3149</v>
      </c>
      <c r="M151" s="3">
        <v>5251</v>
      </c>
      <c r="N151" t="s">
        <v>13</v>
      </c>
    </row>
    <row r="152" spans="2:14" hidden="1" x14ac:dyDescent="0.25">
      <c r="B152" s="2">
        <v>42836</v>
      </c>
      <c r="C152" s="7">
        <f>YEAR(base[[#This Row],[Data]])</f>
        <v>2017</v>
      </c>
      <c r="D152" s="7" t="str">
        <f>UPPER(TEXT(base[[#This Row],[Data]],"mmm"))</f>
        <v>ABR</v>
      </c>
      <c r="E152" t="s">
        <v>18</v>
      </c>
      <c r="F152" t="s">
        <v>16</v>
      </c>
      <c r="G152" t="str">
        <f>PROPER(base[[#This Row],[Evento]]&amp;" "&amp;base[[#This Row],[Tipo]])</f>
        <v>Casamento Adulto</v>
      </c>
      <c r="H152" t="s">
        <v>12</v>
      </c>
      <c r="I152">
        <v>120</v>
      </c>
      <c r="J152" s="3">
        <f>VLOOKUP(_xlfn.CONCAT(base[[#This Row],[Evento]],base[[#This Row],[Tipo]]),'[1]tabela de preços'!$D$4:$E$14,2,0)</f>
        <v>150</v>
      </c>
      <c r="K152" s="3">
        <v>18000</v>
      </c>
      <c r="L152" s="3">
        <v>7442</v>
      </c>
      <c r="M152" s="3">
        <v>10558</v>
      </c>
      <c r="N152" t="s">
        <v>13</v>
      </c>
    </row>
    <row r="153" spans="2:14" hidden="1" x14ac:dyDescent="0.25">
      <c r="B153" s="2">
        <v>42657</v>
      </c>
      <c r="C153" s="7">
        <f>YEAR(base[[#This Row],[Data]])</f>
        <v>2016</v>
      </c>
      <c r="D153" s="7" t="str">
        <f>UPPER(TEXT(base[[#This Row],[Data]],"mmm"))</f>
        <v>OUT</v>
      </c>
      <c r="E153" t="s">
        <v>19</v>
      </c>
      <c r="F153" t="s">
        <v>16</v>
      </c>
      <c r="G153" t="str">
        <f>PROPER(base[[#This Row],[Evento]]&amp;" "&amp;base[[#This Row],[Tipo]])</f>
        <v>Bodas Adulto</v>
      </c>
      <c r="H153" t="s">
        <v>15</v>
      </c>
      <c r="I153">
        <v>100</v>
      </c>
      <c r="J153" s="3">
        <f>VLOOKUP(_xlfn.CONCAT(base[[#This Row],[Evento]],base[[#This Row],[Tipo]]),'[1]tabela de preços'!$D$4:$E$14,2,0)</f>
        <v>150</v>
      </c>
      <c r="K153" s="3">
        <v>15000</v>
      </c>
      <c r="L153" s="3">
        <v>5882</v>
      </c>
      <c r="M153" s="3">
        <v>9118</v>
      </c>
      <c r="N153" t="s">
        <v>13</v>
      </c>
    </row>
    <row r="154" spans="2:14" hidden="1" x14ac:dyDescent="0.25">
      <c r="B154" s="2">
        <v>42382</v>
      </c>
      <c r="C154" s="7">
        <f>YEAR(base[[#This Row],[Data]])</f>
        <v>2016</v>
      </c>
      <c r="D154" s="7" t="str">
        <f>UPPER(TEXT(base[[#This Row],[Data]],"mmm"))</f>
        <v>JAN</v>
      </c>
      <c r="E154" t="s">
        <v>19</v>
      </c>
      <c r="F154" t="s">
        <v>17</v>
      </c>
      <c r="G154" t="str">
        <f>PROPER(base[[#This Row],[Evento]]&amp;" "&amp;base[[#This Row],[Tipo]])</f>
        <v>Bodas Melhor Idade</v>
      </c>
      <c r="H154" t="s">
        <v>12</v>
      </c>
      <c r="I154">
        <v>200</v>
      </c>
      <c r="J154" s="3">
        <f>VLOOKUP(_xlfn.CONCAT(base[[#This Row],[Evento]],base[[#This Row],[Tipo]]),'[1]tabela de preços'!$D$4:$E$14,2,0)</f>
        <v>120</v>
      </c>
      <c r="K154" s="3">
        <v>24000</v>
      </c>
      <c r="L154" s="3">
        <v>10148</v>
      </c>
      <c r="M154" s="3">
        <v>13852</v>
      </c>
      <c r="N154" t="s">
        <v>13</v>
      </c>
    </row>
    <row r="155" spans="2:14" hidden="1" x14ac:dyDescent="0.25">
      <c r="B155" s="2">
        <v>42926</v>
      </c>
      <c r="C155" s="7">
        <f>YEAR(base[[#This Row],[Data]])</f>
        <v>2017</v>
      </c>
      <c r="D155" s="7" t="str">
        <f>UPPER(TEXT(base[[#This Row],[Data]],"mmm"))</f>
        <v>JUL</v>
      </c>
      <c r="E155" t="s">
        <v>20</v>
      </c>
      <c r="F155" t="s">
        <v>16</v>
      </c>
      <c r="G155" t="str">
        <f>PROPER(base[[#This Row],[Evento]]&amp;" "&amp;base[[#This Row],[Tipo]])</f>
        <v>Empresa Adulto</v>
      </c>
      <c r="H155" t="s">
        <v>15</v>
      </c>
      <c r="I155">
        <v>50</v>
      </c>
      <c r="J155" s="3">
        <f>VLOOKUP(_xlfn.CONCAT(base[[#This Row],[Evento]],base[[#This Row],[Tipo]]),'[1]tabela de preços'!$D$4:$E$14,2,0)</f>
        <v>100</v>
      </c>
      <c r="K155" s="3">
        <v>5000</v>
      </c>
      <c r="L155" s="3">
        <v>1975</v>
      </c>
      <c r="M155" s="3">
        <v>3025</v>
      </c>
      <c r="N155" t="s">
        <v>13</v>
      </c>
    </row>
    <row r="156" spans="2:14" hidden="1" x14ac:dyDescent="0.25">
      <c r="B156" s="2">
        <v>42589</v>
      </c>
      <c r="C156" s="7">
        <f>YEAR(base[[#This Row],[Data]])</f>
        <v>2016</v>
      </c>
      <c r="D156" s="7" t="str">
        <f>UPPER(TEXT(base[[#This Row],[Data]],"mmm"))</f>
        <v>AGO</v>
      </c>
      <c r="E156" t="s">
        <v>21</v>
      </c>
      <c r="F156" t="s">
        <v>14</v>
      </c>
      <c r="G156" t="str">
        <f>PROPER(base[[#This Row],[Evento]]&amp;" "&amp;base[[#This Row],[Tipo]])</f>
        <v>15 Anos Teen</v>
      </c>
      <c r="H156" t="s">
        <v>12</v>
      </c>
      <c r="I156">
        <v>100</v>
      </c>
      <c r="J156" s="3">
        <f>VLOOKUP(_xlfn.CONCAT(base[[#This Row],[Evento]],base[[#This Row],[Tipo]]),'[1]tabela de preços'!$D$4:$E$14,2,0)</f>
        <v>90</v>
      </c>
      <c r="K156" s="3">
        <v>9000</v>
      </c>
      <c r="L156" s="3">
        <v>4047</v>
      </c>
      <c r="M156" s="3">
        <v>4953</v>
      </c>
      <c r="N156" t="s">
        <v>13</v>
      </c>
    </row>
    <row r="157" spans="2:14" hidden="1" x14ac:dyDescent="0.25">
      <c r="B157" s="2">
        <v>42686</v>
      </c>
      <c r="C157" s="7">
        <f>YEAR(base[[#This Row],[Data]])</f>
        <v>2016</v>
      </c>
      <c r="D157" s="7" t="str">
        <f>UPPER(TEXT(base[[#This Row],[Data]],"mmm"))</f>
        <v>NOV</v>
      </c>
      <c r="E157" t="s">
        <v>22</v>
      </c>
      <c r="F157" t="s">
        <v>16</v>
      </c>
      <c r="G157" t="str">
        <f>PROPER(base[[#This Row],[Evento]]&amp;" "&amp;base[[#This Row],[Tipo]])</f>
        <v>Despedida Adulto</v>
      </c>
      <c r="H157" t="s">
        <v>15</v>
      </c>
      <c r="I157">
        <v>150</v>
      </c>
      <c r="J157" s="3">
        <f>VLOOKUP(_xlfn.CONCAT(base[[#This Row],[Evento]],base[[#This Row],[Tipo]]),'[1]tabela de preços'!$D$4:$E$14,2,0)</f>
        <v>120</v>
      </c>
      <c r="K157" s="3">
        <v>18000</v>
      </c>
      <c r="L157" s="3">
        <v>6893</v>
      </c>
      <c r="M157" s="3">
        <v>11107</v>
      </c>
      <c r="N157" t="s">
        <v>13</v>
      </c>
    </row>
    <row r="158" spans="2:14" hidden="1" x14ac:dyDescent="0.25">
      <c r="B158" s="2">
        <v>42486</v>
      </c>
      <c r="C158" s="7">
        <f>YEAR(base[[#This Row],[Data]])</f>
        <v>2016</v>
      </c>
      <c r="D158" s="7" t="str">
        <f>UPPER(TEXT(base[[#This Row],[Data]],"mmm"))</f>
        <v>ABR</v>
      </c>
      <c r="E158" t="s">
        <v>10</v>
      </c>
      <c r="F158" t="s">
        <v>11</v>
      </c>
      <c r="G158" t="str">
        <f>PROPER(base[[#This Row],[Evento]]&amp;" "&amp;base[[#This Row],[Tipo]])</f>
        <v>Aniversário Infantil</v>
      </c>
      <c r="H158" t="s">
        <v>12</v>
      </c>
      <c r="I158">
        <v>50</v>
      </c>
      <c r="J158" s="3">
        <f>VLOOKUP(_xlfn.CONCAT(base[[#This Row],[Evento]],base[[#This Row],[Tipo]]),'[1]tabela de preços'!$D$4:$E$14,2,0)</f>
        <v>70</v>
      </c>
      <c r="K158" s="3">
        <v>3500</v>
      </c>
      <c r="L158" s="3">
        <v>1231</v>
      </c>
      <c r="M158" s="3">
        <v>2269</v>
      </c>
      <c r="N158" t="s">
        <v>13</v>
      </c>
    </row>
    <row r="159" spans="2:14" hidden="1" x14ac:dyDescent="0.25">
      <c r="B159" s="2">
        <v>42564</v>
      </c>
      <c r="C159" s="7">
        <f>YEAR(base[[#This Row],[Data]])</f>
        <v>2016</v>
      </c>
      <c r="D159" s="7" t="str">
        <f>UPPER(TEXT(base[[#This Row],[Data]],"mmm"))</f>
        <v>JUL</v>
      </c>
      <c r="E159" t="s">
        <v>10</v>
      </c>
      <c r="F159" t="s">
        <v>14</v>
      </c>
      <c r="G159" t="str">
        <f>PROPER(base[[#This Row],[Evento]]&amp;" "&amp;base[[#This Row],[Tipo]])</f>
        <v>Aniversário Teen</v>
      </c>
      <c r="H159" t="s">
        <v>15</v>
      </c>
      <c r="I159">
        <v>100</v>
      </c>
      <c r="J159" s="3">
        <f>VLOOKUP(_xlfn.CONCAT(base[[#This Row],[Evento]],base[[#This Row],[Tipo]]),'[1]tabela de preços'!$D$4:$E$14,2,0)</f>
        <v>90</v>
      </c>
      <c r="K159" s="3">
        <v>9000</v>
      </c>
      <c r="L159" s="3">
        <v>3047</v>
      </c>
      <c r="M159" s="3">
        <v>5953</v>
      </c>
      <c r="N159" t="s">
        <v>13</v>
      </c>
    </row>
    <row r="160" spans="2:14" hidden="1" x14ac:dyDescent="0.25">
      <c r="B160" s="2">
        <v>42631</v>
      </c>
      <c r="C160" s="7">
        <f>YEAR(base[[#This Row],[Data]])</f>
        <v>2016</v>
      </c>
      <c r="D160" s="7" t="str">
        <f>UPPER(TEXT(base[[#This Row],[Data]],"mmm"))</f>
        <v>SET</v>
      </c>
      <c r="E160" t="s">
        <v>10</v>
      </c>
      <c r="F160" t="s">
        <v>16</v>
      </c>
      <c r="G160" t="str">
        <f>PROPER(base[[#This Row],[Evento]]&amp;" "&amp;base[[#This Row],[Tipo]])</f>
        <v>Aniversário Adulto</v>
      </c>
      <c r="H160" t="s">
        <v>12</v>
      </c>
      <c r="I160">
        <v>150</v>
      </c>
      <c r="J160" s="3">
        <f>VLOOKUP(_xlfn.CONCAT(base[[#This Row],[Evento]],base[[#This Row],[Tipo]]),'[1]tabela de preços'!$D$4:$E$14,2,0)</f>
        <v>120</v>
      </c>
      <c r="K160" s="3">
        <v>18000</v>
      </c>
      <c r="L160" s="3">
        <v>7468</v>
      </c>
      <c r="M160" s="3">
        <v>10532</v>
      </c>
      <c r="N160" t="s">
        <v>13</v>
      </c>
    </row>
    <row r="161" spans="2:14" hidden="1" x14ac:dyDescent="0.25">
      <c r="B161" s="2">
        <v>42473</v>
      </c>
      <c r="C161" s="7">
        <f>YEAR(base[[#This Row],[Data]])</f>
        <v>2016</v>
      </c>
      <c r="D161" s="7" t="str">
        <f>UPPER(TEXT(base[[#This Row],[Data]],"mmm"))</f>
        <v>ABR</v>
      </c>
      <c r="E161" t="s">
        <v>10</v>
      </c>
      <c r="F161" t="s">
        <v>17</v>
      </c>
      <c r="G161" t="str">
        <f>PROPER(base[[#This Row],[Evento]]&amp;" "&amp;base[[#This Row],[Tipo]])</f>
        <v>Aniversário Melhor Idade</v>
      </c>
      <c r="H161" t="s">
        <v>15</v>
      </c>
      <c r="I161">
        <v>70</v>
      </c>
      <c r="J161" s="3">
        <f>VLOOKUP(_xlfn.CONCAT(base[[#This Row],[Evento]],base[[#This Row],[Tipo]]),'[1]tabela de preços'!$D$4:$E$14,2,0)</f>
        <v>120</v>
      </c>
      <c r="K161" s="3">
        <v>8400</v>
      </c>
      <c r="L161" s="3">
        <v>2819</v>
      </c>
      <c r="M161" s="3">
        <v>5581</v>
      </c>
      <c r="N161" t="s">
        <v>13</v>
      </c>
    </row>
    <row r="162" spans="2:14" hidden="1" x14ac:dyDescent="0.25">
      <c r="B162" s="2">
        <v>42606</v>
      </c>
      <c r="C162" s="7">
        <f>YEAR(base[[#This Row],[Data]])</f>
        <v>2016</v>
      </c>
      <c r="D162" s="7" t="str">
        <f>UPPER(TEXT(base[[#This Row],[Data]],"mmm"))</f>
        <v>AGO</v>
      </c>
      <c r="E162" t="s">
        <v>18</v>
      </c>
      <c r="F162" t="s">
        <v>16</v>
      </c>
      <c r="G162" t="str">
        <f>PROPER(base[[#This Row],[Evento]]&amp;" "&amp;base[[#This Row],[Tipo]])</f>
        <v>Casamento Adulto</v>
      </c>
      <c r="H162" t="s">
        <v>12</v>
      </c>
      <c r="I162">
        <v>120</v>
      </c>
      <c r="J162" s="3">
        <f>VLOOKUP(_xlfn.CONCAT(base[[#This Row],[Evento]],base[[#This Row],[Tipo]]),'[1]tabela de preços'!$D$4:$E$14,2,0)</f>
        <v>150</v>
      </c>
      <c r="K162" s="3">
        <v>18000</v>
      </c>
      <c r="L162" s="3">
        <v>8026</v>
      </c>
      <c r="M162" s="3">
        <v>9974</v>
      </c>
      <c r="N162" t="s">
        <v>13</v>
      </c>
    </row>
    <row r="163" spans="2:14" hidden="1" x14ac:dyDescent="0.25">
      <c r="B163" s="2">
        <v>42889</v>
      </c>
      <c r="C163" s="7">
        <f>YEAR(base[[#This Row],[Data]])</f>
        <v>2017</v>
      </c>
      <c r="D163" s="7" t="str">
        <f>UPPER(TEXT(base[[#This Row],[Data]],"mmm"))</f>
        <v>JUN</v>
      </c>
      <c r="E163" t="s">
        <v>19</v>
      </c>
      <c r="F163" t="s">
        <v>16</v>
      </c>
      <c r="G163" t="str">
        <f>PROPER(base[[#This Row],[Evento]]&amp;" "&amp;base[[#This Row],[Tipo]])</f>
        <v>Bodas Adulto</v>
      </c>
      <c r="H163" t="s">
        <v>15</v>
      </c>
      <c r="I163">
        <v>100</v>
      </c>
      <c r="J163" s="3">
        <f>VLOOKUP(_xlfn.CONCAT(base[[#This Row],[Evento]],base[[#This Row],[Tipo]]),'[1]tabela de preços'!$D$4:$E$14,2,0)</f>
        <v>150</v>
      </c>
      <c r="K163" s="3">
        <v>15000</v>
      </c>
      <c r="L163" s="3">
        <v>5033</v>
      </c>
      <c r="M163" s="3">
        <v>9967</v>
      </c>
      <c r="N163" t="s">
        <v>13</v>
      </c>
    </row>
    <row r="164" spans="2:14" hidden="1" x14ac:dyDescent="0.25">
      <c r="B164" s="2">
        <v>42908</v>
      </c>
      <c r="C164" s="7">
        <f>YEAR(base[[#This Row],[Data]])</f>
        <v>2017</v>
      </c>
      <c r="D164" s="7" t="str">
        <f>UPPER(TEXT(base[[#This Row],[Data]],"mmm"))</f>
        <v>JUN</v>
      </c>
      <c r="E164" t="s">
        <v>19</v>
      </c>
      <c r="F164" t="s">
        <v>17</v>
      </c>
      <c r="G164" t="str">
        <f>PROPER(base[[#This Row],[Evento]]&amp;" "&amp;base[[#This Row],[Tipo]])</f>
        <v>Bodas Melhor Idade</v>
      </c>
      <c r="H164" t="s">
        <v>12</v>
      </c>
      <c r="I164">
        <v>200</v>
      </c>
      <c r="J164" s="3">
        <f>VLOOKUP(_xlfn.CONCAT(base[[#This Row],[Evento]],base[[#This Row],[Tipo]]),'[1]tabela de preços'!$D$4:$E$14,2,0)</f>
        <v>120</v>
      </c>
      <c r="K164" s="3">
        <v>24000</v>
      </c>
      <c r="L164" s="3">
        <v>8559</v>
      </c>
      <c r="M164" s="3">
        <v>15441</v>
      </c>
      <c r="N164" t="s">
        <v>13</v>
      </c>
    </row>
    <row r="165" spans="2:14" hidden="1" x14ac:dyDescent="0.25">
      <c r="B165" s="2">
        <v>42879</v>
      </c>
      <c r="C165" s="7">
        <f>YEAR(base[[#This Row],[Data]])</f>
        <v>2017</v>
      </c>
      <c r="D165" s="7" t="str">
        <f>UPPER(TEXT(base[[#This Row],[Data]],"mmm"))</f>
        <v>MAI</v>
      </c>
      <c r="E165" t="s">
        <v>20</v>
      </c>
      <c r="F165" t="s">
        <v>16</v>
      </c>
      <c r="G165" t="str">
        <f>PROPER(base[[#This Row],[Evento]]&amp;" "&amp;base[[#This Row],[Tipo]])</f>
        <v>Empresa Adulto</v>
      </c>
      <c r="H165" t="s">
        <v>15</v>
      </c>
      <c r="I165">
        <v>50</v>
      </c>
      <c r="J165" s="3">
        <f>VLOOKUP(_xlfn.CONCAT(base[[#This Row],[Evento]],base[[#This Row],[Tipo]]),'[1]tabela de preços'!$D$4:$E$14,2,0)</f>
        <v>100</v>
      </c>
      <c r="K165" s="3">
        <v>5000</v>
      </c>
      <c r="L165" s="3">
        <v>1911</v>
      </c>
      <c r="M165" s="3">
        <v>3089</v>
      </c>
      <c r="N165" t="s">
        <v>13</v>
      </c>
    </row>
    <row r="166" spans="2:14" hidden="1" x14ac:dyDescent="0.25">
      <c r="B166" s="2">
        <v>42508</v>
      </c>
      <c r="C166" s="7">
        <f>YEAR(base[[#This Row],[Data]])</f>
        <v>2016</v>
      </c>
      <c r="D166" s="7" t="str">
        <f>UPPER(TEXT(base[[#This Row],[Data]],"mmm"))</f>
        <v>MAI</v>
      </c>
      <c r="E166" t="s">
        <v>21</v>
      </c>
      <c r="F166" t="s">
        <v>14</v>
      </c>
      <c r="G166" t="str">
        <f>PROPER(base[[#This Row],[Evento]]&amp;" "&amp;base[[#This Row],[Tipo]])</f>
        <v>15 Anos Teen</v>
      </c>
      <c r="H166" t="s">
        <v>12</v>
      </c>
      <c r="I166">
        <v>100</v>
      </c>
      <c r="J166" s="3">
        <f>VLOOKUP(_xlfn.CONCAT(base[[#This Row],[Evento]],base[[#This Row],[Tipo]]),'[1]tabela de preços'!$D$4:$E$14,2,0)</f>
        <v>90</v>
      </c>
      <c r="K166" s="3">
        <v>9000</v>
      </c>
      <c r="L166" s="3">
        <v>3279</v>
      </c>
      <c r="M166" s="3">
        <v>5721</v>
      </c>
      <c r="N166" t="s">
        <v>13</v>
      </c>
    </row>
    <row r="167" spans="2:14" hidden="1" x14ac:dyDescent="0.25">
      <c r="B167" s="2">
        <v>42925</v>
      </c>
      <c r="C167" s="7">
        <f>YEAR(base[[#This Row],[Data]])</f>
        <v>2017</v>
      </c>
      <c r="D167" s="7" t="str">
        <f>UPPER(TEXT(base[[#This Row],[Data]],"mmm"))</f>
        <v>JUL</v>
      </c>
      <c r="E167" t="s">
        <v>22</v>
      </c>
      <c r="F167" t="s">
        <v>16</v>
      </c>
      <c r="G167" t="str">
        <f>PROPER(base[[#This Row],[Evento]]&amp;" "&amp;base[[#This Row],[Tipo]])</f>
        <v>Despedida Adulto</v>
      </c>
      <c r="H167" t="s">
        <v>15</v>
      </c>
      <c r="I167">
        <v>150</v>
      </c>
      <c r="J167" s="3">
        <f>VLOOKUP(_xlfn.CONCAT(base[[#This Row],[Evento]],base[[#This Row],[Tipo]]),'[1]tabela de preços'!$D$4:$E$14,2,0)</f>
        <v>120</v>
      </c>
      <c r="K167" s="3">
        <v>18000</v>
      </c>
      <c r="L167" s="3">
        <v>7542</v>
      </c>
      <c r="M167" s="3">
        <v>10458</v>
      </c>
      <c r="N167" t="s">
        <v>13</v>
      </c>
    </row>
    <row r="168" spans="2:14" hidden="1" x14ac:dyDescent="0.25">
      <c r="B168" s="2">
        <v>42477</v>
      </c>
      <c r="C168" s="7">
        <f>YEAR(base[[#This Row],[Data]])</f>
        <v>2016</v>
      </c>
      <c r="D168" s="7" t="str">
        <f>UPPER(TEXT(base[[#This Row],[Data]],"mmm"))</f>
        <v>ABR</v>
      </c>
      <c r="E168" t="s">
        <v>10</v>
      </c>
      <c r="F168" t="s">
        <v>11</v>
      </c>
      <c r="G168" t="str">
        <f>PROPER(base[[#This Row],[Evento]]&amp;" "&amp;base[[#This Row],[Tipo]])</f>
        <v>Aniversário Infantil</v>
      </c>
      <c r="H168" t="s">
        <v>12</v>
      </c>
      <c r="I168">
        <v>50</v>
      </c>
      <c r="J168" s="3">
        <f>VLOOKUP(_xlfn.CONCAT(base[[#This Row],[Evento]],base[[#This Row],[Tipo]]),'[1]tabela de preços'!$D$4:$E$14,2,0)</f>
        <v>70</v>
      </c>
      <c r="K168" s="3">
        <v>3500</v>
      </c>
      <c r="L168" s="3">
        <v>1175</v>
      </c>
      <c r="M168" s="3">
        <v>2325</v>
      </c>
      <c r="N168" t="s">
        <v>13</v>
      </c>
    </row>
    <row r="169" spans="2:14" hidden="1" x14ac:dyDescent="0.25">
      <c r="B169" s="2">
        <v>42552</v>
      </c>
      <c r="C169" s="7">
        <f>YEAR(base[[#This Row],[Data]])</f>
        <v>2016</v>
      </c>
      <c r="D169" s="7" t="str">
        <f>UPPER(TEXT(base[[#This Row],[Data]],"mmm"))</f>
        <v>JUL</v>
      </c>
      <c r="E169" t="s">
        <v>10</v>
      </c>
      <c r="F169" t="s">
        <v>14</v>
      </c>
      <c r="G169" t="str">
        <f>PROPER(base[[#This Row],[Evento]]&amp;" "&amp;base[[#This Row],[Tipo]])</f>
        <v>Aniversário Teen</v>
      </c>
      <c r="H169" t="s">
        <v>15</v>
      </c>
      <c r="I169">
        <v>100</v>
      </c>
      <c r="J169" s="3">
        <f>VLOOKUP(_xlfn.CONCAT(base[[#This Row],[Evento]],base[[#This Row],[Tipo]]),'[1]tabela de preços'!$D$4:$E$14,2,0)</f>
        <v>90</v>
      </c>
      <c r="K169" s="3">
        <v>9000</v>
      </c>
      <c r="L169" s="3">
        <v>3810</v>
      </c>
      <c r="M169" s="3">
        <v>5190</v>
      </c>
      <c r="N169" t="s">
        <v>13</v>
      </c>
    </row>
    <row r="170" spans="2:14" hidden="1" x14ac:dyDescent="0.25">
      <c r="B170" s="2">
        <v>42511</v>
      </c>
      <c r="C170" s="7">
        <f>YEAR(base[[#This Row],[Data]])</f>
        <v>2016</v>
      </c>
      <c r="D170" s="7" t="str">
        <f>UPPER(TEXT(base[[#This Row],[Data]],"mmm"))</f>
        <v>MAI</v>
      </c>
      <c r="E170" t="s">
        <v>10</v>
      </c>
      <c r="F170" t="s">
        <v>16</v>
      </c>
      <c r="G170" t="str">
        <f>PROPER(base[[#This Row],[Evento]]&amp;" "&amp;base[[#This Row],[Tipo]])</f>
        <v>Aniversário Adulto</v>
      </c>
      <c r="H170" t="s">
        <v>12</v>
      </c>
      <c r="I170">
        <v>150</v>
      </c>
      <c r="J170" s="3">
        <f>VLOOKUP(_xlfn.CONCAT(base[[#This Row],[Evento]],base[[#This Row],[Tipo]]),'[1]tabela de preços'!$D$4:$E$14,2,0)</f>
        <v>120</v>
      </c>
      <c r="K170" s="3">
        <v>18000</v>
      </c>
      <c r="L170" s="3">
        <v>7538</v>
      </c>
      <c r="M170" s="3">
        <v>10462</v>
      </c>
      <c r="N170" t="s">
        <v>13</v>
      </c>
    </row>
    <row r="171" spans="2:14" hidden="1" x14ac:dyDescent="0.25">
      <c r="B171" s="2">
        <v>42929</v>
      </c>
      <c r="C171" s="7">
        <f>YEAR(base[[#This Row],[Data]])</f>
        <v>2017</v>
      </c>
      <c r="D171" s="7" t="str">
        <f>UPPER(TEXT(base[[#This Row],[Data]],"mmm"))</f>
        <v>JUL</v>
      </c>
      <c r="E171" t="s">
        <v>10</v>
      </c>
      <c r="F171" t="s">
        <v>17</v>
      </c>
      <c r="G171" t="str">
        <f>PROPER(base[[#This Row],[Evento]]&amp;" "&amp;base[[#This Row],[Tipo]])</f>
        <v>Aniversário Melhor Idade</v>
      </c>
      <c r="H171" t="s">
        <v>15</v>
      </c>
      <c r="I171">
        <v>70</v>
      </c>
      <c r="J171" s="3">
        <f>VLOOKUP(_xlfn.CONCAT(base[[#This Row],[Evento]],base[[#This Row],[Tipo]]),'[1]tabela de preços'!$D$4:$E$14,2,0)</f>
        <v>120</v>
      </c>
      <c r="K171" s="3">
        <v>8400</v>
      </c>
      <c r="L171" s="3">
        <v>2910</v>
      </c>
      <c r="M171" s="3">
        <v>5490</v>
      </c>
      <c r="N171" t="s">
        <v>13</v>
      </c>
    </row>
    <row r="172" spans="2:14" hidden="1" x14ac:dyDescent="0.25">
      <c r="B172" s="2">
        <v>42388</v>
      </c>
      <c r="C172" s="7">
        <f>YEAR(base[[#This Row],[Data]])</f>
        <v>2016</v>
      </c>
      <c r="D172" s="7" t="str">
        <f>UPPER(TEXT(base[[#This Row],[Data]],"mmm"))</f>
        <v>JAN</v>
      </c>
      <c r="E172" t="s">
        <v>18</v>
      </c>
      <c r="F172" t="s">
        <v>16</v>
      </c>
      <c r="G172" t="str">
        <f>PROPER(base[[#This Row],[Evento]]&amp;" "&amp;base[[#This Row],[Tipo]])</f>
        <v>Casamento Adulto</v>
      </c>
      <c r="H172" t="s">
        <v>12</v>
      </c>
      <c r="I172">
        <v>120</v>
      </c>
      <c r="J172" s="3">
        <f>VLOOKUP(_xlfn.CONCAT(base[[#This Row],[Evento]],base[[#This Row],[Tipo]]),'[1]tabela de preços'!$D$4:$E$14,2,0)</f>
        <v>150</v>
      </c>
      <c r="K172" s="3">
        <v>18000</v>
      </c>
      <c r="L172" s="3">
        <v>6648</v>
      </c>
      <c r="M172" s="3">
        <v>11352</v>
      </c>
      <c r="N172" t="s">
        <v>13</v>
      </c>
    </row>
    <row r="173" spans="2:14" hidden="1" x14ac:dyDescent="0.25">
      <c r="B173" s="2">
        <v>42521</v>
      </c>
      <c r="C173" s="7">
        <f>YEAR(base[[#This Row],[Data]])</f>
        <v>2016</v>
      </c>
      <c r="D173" s="7" t="str">
        <f>UPPER(TEXT(base[[#This Row],[Data]],"mmm"))</f>
        <v>MAI</v>
      </c>
      <c r="E173" t="s">
        <v>19</v>
      </c>
      <c r="F173" t="s">
        <v>16</v>
      </c>
      <c r="G173" t="str">
        <f>PROPER(base[[#This Row],[Evento]]&amp;" "&amp;base[[#This Row],[Tipo]])</f>
        <v>Bodas Adulto</v>
      </c>
      <c r="H173" t="s">
        <v>15</v>
      </c>
      <c r="I173">
        <v>100</v>
      </c>
      <c r="J173" s="3">
        <f>VLOOKUP(_xlfn.CONCAT(base[[#This Row],[Evento]],base[[#This Row],[Tipo]]),'[1]tabela de preços'!$D$4:$E$14,2,0)</f>
        <v>150</v>
      </c>
      <c r="K173" s="3">
        <v>15000</v>
      </c>
      <c r="L173" s="3">
        <v>6272</v>
      </c>
      <c r="M173" s="3">
        <v>8728</v>
      </c>
      <c r="N173" t="s">
        <v>13</v>
      </c>
    </row>
    <row r="174" spans="2:14" hidden="1" x14ac:dyDescent="0.25">
      <c r="B174" s="2">
        <v>42956</v>
      </c>
      <c r="C174" s="7">
        <f>YEAR(base[[#This Row],[Data]])</f>
        <v>2017</v>
      </c>
      <c r="D174" s="7" t="str">
        <f>UPPER(TEXT(base[[#This Row],[Data]],"mmm"))</f>
        <v>AGO</v>
      </c>
      <c r="E174" t="s">
        <v>19</v>
      </c>
      <c r="F174" t="s">
        <v>17</v>
      </c>
      <c r="G174" t="str">
        <f>PROPER(base[[#This Row],[Evento]]&amp;" "&amp;base[[#This Row],[Tipo]])</f>
        <v>Bodas Melhor Idade</v>
      </c>
      <c r="H174" t="s">
        <v>12</v>
      </c>
      <c r="I174">
        <v>200</v>
      </c>
      <c r="J174" s="3">
        <f>VLOOKUP(_xlfn.CONCAT(base[[#This Row],[Evento]],base[[#This Row],[Tipo]]),'[1]tabela de preços'!$D$4:$E$14,2,0)</f>
        <v>120</v>
      </c>
      <c r="K174" s="3">
        <v>24000</v>
      </c>
      <c r="L174" s="3">
        <v>9101</v>
      </c>
      <c r="M174" s="3">
        <v>14899</v>
      </c>
      <c r="N174" t="s">
        <v>13</v>
      </c>
    </row>
    <row r="175" spans="2:14" hidden="1" x14ac:dyDescent="0.25">
      <c r="B175" s="2">
        <v>42846</v>
      </c>
      <c r="C175" s="7">
        <f>YEAR(base[[#This Row],[Data]])</f>
        <v>2017</v>
      </c>
      <c r="D175" s="7" t="str">
        <f>UPPER(TEXT(base[[#This Row],[Data]],"mmm"))</f>
        <v>ABR</v>
      </c>
      <c r="E175" t="s">
        <v>20</v>
      </c>
      <c r="F175" t="s">
        <v>16</v>
      </c>
      <c r="G175" t="str">
        <f>PROPER(base[[#This Row],[Evento]]&amp;" "&amp;base[[#This Row],[Tipo]])</f>
        <v>Empresa Adulto</v>
      </c>
      <c r="H175" t="s">
        <v>15</v>
      </c>
      <c r="I175">
        <v>50</v>
      </c>
      <c r="J175" s="3">
        <f>VLOOKUP(_xlfn.CONCAT(base[[#This Row],[Evento]],base[[#This Row],[Tipo]]),'[1]tabela de preços'!$D$4:$E$14,2,0)</f>
        <v>100</v>
      </c>
      <c r="K175" s="3">
        <v>5000</v>
      </c>
      <c r="L175" s="3">
        <v>1877</v>
      </c>
      <c r="M175" s="3">
        <v>3123</v>
      </c>
      <c r="N175" t="s">
        <v>13</v>
      </c>
    </row>
    <row r="176" spans="2:14" x14ac:dyDescent="0.25">
      <c r="B176" s="2">
        <v>42756</v>
      </c>
      <c r="C176" s="7">
        <f>YEAR(base[[#This Row],[Data]])</f>
        <v>2017</v>
      </c>
      <c r="D176" s="7" t="str">
        <f>UPPER(TEXT(base[[#This Row],[Data]],"mmm"))</f>
        <v>JAN</v>
      </c>
      <c r="E176" t="s">
        <v>21</v>
      </c>
      <c r="F176" t="s">
        <v>14</v>
      </c>
      <c r="G176" t="str">
        <f>PROPER(base[[#This Row],[Evento]]&amp;" "&amp;base[[#This Row],[Tipo]])</f>
        <v>15 Anos Teen</v>
      </c>
      <c r="H176" t="s">
        <v>12</v>
      </c>
      <c r="I176">
        <v>100</v>
      </c>
      <c r="J176" s="3">
        <f>VLOOKUP(_xlfn.CONCAT(base[[#This Row],[Evento]],base[[#This Row],[Tipo]]),'[1]tabela de preços'!$D$4:$E$14,2,0)</f>
        <v>90</v>
      </c>
      <c r="K176" s="3">
        <v>9000</v>
      </c>
      <c r="L176" s="3">
        <v>3355</v>
      </c>
      <c r="M176" s="3">
        <v>5645</v>
      </c>
      <c r="N176" t="s">
        <v>13</v>
      </c>
    </row>
    <row r="177" spans="2:14" hidden="1" x14ac:dyDescent="0.25">
      <c r="B177" s="2">
        <v>42568</v>
      </c>
      <c r="C177" s="7">
        <f>YEAR(base[[#This Row],[Data]])</f>
        <v>2016</v>
      </c>
      <c r="D177" s="7" t="str">
        <f>UPPER(TEXT(base[[#This Row],[Data]],"mmm"))</f>
        <v>JUL</v>
      </c>
      <c r="E177" t="s">
        <v>22</v>
      </c>
      <c r="F177" t="s">
        <v>16</v>
      </c>
      <c r="G177" t="str">
        <f>PROPER(base[[#This Row],[Evento]]&amp;" "&amp;base[[#This Row],[Tipo]])</f>
        <v>Despedida Adulto</v>
      </c>
      <c r="H177" t="s">
        <v>15</v>
      </c>
      <c r="I177">
        <v>150</v>
      </c>
      <c r="J177" s="3">
        <f>VLOOKUP(_xlfn.CONCAT(base[[#This Row],[Evento]],base[[#This Row],[Tipo]]),'[1]tabela de preços'!$D$4:$E$14,2,0)</f>
        <v>120</v>
      </c>
      <c r="K177" s="3">
        <v>18000</v>
      </c>
      <c r="L177" s="3">
        <v>7847</v>
      </c>
      <c r="M177" s="3">
        <v>10153</v>
      </c>
      <c r="N177" t="s">
        <v>13</v>
      </c>
    </row>
    <row r="178" spans="2:14" hidden="1" x14ac:dyDescent="0.25">
      <c r="B178" s="2">
        <v>42613</v>
      </c>
      <c r="C178" s="7">
        <f>YEAR(base[[#This Row],[Data]])</f>
        <v>2016</v>
      </c>
      <c r="D178" s="7" t="str">
        <f>UPPER(TEXT(base[[#This Row],[Data]],"mmm"))</f>
        <v>AGO</v>
      </c>
      <c r="E178" t="s">
        <v>10</v>
      </c>
      <c r="F178" t="s">
        <v>11</v>
      </c>
      <c r="G178" t="str">
        <f>PROPER(base[[#This Row],[Evento]]&amp;" "&amp;base[[#This Row],[Tipo]])</f>
        <v>Aniversário Infantil</v>
      </c>
      <c r="H178" t="s">
        <v>12</v>
      </c>
      <c r="I178">
        <v>50</v>
      </c>
      <c r="J178" s="3">
        <f>VLOOKUP(_xlfn.CONCAT(base[[#This Row],[Evento]],base[[#This Row],[Tipo]]),'[1]tabela de preços'!$D$4:$E$14,2,0)</f>
        <v>70</v>
      </c>
      <c r="K178" s="3">
        <v>3500</v>
      </c>
      <c r="L178" s="3">
        <v>1574</v>
      </c>
      <c r="M178" s="3">
        <v>1926</v>
      </c>
      <c r="N178" t="s">
        <v>13</v>
      </c>
    </row>
    <row r="179" spans="2:14" hidden="1" x14ac:dyDescent="0.25">
      <c r="B179" s="2">
        <v>42853</v>
      </c>
      <c r="C179" s="7">
        <f>YEAR(base[[#This Row],[Data]])</f>
        <v>2017</v>
      </c>
      <c r="D179" s="7" t="str">
        <f>UPPER(TEXT(base[[#This Row],[Data]],"mmm"))</f>
        <v>ABR</v>
      </c>
      <c r="E179" t="s">
        <v>10</v>
      </c>
      <c r="F179" t="s">
        <v>14</v>
      </c>
      <c r="G179" t="str">
        <f>PROPER(base[[#This Row],[Evento]]&amp;" "&amp;base[[#This Row],[Tipo]])</f>
        <v>Aniversário Teen</v>
      </c>
      <c r="H179" t="s">
        <v>15</v>
      </c>
      <c r="I179">
        <v>100</v>
      </c>
      <c r="J179" s="3">
        <f>VLOOKUP(_xlfn.CONCAT(base[[#This Row],[Evento]],base[[#This Row],[Tipo]]),'[1]tabela de preços'!$D$4:$E$14,2,0)</f>
        <v>90</v>
      </c>
      <c r="K179" s="3">
        <v>9000</v>
      </c>
      <c r="L179" s="3">
        <v>3595</v>
      </c>
      <c r="M179" s="3">
        <v>5405</v>
      </c>
      <c r="N179" t="s">
        <v>13</v>
      </c>
    </row>
    <row r="180" spans="2:14" hidden="1" x14ac:dyDescent="0.25">
      <c r="B180" s="2">
        <v>42720</v>
      </c>
      <c r="C180" s="7">
        <f>YEAR(base[[#This Row],[Data]])</f>
        <v>2016</v>
      </c>
      <c r="D180" s="7" t="str">
        <f>UPPER(TEXT(base[[#This Row],[Data]],"mmm"))</f>
        <v>DEZ</v>
      </c>
      <c r="E180" t="s">
        <v>10</v>
      </c>
      <c r="F180" t="s">
        <v>16</v>
      </c>
      <c r="G180" t="str">
        <f>PROPER(base[[#This Row],[Evento]]&amp;" "&amp;base[[#This Row],[Tipo]])</f>
        <v>Aniversário Adulto</v>
      </c>
      <c r="H180" t="s">
        <v>12</v>
      </c>
      <c r="I180">
        <v>150</v>
      </c>
      <c r="J180" s="3">
        <f>VLOOKUP(_xlfn.CONCAT(base[[#This Row],[Evento]],base[[#This Row],[Tipo]]),'[1]tabela de preços'!$D$4:$E$14,2,0)</f>
        <v>120</v>
      </c>
      <c r="K180" s="3">
        <v>18000</v>
      </c>
      <c r="L180" s="3">
        <v>7326</v>
      </c>
      <c r="M180" s="3">
        <v>10674</v>
      </c>
      <c r="N180" t="s">
        <v>13</v>
      </c>
    </row>
    <row r="181" spans="2:14" hidden="1" x14ac:dyDescent="0.25">
      <c r="B181" s="2">
        <v>42643</v>
      </c>
      <c r="C181" s="7">
        <f>YEAR(base[[#This Row],[Data]])</f>
        <v>2016</v>
      </c>
      <c r="D181" s="7" t="str">
        <f>UPPER(TEXT(base[[#This Row],[Data]],"mmm"))</f>
        <v>SET</v>
      </c>
      <c r="E181" t="s">
        <v>10</v>
      </c>
      <c r="F181" t="s">
        <v>17</v>
      </c>
      <c r="G181" t="str">
        <f>PROPER(base[[#This Row],[Evento]]&amp;" "&amp;base[[#This Row],[Tipo]])</f>
        <v>Aniversário Melhor Idade</v>
      </c>
      <c r="H181" t="s">
        <v>15</v>
      </c>
      <c r="I181">
        <v>70</v>
      </c>
      <c r="J181" s="3">
        <f>VLOOKUP(_xlfn.CONCAT(base[[#This Row],[Evento]],base[[#This Row],[Tipo]]),'[1]tabela de preços'!$D$4:$E$14,2,0)</f>
        <v>120</v>
      </c>
      <c r="K181" s="3">
        <v>8400</v>
      </c>
      <c r="L181" s="3">
        <v>3204</v>
      </c>
      <c r="M181" s="3">
        <v>5196</v>
      </c>
      <c r="N181" t="s">
        <v>13</v>
      </c>
    </row>
    <row r="182" spans="2:14" hidden="1" x14ac:dyDescent="0.25">
      <c r="B182" s="2">
        <v>42998</v>
      </c>
      <c r="C182" s="7">
        <f>YEAR(base[[#This Row],[Data]])</f>
        <v>2017</v>
      </c>
      <c r="D182" s="7" t="str">
        <f>UPPER(TEXT(base[[#This Row],[Data]],"mmm"))</f>
        <v>SET</v>
      </c>
      <c r="E182" t="s">
        <v>18</v>
      </c>
      <c r="F182" t="s">
        <v>16</v>
      </c>
      <c r="G182" t="str">
        <f>PROPER(base[[#This Row],[Evento]]&amp;" "&amp;base[[#This Row],[Tipo]])</f>
        <v>Casamento Adulto</v>
      </c>
      <c r="H182" t="s">
        <v>12</v>
      </c>
      <c r="I182">
        <v>120</v>
      </c>
      <c r="J182" s="3">
        <f>VLOOKUP(_xlfn.CONCAT(base[[#This Row],[Evento]],base[[#This Row],[Tipo]]),'[1]tabela de preços'!$D$4:$E$14,2,0)</f>
        <v>150</v>
      </c>
      <c r="K182" s="3">
        <v>18000</v>
      </c>
      <c r="L182" s="3">
        <v>6204</v>
      </c>
      <c r="M182" s="3">
        <v>11796</v>
      </c>
      <c r="N182" t="s">
        <v>13</v>
      </c>
    </row>
    <row r="183" spans="2:14" hidden="1" x14ac:dyDescent="0.25">
      <c r="B183" s="2">
        <v>42518</v>
      </c>
      <c r="C183" s="7">
        <f>YEAR(base[[#This Row],[Data]])</f>
        <v>2016</v>
      </c>
      <c r="D183" s="7" t="str">
        <f>UPPER(TEXT(base[[#This Row],[Data]],"mmm"))</f>
        <v>MAI</v>
      </c>
      <c r="E183" t="s">
        <v>19</v>
      </c>
      <c r="F183" t="s">
        <v>16</v>
      </c>
      <c r="G183" t="str">
        <f>PROPER(base[[#This Row],[Evento]]&amp;" "&amp;base[[#This Row],[Tipo]])</f>
        <v>Bodas Adulto</v>
      </c>
      <c r="H183" t="s">
        <v>15</v>
      </c>
      <c r="I183">
        <v>100</v>
      </c>
      <c r="J183" s="3">
        <f>VLOOKUP(_xlfn.CONCAT(base[[#This Row],[Evento]],base[[#This Row],[Tipo]]),'[1]tabela de preços'!$D$4:$E$14,2,0)</f>
        <v>150</v>
      </c>
      <c r="K183" s="3">
        <v>15000</v>
      </c>
      <c r="L183" s="3">
        <v>5194</v>
      </c>
      <c r="M183" s="3">
        <v>9806</v>
      </c>
      <c r="N183" t="s">
        <v>13</v>
      </c>
    </row>
    <row r="184" spans="2:14" hidden="1" x14ac:dyDescent="0.25">
      <c r="B184" s="2">
        <v>42611</v>
      </c>
      <c r="C184" s="7">
        <f>YEAR(base[[#This Row],[Data]])</f>
        <v>2016</v>
      </c>
      <c r="D184" s="7" t="str">
        <f>UPPER(TEXT(base[[#This Row],[Data]],"mmm"))</f>
        <v>AGO</v>
      </c>
      <c r="E184" t="s">
        <v>19</v>
      </c>
      <c r="F184" t="s">
        <v>17</v>
      </c>
      <c r="G184" t="str">
        <f>PROPER(base[[#This Row],[Evento]]&amp;" "&amp;base[[#This Row],[Tipo]])</f>
        <v>Bodas Melhor Idade</v>
      </c>
      <c r="H184" t="s">
        <v>12</v>
      </c>
      <c r="I184">
        <v>200</v>
      </c>
      <c r="J184" s="3">
        <f>VLOOKUP(_xlfn.CONCAT(base[[#This Row],[Evento]],base[[#This Row],[Tipo]]),'[1]tabela de preços'!$D$4:$E$14,2,0)</f>
        <v>120</v>
      </c>
      <c r="K184" s="3">
        <v>24000</v>
      </c>
      <c r="L184" s="3">
        <v>10185</v>
      </c>
      <c r="M184" s="3">
        <v>13815</v>
      </c>
      <c r="N184" t="s">
        <v>13</v>
      </c>
    </row>
    <row r="185" spans="2:14" hidden="1" x14ac:dyDescent="0.25">
      <c r="B185" s="2">
        <v>42866</v>
      </c>
      <c r="C185" s="7">
        <f>YEAR(base[[#This Row],[Data]])</f>
        <v>2017</v>
      </c>
      <c r="D185" s="7" t="str">
        <f>UPPER(TEXT(base[[#This Row],[Data]],"mmm"))</f>
        <v>MAI</v>
      </c>
      <c r="E185" t="s">
        <v>20</v>
      </c>
      <c r="F185" t="s">
        <v>16</v>
      </c>
      <c r="G185" t="str">
        <f>PROPER(base[[#This Row],[Evento]]&amp;" "&amp;base[[#This Row],[Tipo]])</f>
        <v>Empresa Adulto</v>
      </c>
      <c r="H185" t="s">
        <v>15</v>
      </c>
      <c r="I185">
        <v>50</v>
      </c>
      <c r="J185" s="3">
        <f>VLOOKUP(_xlfn.CONCAT(base[[#This Row],[Evento]],base[[#This Row],[Tipo]]),'[1]tabela de preços'!$D$4:$E$14,2,0)</f>
        <v>100</v>
      </c>
      <c r="K185" s="3">
        <v>5000</v>
      </c>
      <c r="L185" s="3">
        <v>2035</v>
      </c>
      <c r="M185" s="3">
        <v>2965</v>
      </c>
      <c r="N185" t="s">
        <v>13</v>
      </c>
    </row>
    <row r="186" spans="2:14" hidden="1" x14ac:dyDescent="0.25">
      <c r="B186" s="2">
        <v>42849</v>
      </c>
      <c r="C186" s="7">
        <f>YEAR(base[[#This Row],[Data]])</f>
        <v>2017</v>
      </c>
      <c r="D186" s="7" t="str">
        <f>UPPER(TEXT(base[[#This Row],[Data]],"mmm"))</f>
        <v>ABR</v>
      </c>
      <c r="E186" t="s">
        <v>21</v>
      </c>
      <c r="F186" t="s">
        <v>14</v>
      </c>
      <c r="G186" t="str">
        <f>PROPER(base[[#This Row],[Evento]]&amp;" "&amp;base[[#This Row],[Tipo]])</f>
        <v>15 Anos Teen</v>
      </c>
      <c r="H186" t="s">
        <v>12</v>
      </c>
      <c r="I186">
        <v>100</v>
      </c>
      <c r="J186" s="3">
        <f>VLOOKUP(_xlfn.CONCAT(base[[#This Row],[Evento]],base[[#This Row],[Tipo]]),'[1]tabela de preços'!$D$4:$E$14,2,0)</f>
        <v>90</v>
      </c>
      <c r="K186" s="3">
        <v>9000</v>
      </c>
      <c r="L186" s="3">
        <v>3623</v>
      </c>
      <c r="M186" s="3">
        <v>5377</v>
      </c>
      <c r="N186" t="s">
        <v>13</v>
      </c>
    </row>
    <row r="187" spans="2:14" hidden="1" x14ac:dyDescent="0.25">
      <c r="B187" s="2">
        <v>42396</v>
      </c>
      <c r="C187" s="7">
        <f>YEAR(base[[#This Row],[Data]])</f>
        <v>2016</v>
      </c>
      <c r="D187" s="7" t="str">
        <f>UPPER(TEXT(base[[#This Row],[Data]],"mmm"))</f>
        <v>JAN</v>
      </c>
      <c r="E187" t="s">
        <v>22</v>
      </c>
      <c r="F187" t="s">
        <v>16</v>
      </c>
      <c r="G187" t="str">
        <f>PROPER(base[[#This Row],[Evento]]&amp;" "&amp;base[[#This Row],[Tipo]])</f>
        <v>Despedida Adulto</v>
      </c>
      <c r="H187" t="s">
        <v>15</v>
      </c>
      <c r="I187">
        <v>150</v>
      </c>
      <c r="J187" s="3">
        <f>VLOOKUP(_xlfn.CONCAT(base[[#This Row],[Evento]],base[[#This Row],[Tipo]]),'[1]tabela de preços'!$D$4:$E$14,2,0)</f>
        <v>120</v>
      </c>
      <c r="K187" s="3">
        <v>18000</v>
      </c>
      <c r="L187" s="3">
        <v>7257</v>
      </c>
      <c r="M187" s="3">
        <v>10743</v>
      </c>
      <c r="N187" t="s">
        <v>13</v>
      </c>
    </row>
    <row r="188" spans="2:14" hidden="1" x14ac:dyDescent="0.25">
      <c r="B188" s="2">
        <v>42695</v>
      </c>
      <c r="C188" s="7">
        <f>YEAR(base[[#This Row],[Data]])</f>
        <v>2016</v>
      </c>
      <c r="D188" s="7" t="str">
        <f>UPPER(TEXT(base[[#This Row],[Data]],"mmm"))</f>
        <v>NOV</v>
      </c>
      <c r="E188" t="s">
        <v>10</v>
      </c>
      <c r="F188" t="s">
        <v>11</v>
      </c>
      <c r="G188" t="str">
        <f>PROPER(base[[#This Row],[Evento]]&amp;" "&amp;base[[#This Row],[Tipo]])</f>
        <v>Aniversário Infantil</v>
      </c>
      <c r="H188" t="s">
        <v>12</v>
      </c>
      <c r="I188">
        <v>50</v>
      </c>
      <c r="J188" s="3">
        <f>VLOOKUP(_xlfn.CONCAT(base[[#This Row],[Evento]],base[[#This Row],[Tipo]]),'[1]tabela de preços'!$D$4:$E$14,2,0)</f>
        <v>70</v>
      </c>
      <c r="K188" s="3">
        <v>3500</v>
      </c>
      <c r="L188" s="3">
        <v>1191</v>
      </c>
      <c r="M188" s="3">
        <v>2309</v>
      </c>
      <c r="N188" t="s">
        <v>13</v>
      </c>
    </row>
    <row r="189" spans="2:14" hidden="1" x14ac:dyDescent="0.25">
      <c r="B189" s="2">
        <v>43008</v>
      </c>
      <c r="C189" s="7">
        <f>YEAR(base[[#This Row],[Data]])</f>
        <v>2017</v>
      </c>
      <c r="D189" s="7" t="str">
        <f>UPPER(TEXT(base[[#This Row],[Data]],"mmm"))</f>
        <v>SET</v>
      </c>
      <c r="E189" t="s">
        <v>10</v>
      </c>
      <c r="F189" t="s">
        <v>14</v>
      </c>
      <c r="G189" t="str">
        <f>PROPER(base[[#This Row],[Evento]]&amp;" "&amp;base[[#This Row],[Tipo]])</f>
        <v>Aniversário Teen</v>
      </c>
      <c r="H189" t="s">
        <v>15</v>
      </c>
      <c r="I189">
        <v>100</v>
      </c>
      <c r="J189" s="3">
        <f>VLOOKUP(_xlfn.CONCAT(base[[#This Row],[Evento]],base[[#This Row],[Tipo]]),'[1]tabela de preços'!$D$4:$E$14,2,0)</f>
        <v>90</v>
      </c>
      <c r="K189" s="3">
        <v>9000</v>
      </c>
      <c r="L189" s="3">
        <v>3885</v>
      </c>
      <c r="M189" s="3">
        <v>5115</v>
      </c>
      <c r="N189" t="s">
        <v>13</v>
      </c>
    </row>
    <row r="190" spans="2:14" hidden="1" x14ac:dyDescent="0.25">
      <c r="B190" s="2">
        <v>42692</v>
      </c>
      <c r="C190" s="7">
        <f>YEAR(base[[#This Row],[Data]])</f>
        <v>2016</v>
      </c>
      <c r="D190" s="7" t="str">
        <f>UPPER(TEXT(base[[#This Row],[Data]],"mmm"))</f>
        <v>NOV</v>
      </c>
      <c r="E190" t="s">
        <v>10</v>
      </c>
      <c r="F190" t="s">
        <v>16</v>
      </c>
      <c r="G190" t="str">
        <f>PROPER(base[[#This Row],[Evento]]&amp;" "&amp;base[[#This Row],[Tipo]])</f>
        <v>Aniversário Adulto</v>
      </c>
      <c r="H190" t="s">
        <v>12</v>
      </c>
      <c r="I190">
        <v>150</v>
      </c>
      <c r="J190" s="3">
        <f>VLOOKUP(_xlfn.CONCAT(base[[#This Row],[Evento]],base[[#This Row],[Tipo]]),'[1]tabela de preços'!$D$4:$E$14,2,0)</f>
        <v>120</v>
      </c>
      <c r="K190" s="3">
        <v>18000</v>
      </c>
      <c r="L190" s="3">
        <v>7036</v>
      </c>
      <c r="M190" s="3">
        <v>10964</v>
      </c>
      <c r="N190" t="s">
        <v>13</v>
      </c>
    </row>
    <row r="191" spans="2:14" hidden="1" x14ac:dyDescent="0.25">
      <c r="B191" s="2">
        <v>43039</v>
      </c>
      <c r="C191" s="7">
        <f>YEAR(base[[#This Row],[Data]])</f>
        <v>2017</v>
      </c>
      <c r="D191" s="7" t="str">
        <f>UPPER(TEXT(base[[#This Row],[Data]],"mmm"))</f>
        <v>OUT</v>
      </c>
      <c r="E191" t="s">
        <v>10</v>
      </c>
      <c r="F191" t="s">
        <v>17</v>
      </c>
      <c r="G191" t="str">
        <f>PROPER(base[[#This Row],[Evento]]&amp;" "&amp;base[[#This Row],[Tipo]])</f>
        <v>Aniversário Melhor Idade</v>
      </c>
      <c r="H191" t="s">
        <v>15</v>
      </c>
      <c r="I191">
        <v>70</v>
      </c>
      <c r="J191" s="3">
        <f>VLOOKUP(_xlfn.CONCAT(base[[#This Row],[Evento]],base[[#This Row],[Tipo]]),'[1]tabela de preços'!$D$4:$E$14,2,0)</f>
        <v>120</v>
      </c>
      <c r="K191" s="3">
        <v>8400</v>
      </c>
      <c r="L191" s="3">
        <v>3001</v>
      </c>
      <c r="M191" s="3">
        <v>5399</v>
      </c>
      <c r="N191" t="s">
        <v>13</v>
      </c>
    </row>
    <row r="192" spans="2:14" hidden="1" x14ac:dyDescent="0.25">
      <c r="B192" s="2">
        <v>42880</v>
      </c>
      <c r="C192" s="7">
        <f>YEAR(base[[#This Row],[Data]])</f>
        <v>2017</v>
      </c>
      <c r="D192" s="7" t="str">
        <f>UPPER(TEXT(base[[#This Row],[Data]],"mmm"))</f>
        <v>MAI</v>
      </c>
      <c r="E192" t="s">
        <v>18</v>
      </c>
      <c r="F192" t="s">
        <v>16</v>
      </c>
      <c r="G192" t="str">
        <f>PROPER(base[[#This Row],[Evento]]&amp;" "&amp;base[[#This Row],[Tipo]])</f>
        <v>Casamento Adulto</v>
      </c>
      <c r="H192" t="s">
        <v>12</v>
      </c>
      <c r="I192">
        <v>120</v>
      </c>
      <c r="J192" s="3">
        <f>VLOOKUP(_xlfn.CONCAT(base[[#This Row],[Evento]],base[[#This Row],[Tipo]]),'[1]tabela de preços'!$D$4:$E$14,2,0)</f>
        <v>150</v>
      </c>
      <c r="K192" s="3">
        <v>18000</v>
      </c>
      <c r="L192" s="3">
        <v>7334</v>
      </c>
      <c r="M192" s="3">
        <v>10666</v>
      </c>
      <c r="N192" t="s">
        <v>13</v>
      </c>
    </row>
    <row r="193" spans="2:14" hidden="1" x14ac:dyDescent="0.25">
      <c r="B193" s="2">
        <v>43090</v>
      </c>
      <c r="C193" s="7">
        <f>YEAR(base[[#This Row],[Data]])</f>
        <v>2017</v>
      </c>
      <c r="D193" s="7" t="str">
        <f>UPPER(TEXT(base[[#This Row],[Data]],"mmm"))</f>
        <v>DEZ</v>
      </c>
      <c r="E193" t="s">
        <v>19</v>
      </c>
      <c r="F193" t="s">
        <v>16</v>
      </c>
      <c r="G193" t="str">
        <f>PROPER(base[[#This Row],[Evento]]&amp;" "&amp;base[[#This Row],[Tipo]])</f>
        <v>Bodas Adulto</v>
      </c>
      <c r="H193" t="s">
        <v>15</v>
      </c>
      <c r="I193">
        <v>100</v>
      </c>
      <c r="J193" s="3">
        <f>VLOOKUP(_xlfn.CONCAT(base[[#This Row],[Evento]],base[[#This Row],[Tipo]]),'[1]tabela de preços'!$D$4:$E$14,2,0)</f>
        <v>150</v>
      </c>
      <c r="K193" s="3">
        <v>15000</v>
      </c>
      <c r="L193" s="3">
        <v>6176</v>
      </c>
      <c r="M193" s="3">
        <v>8824</v>
      </c>
      <c r="N193" t="s">
        <v>13</v>
      </c>
    </row>
    <row r="194" spans="2:14" hidden="1" x14ac:dyDescent="0.25">
      <c r="B194" s="2">
        <v>42462</v>
      </c>
      <c r="C194" s="7">
        <f>YEAR(base[[#This Row],[Data]])</f>
        <v>2016</v>
      </c>
      <c r="D194" s="7" t="str">
        <f>UPPER(TEXT(base[[#This Row],[Data]],"mmm"))</f>
        <v>ABR</v>
      </c>
      <c r="E194" t="s">
        <v>19</v>
      </c>
      <c r="F194" t="s">
        <v>17</v>
      </c>
      <c r="G194" t="str">
        <f>PROPER(base[[#This Row],[Evento]]&amp;" "&amp;base[[#This Row],[Tipo]])</f>
        <v>Bodas Melhor Idade</v>
      </c>
      <c r="H194" t="s">
        <v>12</v>
      </c>
      <c r="I194">
        <v>200</v>
      </c>
      <c r="J194" s="3">
        <f>VLOOKUP(_xlfn.CONCAT(base[[#This Row],[Evento]],base[[#This Row],[Tipo]]),'[1]tabela de preços'!$D$4:$E$14,2,0)</f>
        <v>120</v>
      </c>
      <c r="K194" s="3">
        <v>24000</v>
      </c>
      <c r="L194" s="3">
        <v>7949</v>
      </c>
      <c r="M194" s="3">
        <v>16051</v>
      </c>
      <c r="N194" t="s">
        <v>13</v>
      </c>
    </row>
    <row r="195" spans="2:14" hidden="1" x14ac:dyDescent="0.25">
      <c r="B195" s="2">
        <v>43032</v>
      </c>
      <c r="C195" s="7">
        <f>YEAR(base[[#This Row],[Data]])</f>
        <v>2017</v>
      </c>
      <c r="D195" s="7" t="str">
        <f>UPPER(TEXT(base[[#This Row],[Data]],"mmm"))</f>
        <v>OUT</v>
      </c>
      <c r="E195" t="s">
        <v>20</v>
      </c>
      <c r="F195" t="s">
        <v>16</v>
      </c>
      <c r="G195" t="str">
        <f>PROPER(base[[#This Row],[Evento]]&amp;" "&amp;base[[#This Row],[Tipo]])</f>
        <v>Empresa Adulto</v>
      </c>
      <c r="H195" t="s">
        <v>15</v>
      </c>
      <c r="I195">
        <v>50</v>
      </c>
      <c r="J195" s="3">
        <f>VLOOKUP(_xlfn.CONCAT(base[[#This Row],[Evento]],base[[#This Row],[Tipo]]),'[1]tabela de preços'!$D$4:$E$14,2,0)</f>
        <v>100</v>
      </c>
      <c r="K195" s="3">
        <v>5000</v>
      </c>
      <c r="L195" s="3">
        <v>1983</v>
      </c>
      <c r="M195" s="3">
        <v>3017</v>
      </c>
      <c r="N195" t="s">
        <v>13</v>
      </c>
    </row>
    <row r="196" spans="2:14" hidden="1" x14ac:dyDescent="0.25">
      <c r="B196" s="2">
        <v>43030</v>
      </c>
      <c r="C196" s="7">
        <f>YEAR(base[[#This Row],[Data]])</f>
        <v>2017</v>
      </c>
      <c r="D196" s="7" t="str">
        <f>UPPER(TEXT(base[[#This Row],[Data]],"mmm"))</f>
        <v>OUT</v>
      </c>
      <c r="E196" t="s">
        <v>21</v>
      </c>
      <c r="F196" t="s">
        <v>14</v>
      </c>
      <c r="G196" t="str">
        <f>PROPER(base[[#This Row],[Evento]]&amp;" "&amp;base[[#This Row],[Tipo]])</f>
        <v>15 Anos Teen</v>
      </c>
      <c r="H196" t="s">
        <v>12</v>
      </c>
      <c r="I196">
        <v>100</v>
      </c>
      <c r="J196" s="3">
        <f>VLOOKUP(_xlfn.CONCAT(base[[#This Row],[Evento]],base[[#This Row],[Tipo]]),'[1]tabela de preços'!$D$4:$E$14,2,0)</f>
        <v>90</v>
      </c>
      <c r="K196" s="3">
        <v>9000</v>
      </c>
      <c r="L196" s="3">
        <v>3444</v>
      </c>
      <c r="M196" s="3">
        <v>5556</v>
      </c>
      <c r="N196" t="s">
        <v>13</v>
      </c>
    </row>
    <row r="197" spans="2:14" hidden="1" x14ac:dyDescent="0.25">
      <c r="B197" s="2">
        <v>43008</v>
      </c>
      <c r="C197" s="7">
        <f>YEAR(base[[#This Row],[Data]])</f>
        <v>2017</v>
      </c>
      <c r="D197" s="7" t="str">
        <f>UPPER(TEXT(base[[#This Row],[Data]],"mmm"))</f>
        <v>SET</v>
      </c>
      <c r="E197" t="s">
        <v>22</v>
      </c>
      <c r="F197" t="s">
        <v>16</v>
      </c>
      <c r="G197" t="str">
        <f>PROPER(base[[#This Row],[Evento]]&amp;" "&amp;base[[#This Row],[Tipo]])</f>
        <v>Despedida Adulto</v>
      </c>
      <c r="H197" t="s">
        <v>15</v>
      </c>
      <c r="I197">
        <v>150</v>
      </c>
      <c r="J197" s="3">
        <f>VLOOKUP(_xlfn.CONCAT(base[[#This Row],[Evento]],base[[#This Row],[Tipo]]),'[1]tabela de preços'!$D$4:$E$14,2,0)</f>
        <v>120</v>
      </c>
      <c r="K197" s="3">
        <v>18000</v>
      </c>
      <c r="L197" s="3">
        <v>6977</v>
      </c>
      <c r="M197" s="3">
        <v>11023</v>
      </c>
      <c r="N197" t="s">
        <v>13</v>
      </c>
    </row>
    <row r="198" spans="2:14" hidden="1" x14ac:dyDescent="0.25">
      <c r="B198" s="2">
        <v>42685</v>
      </c>
      <c r="C198" s="7">
        <f>YEAR(base[[#This Row],[Data]])</f>
        <v>2016</v>
      </c>
      <c r="D198" s="7" t="str">
        <f>UPPER(TEXT(base[[#This Row],[Data]],"mmm"))</f>
        <v>NOV</v>
      </c>
      <c r="E198" t="s">
        <v>10</v>
      </c>
      <c r="F198" t="s">
        <v>11</v>
      </c>
      <c r="G198" t="str">
        <f>PROPER(base[[#This Row],[Evento]]&amp;" "&amp;base[[#This Row],[Tipo]])</f>
        <v>Aniversário Infantil</v>
      </c>
      <c r="H198" t="s">
        <v>12</v>
      </c>
      <c r="I198">
        <v>50</v>
      </c>
      <c r="J198" s="3">
        <f>VLOOKUP(_xlfn.CONCAT(base[[#This Row],[Evento]],base[[#This Row],[Tipo]]),'[1]tabela de preços'!$D$4:$E$14,2,0)</f>
        <v>70</v>
      </c>
      <c r="K198" s="3">
        <v>3500</v>
      </c>
      <c r="L198" s="3">
        <v>1433</v>
      </c>
      <c r="M198" s="3">
        <v>2067</v>
      </c>
      <c r="N198" t="s">
        <v>13</v>
      </c>
    </row>
    <row r="199" spans="2:14" hidden="1" x14ac:dyDescent="0.25">
      <c r="B199" s="2">
        <v>42896</v>
      </c>
      <c r="C199" s="7">
        <f>YEAR(base[[#This Row],[Data]])</f>
        <v>2017</v>
      </c>
      <c r="D199" s="7" t="str">
        <f>UPPER(TEXT(base[[#This Row],[Data]],"mmm"))</f>
        <v>JUN</v>
      </c>
      <c r="E199" t="s">
        <v>10</v>
      </c>
      <c r="F199" t="s">
        <v>14</v>
      </c>
      <c r="G199" t="str">
        <f>PROPER(base[[#This Row],[Evento]]&amp;" "&amp;base[[#This Row],[Tipo]])</f>
        <v>Aniversário Teen</v>
      </c>
      <c r="H199" t="s">
        <v>15</v>
      </c>
      <c r="I199">
        <v>100</v>
      </c>
      <c r="J199" s="3">
        <f>VLOOKUP(_xlfn.CONCAT(base[[#This Row],[Evento]],base[[#This Row],[Tipo]]),'[1]tabela de preços'!$D$4:$E$14,2,0)</f>
        <v>90</v>
      </c>
      <c r="K199" s="3">
        <v>9000</v>
      </c>
      <c r="L199" s="3">
        <v>3462</v>
      </c>
      <c r="M199" s="3">
        <v>5538</v>
      </c>
      <c r="N199" t="s">
        <v>13</v>
      </c>
    </row>
    <row r="200" spans="2:14" hidden="1" x14ac:dyDescent="0.25">
      <c r="B200" s="2">
        <v>42612</v>
      </c>
      <c r="C200" s="7">
        <f>YEAR(base[[#This Row],[Data]])</f>
        <v>2016</v>
      </c>
      <c r="D200" s="7" t="str">
        <f>UPPER(TEXT(base[[#This Row],[Data]],"mmm"))</f>
        <v>AGO</v>
      </c>
      <c r="E200" t="s">
        <v>10</v>
      </c>
      <c r="F200" t="s">
        <v>16</v>
      </c>
      <c r="G200" t="str">
        <f>PROPER(base[[#This Row],[Evento]]&amp;" "&amp;base[[#This Row],[Tipo]])</f>
        <v>Aniversário Adulto</v>
      </c>
      <c r="H200" t="s">
        <v>12</v>
      </c>
      <c r="I200">
        <v>150</v>
      </c>
      <c r="J200" s="3">
        <f>VLOOKUP(_xlfn.CONCAT(base[[#This Row],[Evento]],base[[#This Row],[Tipo]]),'[1]tabela de preços'!$D$4:$E$14,2,0)</f>
        <v>120</v>
      </c>
      <c r="K200" s="3">
        <v>18000</v>
      </c>
      <c r="L200" s="3">
        <v>6643</v>
      </c>
      <c r="M200" s="3">
        <v>11357</v>
      </c>
      <c r="N200" t="s">
        <v>13</v>
      </c>
    </row>
    <row r="201" spans="2:14" hidden="1" x14ac:dyDescent="0.25">
      <c r="B201" s="2">
        <v>42938</v>
      </c>
      <c r="C201" s="7">
        <f>YEAR(base[[#This Row],[Data]])</f>
        <v>2017</v>
      </c>
      <c r="D201" s="7" t="str">
        <f>UPPER(TEXT(base[[#This Row],[Data]],"mmm"))</f>
        <v>JUL</v>
      </c>
      <c r="E201" t="s">
        <v>10</v>
      </c>
      <c r="F201" t="s">
        <v>17</v>
      </c>
      <c r="G201" t="str">
        <f>PROPER(base[[#This Row],[Evento]]&amp;" "&amp;base[[#This Row],[Tipo]])</f>
        <v>Aniversário Melhor Idade</v>
      </c>
      <c r="H201" t="s">
        <v>15</v>
      </c>
      <c r="I201">
        <v>70</v>
      </c>
      <c r="J201" s="3">
        <f>VLOOKUP(_xlfn.CONCAT(base[[#This Row],[Evento]],base[[#This Row],[Tipo]]),'[1]tabela de preços'!$D$4:$E$14,2,0)</f>
        <v>120</v>
      </c>
      <c r="K201" s="3">
        <v>8400</v>
      </c>
      <c r="L201" s="3">
        <v>3104</v>
      </c>
      <c r="M201" s="3">
        <v>5296</v>
      </c>
      <c r="N201" t="s">
        <v>13</v>
      </c>
    </row>
    <row r="202" spans="2:14" hidden="1" x14ac:dyDescent="0.25">
      <c r="B202" s="2">
        <v>42774</v>
      </c>
      <c r="C202" s="7">
        <f>YEAR(base[[#This Row],[Data]])</f>
        <v>2017</v>
      </c>
      <c r="D202" s="7" t="str">
        <f>UPPER(TEXT(base[[#This Row],[Data]],"mmm"))</f>
        <v>FEV</v>
      </c>
      <c r="E202" t="s">
        <v>18</v>
      </c>
      <c r="F202" t="s">
        <v>16</v>
      </c>
      <c r="G202" t="str">
        <f>PROPER(base[[#This Row],[Evento]]&amp;" "&amp;base[[#This Row],[Tipo]])</f>
        <v>Casamento Adulto</v>
      </c>
      <c r="H202" t="s">
        <v>12</v>
      </c>
      <c r="I202">
        <v>120</v>
      </c>
      <c r="J202" s="3">
        <f>VLOOKUP(_xlfn.CONCAT(base[[#This Row],[Evento]],base[[#This Row],[Tipo]]),'[1]tabela de preços'!$D$4:$E$14,2,0)</f>
        <v>150</v>
      </c>
      <c r="K202" s="3">
        <v>18000</v>
      </c>
      <c r="L202" s="3">
        <v>8039</v>
      </c>
      <c r="M202" s="3">
        <v>9961</v>
      </c>
      <c r="N202" t="s">
        <v>13</v>
      </c>
    </row>
    <row r="203" spans="2:14" hidden="1" x14ac:dyDescent="0.25">
      <c r="B203" s="2">
        <v>42467</v>
      </c>
      <c r="C203" s="7">
        <f>YEAR(base[[#This Row],[Data]])</f>
        <v>2016</v>
      </c>
      <c r="D203" s="7" t="str">
        <f>UPPER(TEXT(base[[#This Row],[Data]],"mmm"))</f>
        <v>ABR</v>
      </c>
      <c r="E203" t="s">
        <v>19</v>
      </c>
      <c r="F203" t="s">
        <v>16</v>
      </c>
      <c r="G203" t="str">
        <f>PROPER(base[[#This Row],[Evento]]&amp;" "&amp;base[[#This Row],[Tipo]])</f>
        <v>Bodas Adulto</v>
      </c>
      <c r="H203" t="s">
        <v>15</v>
      </c>
      <c r="I203">
        <v>100</v>
      </c>
      <c r="J203" s="3">
        <f>VLOOKUP(_xlfn.CONCAT(base[[#This Row],[Evento]],base[[#This Row],[Tipo]]),'[1]tabela de preços'!$D$4:$E$14,2,0)</f>
        <v>150</v>
      </c>
      <c r="K203" s="3">
        <v>15000</v>
      </c>
      <c r="L203" s="3">
        <v>5776</v>
      </c>
      <c r="M203" s="3">
        <v>9224</v>
      </c>
      <c r="N203" t="s">
        <v>13</v>
      </c>
    </row>
    <row r="204" spans="2:14" hidden="1" x14ac:dyDescent="0.25">
      <c r="B204" s="2">
        <v>43033</v>
      </c>
      <c r="C204" s="7">
        <f>YEAR(base[[#This Row],[Data]])</f>
        <v>2017</v>
      </c>
      <c r="D204" s="7" t="str">
        <f>UPPER(TEXT(base[[#This Row],[Data]],"mmm"))</f>
        <v>OUT</v>
      </c>
      <c r="E204" t="s">
        <v>19</v>
      </c>
      <c r="F204" t="s">
        <v>17</v>
      </c>
      <c r="G204" t="str">
        <f>PROPER(base[[#This Row],[Evento]]&amp;" "&amp;base[[#This Row],[Tipo]])</f>
        <v>Bodas Melhor Idade</v>
      </c>
      <c r="H204" t="s">
        <v>12</v>
      </c>
      <c r="I204">
        <v>200</v>
      </c>
      <c r="J204" s="3">
        <f>VLOOKUP(_xlfn.CONCAT(base[[#This Row],[Evento]],base[[#This Row],[Tipo]]),'[1]tabela de preços'!$D$4:$E$14,2,0)</f>
        <v>120</v>
      </c>
      <c r="K204" s="3">
        <v>24000</v>
      </c>
      <c r="L204" s="3">
        <v>8155</v>
      </c>
      <c r="M204" s="3">
        <v>15845</v>
      </c>
      <c r="N204" t="s">
        <v>13</v>
      </c>
    </row>
    <row r="205" spans="2:14" hidden="1" x14ac:dyDescent="0.25">
      <c r="B205" s="2">
        <v>42708</v>
      </c>
      <c r="C205" s="7">
        <f>YEAR(base[[#This Row],[Data]])</f>
        <v>2016</v>
      </c>
      <c r="D205" s="7" t="str">
        <f>UPPER(TEXT(base[[#This Row],[Data]],"mmm"))</f>
        <v>DEZ</v>
      </c>
      <c r="E205" t="s">
        <v>20</v>
      </c>
      <c r="F205" t="s">
        <v>16</v>
      </c>
      <c r="G205" t="str">
        <f>PROPER(base[[#This Row],[Evento]]&amp;" "&amp;base[[#This Row],[Tipo]])</f>
        <v>Empresa Adulto</v>
      </c>
      <c r="H205" t="s">
        <v>15</v>
      </c>
      <c r="I205">
        <v>50</v>
      </c>
      <c r="J205" s="3">
        <f>VLOOKUP(_xlfn.CONCAT(base[[#This Row],[Evento]],base[[#This Row],[Tipo]]),'[1]tabela de preços'!$D$4:$E$14,2,0)</f>
        <v>100</v>
      </c>
      <c r="K205" s="3">
        <v>5000</v>
      </c>
      <c r="L205" s="3">
        <v>1784</v>
      </c>
      <c r="M205" s="3">
        <v>3216</v>
      </c>
      <c r="N205" t="s">
        <v>13</v>
      </c>
    </row>
    <row r="206" spans="2:14" hidden="1" x14ac:dyDescent="0.25">
      <c r="B206" s="2">
        <v>42835</v>
      </c>
      <c r="C206" s="7">
        <f>YEAR(base[[#This Row],[Data]])</f>
        <v>2017</v>
      </c>
      <c r="D206" s="7" t="str">
        <f>UPPER(TEXT(base[[#This Row],[Data]],"mmm"))</f>
        <v>ABR</v>
      </c>
      <c r="E206" t="s">
        <v>21</v>
      </c>
      <c r="F206" t="s">
        <v>14</v>
      </c>
      <c r="G206" t="str">
        <f>PROPER(base[[#This Row],[Evento]]&amp;" "&amp;base[[#This Row],[Tipo]])</f>
        <v>15 Anos Teen</v>
      </c>
      <c r="H206" t="s">
        <v>12</v>
      </c>
      <c r="I206">
        <v>100</v>
      </c>
      <c r="J206" s="3">
        <f>VLOOKUP(_xlfn.CONCAT(base[[#This Row],[Evento]],base[[#This Row],[Tipo]]),'[1]tabela de preços'!$D$4:$E$14,2,0)</f>
        <v>90</v>
      </c>
      <c r="K206" s="3">
        <v>9000</v>
      </c>
      <c r="L206" s="3">
        <v>3784</v>
      </c>
      <c r="M206" s="3">
        <v>5216</v>
      </c>
      <c r="N206" t="s">
        <v>13</v>
      </c>
    </row>
    <row r="207" spans="2:14" hidden="1" x14ac:dyDescent="0.25">
      <c r="B207" s="2">
        <v>42957</v>
      </c>
      <c r="C207" s="7">
        <f>YEAR(base[[#This Row],[Data]])</f>
        <v>2017</v>
      </c>
      <c r="D207" s="7" t="str">
        <f>UPPER(TEXT(base[[#This Row],[Data]],"mmm"))</f>
        <v>AGO</v>
      </c>
      <c r="E207" t="s">
        <v>22</v>
      </c>
      <c r="F207" t="s">
        <v>16</v>
      </c>
      <c r="G207" t="str">
        <f>PROPER(base[[#This Row],[Evento]]&amp;" "&amp;base[[#This Row],[Tipo]])</f>
        <v>Despedida Adulto</v>
      </c>
      <c r="H207" t="s">
        <v>15</v>
      </c>
      <c r="I207">
        <v>150</v>
      </c>
      <c r="J207" s="3">
        <f>VLOOKUP(_xlfn.CONCAT(base[[#This Row],[Evento]],base[[#This Row],[Tipo]]),'[1]tabela de preços'!$D$4:$E$14,2,0)</f>
        <v>120</v>
      </c>
      <c r="K207" s="3">
        <v>18000</v>
      </c>
      <c r="L207" s="3">
        <v>6539</v>
      </c>
      <c r="M207" s="3">
        <v>11461</v>
      </c>
      <c r="N207" t="s">
        <v>13</v>
      </c>
    </row>
    <row r="208" spans="2:14" hidden="1" x14ac:dyDescent="0.25">
      <c r="B208" s="2">
        <v>42685</v>
      </c>
      <c r="C208" s="7">
        <f>YEAR(base[[#This Row],[Data]])</f>
        <v>2016</v>
      </c>
      <c r="D208" s="7" t="str">
        <f>UPPER(TEXT(base[[#This Row],[Data]],"mmm"))</f>
        <v>NOV</v>
      </c>
      <c r="E208" t="s">
        <v>10</v>
      </c>
      <c r="F208" t="s">
        <v>11</v>
      </c>
      <c r="G208" t="str">
        <f>PROPER(base[[#This Row],[Evento]]&amp;" "&amp;base[[#This Row],[Tipo]])</f>
        <v>Aniversário Infantil</v>
      </c>
      <c r="H208" t="s">
        <v>12</v>
      </c>
      <c r="I208">
        <v>50</v>
      </c>
      <c r="J208" s="3">
        <f>VLOOKUP(_xlfn.CONCAT(base[[#This Row],[Evento]],base[[#This Row],[Tipo]]),'[1]tabela de preços'!$D$4:$E$14,2,0)</f>
        <v>70</v>
      </c>
      <c r="K208" s="3">
        <v>3500</v>
      </c>
      <c r="L208" s="3">
        <v>1463</v>
      </c>
      <c r="M208" s="3">
        <v>2037</v>
      </c>
      <c r="N208" t="s">
        <v>13</v>
      </c>
    </row>
    <row r="209" spans="2:14" hidden="1" x14ac:dyDescent="0.25">
      <c r="B209" s="2">
        <v>42468</v>
      </c>
      <c r="C209" s="7">
        <f>YEAR(base[[#This Row],[Data]])</f>
        <v>2016</v>
      </c>
      <c r="D209" s="7" t="str">
        <f>UPPER(TEXT(base[[#This Row],[Data]],"mmm"))</f>
        <v>ABR</v>
      </c>
      <c r="E209" t="s">
        <v>10</v>
      </c>
      <c r="F209" t="s">
        <v>14</v>
      </c>
      <c r="G209" t="str">
        <f>PROPER(base[[#This Row],[Evento]]&amp;" "&amp;base[[#This Row],[Tipo]])</f>
        <v>Aniversário Teen</v>
      </c>
      <c r="H209" t="s">
        <v>15</v>
      </c>
      <c r="I209">
        <v>100</v>
      </c>
      <c r="J209" s="3">
        <f>VLOOKUP(_xlfn.CONCAT(base[[#This Row],[Evento]],base[[#This Row],[Tipo]]),'[1]tabela de preços'!$D$4:$E$14,2,0)</f>
        <v>90</v>
      </c>
      <c r="K209" s="3">
        <v>9000</v>
      </c>
      <c r="L209" s="3">
        <v>3500</v>
      </c>
      <c r="M209" s="3">
        <v>5500</v>
      </c>
      <c r="N209" t="s">
        <v>13</v>
      </c>
    </row>
    <row r="210" spans="2:14" hidden="1" x14ac:dyDescent="0.25">
      <c r="B210" s="2">
        <v>42969</v>
      </c>
      <c r="C210" s="7">
        <f>YEAR(base[[#This Row],[Data]])</f>
        <v>2017</v>
      </c>
      <c r="D210" s="7" t="str">
        <f>UPPER(TEXT(base[[#This Row],[Data]],"mmm"))</f>
        <v>AGO</v>
      </c>
      <c r="E210" t="s">
        <v>10</v>
      </c>
      <c r="F210" t="s">
        <v>16</v>
      </c>
      <c r="G210" t="str">
        <f>PROPER(base[[#This Row],[Evento]]&amp;" "&amp;base[[#This Row],[Tipo]])</f>
        <v>Aniversário Adulto</v>
      </c>
      <c r="H210" t="s">
        <v>12</v>
      </c>
      <c r="I210">
        <v>150</v>
      </c>
      <c r="J210" s="3">
        <f>VLOOKUP(_xlfn.CONCAT(base[[#This Row],[Evento]],base[[#This Row],[Tipo]]),'[1]tabela de preços'!$D$4:$E$14,2,0)</f>
        <v>120</v>
      </c>
      <c r="K210" s="3">
        <v>18000</v>
      </c>
      <c r="L210" s="3">
        <v>7310</v>
      </c>
      <c r="M210" s="3">
        <v>10690</v>
      </c>
      <c r="N210" t="s">
        <v>13</v>
      </c>
    </row>
    <row r="211" spans="2:14" hidden="1" x14ac:dyDescent="0.25">
      <c r="B211" s="2">
        <v>42696</v>
      </c>
      <c r="C211" s="7">
        <f>YEAR(base[[#This Row],[Data]])</f>
        <v>2016</v>
      </c>
      <c r="D211" s="7" t="str">
        <f>UPPER(TEXT(base[[#This Row],[Data]],"mmm"))</f>
        <v>NOV</v>
      </c>
      <c r="E211" t="s">
        <v>10</v>
      </c>
      <c r="F211" t="s">
        <v>17</v>
      </c>
      <c r="G211" t="str">
        <f>PROPER(base[[#This Row],[Evento]]&amp;" "&amp;base[[#This Row],[Tipo]])</f>
        <v>Aniversário Melhor Idade</v>
      </c>
      <c r="H211" t="s">
        <v>15</v>
      </c>
      <c r="I211">
        <v>70</v>
      </c>
      <c r="J211" s="3">
        <f>VLOOKUP(_xlfn.CONCAT(base[[#This Row],[Evento]],base[[#This Row],[Tipo]]),'[1]tabela de preços'!$D$4:$E$14,2,0)</f>
        <v>120</v>
      </c>
      <c r="K211" s="3">
        <v>8400</v>
      </c>
      <c r="L211" s="3">
        <v>3538</v>
      </c>
      <c r="M211" s="3">
        <v>4862</v>
      </c>
      <c r="N211" t="s">
        <v>13</v>
      </c>
    </row>
    <row r="212" spans="2:14" hidden="1" x14ac:dyDescent="0.25">
      <c r="B212" s="2">
        <v>42888</v>
      </c>
      <c r="C212" s="7">
        <f>YEAR(base[[#This Row],[Data]])</f>
        <v>2017</v>
      </c>
      <c r="D212" s="7" t="str">
        <f>UPPER(TEXT(base[[#This Row],[Data]],"mmm"))</f>
        <v>JUN</v>
      </c>
      <c r="E212" t="s">
        <v>18</v>
      </c>
      <c r="F212" t="s">
        <v>16</v>
      </c>
      <c r="G212" t="str">
        <f>PROPER(base[[#This Row],[Evento]]&amp;" "&amp;base[[#This Row],[Tipo]])</f>
        <v>Casamento Adulto</v>
      </c>
      <c r="H212" t="s">
        <v>12</v>
      </c>
      <c r="I212">
        <v>120</v>
      </c>
      <c r="J212" s="3">
        <f>VLOOKUP(_xlfn.CONCAT(base[[#This Row],[Evento]],base[[#This Row],[Tipo]]),'[1]tabela de preços'!$D$4:$E$14,2,0)</f>
        <v>150</v>
      </c>
      <c r="K212" s="3">
        <v>18000</v>
      </c>
      <c r="L212" s="3">
        <v>6052</v>
      </c>
      <c r="M212" s="3">
        <v>11948</v>
      </c>
      <c r="N212" t="s">
        <v>13</v>
      </c>
    </row>
    <row r="213" spans="2:14" hidden="1" x14ac:dyDescent="0.25">
      <c r="B213" s="2">
        <v>43050</v>
      </c>
      <c r="C213" s="7">
        <f>YEAR(base[[#This Row],[Data]])</f>
        <v>2017</v>
      </c>
      <c r="D213" s="7" t="str">
        <f>UPPER(TEXT(base[[#This Row],[Data]],"mmm"))</f>
        <v>NOV</v>
      </c>
      <c r="E213" t="s">
        <v>19</v>
      </c>
      <c r="F213" t="s">
        <v>16</v>
      </c>
      <c r="G213" t="str">
        <f>PROPER(base[[#This Row],[Evento]]&amp;" "&amp;base[[#This Row],[Tipo]])</f>
        <v>Bodas Adulto</v>
      </c>
      <c r="H213" t="s">
        <v>15</v>
      </c>
      <c r="I213">
        <v>100</v>
      </c>
      <c r="J213" s="3">
        <f>VLOOKUP(_xlfn.CONCAT(base[[#This Row],[Evento]],base[[#This Row],[Tipo]]),'[1]tabela de preços'!$D$4:$E$14,2,0)</f>
        <v>150</v>
      </c>
      <c r="K213" s="3">
        <v>15000</v>
      </c>
      <c r="L213" s="3">
        <v>6185</v>
      </c>
      <c r="M213" s="3">
        <v>8815</v>
      </c>
      <c r="N213" t="s">
        <v>13</v>
      </c>
    </row>
    <row r="214" spans="2:14" hidden="1" x14ac:dyDescent="0.25">
      <c r="B214" s="2">
        <v>43038</v>
      </c>
      <c r="C214" s="7">
        <f>YEAR(base[[#This Row],[Data]])</f>
        <v>2017</v>
      </c>
      <c r="D214" s="7" t="str">
        <f>UPPER(TEXT(base[[#This Row],[Data]],"mmm"))</f>
        <v>OUT</v>
      </c>
      <c r="E214" t="s">
        <v>19</v>
      </c>
      <c r="F214" t="s">
        <v>17</v>
      </c>
      <c r="G214" t="str">
        <f>PROPER(base[[#This Row],[Evento]]&amp;" "&amp;base[[#This Row],[Tipo]])</f>
        <v>Bodas Melhor Idade</v>
      </c>
      <c r="H214" t="s">
        <v>12</v>
      </c>
      <c r="I214">
        <v>200</v>
      </c>
      <c r="J214" s="3">
        <f>VLOOKUP(_xlfn.CONCAT(base[[#This Row],[Evento]],base[[#This Row],[Tipo]]),'[1]tabela de preços'!$D$4:$E$14,2,0)</f>
        <v>120</v>
      </c>
      <c r="K214" s="3">
        <v>24000</v>
      </c>
      <c r="L214" s="3">
        <v>8360</v>
      </c>
      <c r="M214" s="3">
        <v>15640</v>
      </c>
      <c r="N214" t="s">
        <v>13</v>
      </c>
    </row>
    <row r="215" spans="2:14" hidden="1" x14ac:dyDescent="0.25">
      <c r="B215" s="2">
        <v>43029</v>
      </c>
      <c r="C215" s="7">
        <f>YEAR(base[[#This Row],[Data]])</f>
        <v>2017</v>
      </c>
      <c r="D215" s="7" t="str">
        <f>UPPER(TEXT(base[[#This Row],[Data]],"mmm"))</f>
        <v>OUT</v>
      </c>
      <c r="E215" t="s">
        <v>20</v>
      </c>
      <c r="F215" t="s">
        <v>16</v>
      </c>
      <c r="G215" t="str">
        <f>PROPER(base[[#This Row],[Evento]]&amp;" "&amp;base[[#This Row],[Tipo]])</f>
        <v>Empresa Adulto</v>
      </c>
      <c r="H215" t="s">
        <v>15</v>
      </c>
      <c r="I215">
        <v>50</v>
      </c>
      <c r="J215" s="3">
        <f>VLOOKUP(_xlfn.CONCAT(base[[#This Row],[Evento]],base[[#This Row],[Tipo]]),'[1]tabela de preços'!$D$4:$E$14,2,0)</f>
        <v>100</v>
      </c>
      <c r="K215" s="3">
        <v>5000</v>
      </c>
      <c r="L215" s="3">
        <v>1953</v>
      </c>
      <c r="M215" s="3">
        <v>3047</v>
      </c>
      <c r="N215" t="s">
        <v>13</v>
      </c>
    </row>
    <row r="216" spans="2:14" hidden="1" x14ac:dyDescent="0.25">
      <c r="B216" s="2">
        <v>42716</v>
      </c>
      <c r="C216" s="7">
        <f>YEAR(base[[#This Row],[Data]])</f>
        <v>2016</v>
      </c>
      <c r="D216" s="7" t="str">
        <f>UPPER(TEXT(base[[#This Row],[Data]],"mmm"))</f>
        <v>DEZ</v>
      </c>
      <c r="E216" t="s">
        <v>21</v>
      </c>
      <c r="F216" t="s">
        <v>14</v>
      </c>
      <c r="G216" t="str">
        <f>PROPER(base[[#This Row],[Evento]]&amp;" "&amp;base[[#This Row],[Tipo]])</f>
        <v>15 Anos Teen</v>
      </c>
      <c r="H216" t="s">
        <v>12</v>
      </c>
      <c r="I216">
        <v>100</v>
      </c>
      <c r="J216" s="3">
        <f>VLOOKUP(_xlfn.CONCAT(base[[#This Row],[Evento]],base[[#This Row],[Tipo]]),'[1]tabela de preços'!$D$4:$E$14,2,0)</f>
        <v>90</v>
      </c>
      <c r="K216" s="3">
        <v>9000</v>
      </c>
      <c r="L216" s="3">
        <v>3560</v>
      </c>
      <c r="M216" s="3">
        <v>5440</v>
      </c>
      <c r="N216" t="s">
        <v>13</v>
      </c>
    </row>
    <row r="217" spans="2:14" hidden="1" x14ac:dyDescent="0.25">
      <c r="B217" s="2">
        <v>42614</v>
      </c>
      <c r="C217" s="7">
        <f>YEAR(base[[#This Row],[Data]])</f>
        <v>2016</v>
      </c>
      <c r="D217" s="7" t="str">
        <f>UPPER(TEXT(base[[#This Row],[Data]],"mmm"))</f>
        <v>SET</v>
      </c>
      <c r="E217" t="s">
        <v>22</v>
      </c>
      <c r="F217" t="s">
        <v>16</v>
      </c>
      <c r="G217" t="str">
        <f>PROPER(base[[#This Row],[Evento]]&amp;" "&amp;base[[#This Row],[Tipo]])</f>
        <v>Despedida Adulto</v>
      </c>
      <c r="H217" t="s">
        <v>15</v>
      </c>
      <c r="I217">
        <v>150</v>
      </c>
      <c r="J217" s="3">
        <f>VLOOKUP(_xlfn.CONCAT(base[[#This Row],[Evento]],base[[#This Row],[Tipo]]),'[1]tabela de preços'!$D$4:$E$14,2,0)</f>
        <v>120</v>
      </c>
      <c r="K217" s="3">
        <v>18000</v>
      </c>
      <c r="L217" s="3">
        <v>6512</v>
      </c>
      <c r="M217" s="3">
        <v>11488</v>
      </c>
      <c r="N217" t="s">
        <v>13</v>
      </c>
    </row>
    <row r="218" spans="2:14" hidden="1" x14ac:dyDescent="0.25">
      <c r="B218" s="2">
        <v>42641</v>
      </c>
      <c r="C218" s="7">
        <f>YEAR(base[[#This Row],[Data]])</f>
        <v>2016</v>
      </c>
      <c r="D218" s="7" t="str">
        <f>UPPER(TEXT(base[[#This Row],[Data]],"mmm"))</f>
        <v>SET</v>
      </c>
      <c r="E218" t="s">
        <v>10</v>
      </c>
      <c r="F218" t="s">
        <v>11</v>
      </c>
      <c r="G218" t="str">
        <f>PROPER(base[[#This Row],[Evento]]&amp;" "&amp;base[[#This Row],[Tipo]])</f>
        <v>Aniversário Infantil</v>
      </c>
      <c r="H218" t="s">
        <v>12</v>
      </c>
      <c r="I218">
        <v>50</v>
      </c>
      <c r="J218" s="3">
        <f>VLOOKUP(_xlfn.CONCAT(base[[#This Row],[Evento]],base[[#This Row],[Tipo]]),'[1]tabela de preços'!$D$4:$E$14,2,0)</f>
        <v>70</v>
      </c>
      <c r="K218" s="3">
        <v>3500</v>
      </c>
      <c r="L218" s="3">
        <v>1570</v>
      </c>
      <c r="M218" s="3">
        <v>1930</v>
      </c>
      <c r="N218" t="s">
        <v>13</v>
      </c>
    </row>
    <row r="219" spans="2:14" hidden="1" x14ac:dyDescent="0.25">
      <c r="B219" s="2">
        <v>42786</v>
      </c>
      <c r="C219" s="7">
        <f>YEAR(base[[#This Row],[Data]])</f>
        <v>2017</v>
      </c>
      <c r="D219" s="7" t="str">
        <f>UPPER(TEXT(base[[#This Row],[Data]],"mmm"))</f>
        <v>FEV</v>
      </c>
      <c r="E219" t="s">
        <v>10</v>
      </c>
      <c r="F219" t="s">
        <v>14</v>
      </c>
      <c r="G219" t="str">
        <f>PROPER(base[[#This Row],[Evento]]&amp;" "&amp;base[[#This Row],[Tipo]])</f>
        <v>Aniversário Teen</v>
      </c>
      <c r="H219" t="s">
        <v>15</v>
      </c>
      <c r="I219">
        <v>100</v>
      </c>
      <c r="J219" s="3">
        <f>VLOOKUP(_xlfn.CONCAT(base[[#This Row],[Evento]],base[[#This Row],[Tipo]]),'[1]tabela de preços'!$D$4:$E$14,2,0)</f>
        <v>90</v>
      </c>
      <c r="K219" s="3">
        <v>9000</v>
      </c>
      <c r="L219" s="3">
        <v>3548</v>
      </c>
      <c r="M219" s="3">
        <v>5452</v>
      </c>
      <c r="N219" t="s">
        <v>13</v>
      </c>
    </row>
    <row r="220" spans="2:14" hidden="1" x14ac:dyDescent="0.25">
      <c r="B220" s="2">
        <v>42932</v>
      </c>
      <c r="C220" s="7">
        <f>YEAR(base[[#This Row],[Data]])</f>
        <v>2017</v>
      </c>
      <c r="D220" s="7" t="str">
        <f>UPPER(TEXT(base[[#This Row],[Data]],"mmm"))</f>
        <v>JUL</v>
      </c>
      <c r="E220" t="s">
        <v>10</v>
      </c>
      <c r="F220" t="s">
        <v>16</v>
      </c>
      <c r="G220" t="str">
        <f>PROPER(base[[#This Row],[Evento]]&amp;" "&amp;base[[#This Row],[Tipo]])</f>
        <v>Aniversário Adulto</v>
      </c>
      <c r="H220" t="s">
        <v>12</v>
      </c>
      <c r="I220">
        <v>150</v>
      </c>
      <c r="J220" s="3">
        <f>VLOOKUP(_xlfn.CONCAT(base[[#This Row],[Evento]],base[[#This Row],[Tipo]]),'[1]tabela de preços'!$D$4:$E$14,2,0)</f>
        <v>120</v>
      </c>
      <c r="K220" s="3">
        <v>18000</v>
      </c>
      <c r="L220" s="3">
        <v>6605</v>
      </c>
      <c r="M220" s="3">
        <v>11395</v>
      </c>
      <c r="N220" t="s">
        <v>13</v>
      </c>
    </row>
    <row r="221" spans="2:14" hidden="1" x14ac:dyDescent="0.25">
      <c r="B221" s="2">
        <v>42607</v>
      </c>
      <c r="C221" s="7">
        <f>YEAR(base[[#This Row],[Data]])</f>
        <v>2016</v>
      </c>
      <c r="D221" s="7" t="str">
        <f>UPPER(TEXT(base[[#This Row],[Data]],"mmm"))</f>
        <v>AGO</v>
      </c>
      <c r="E221" t="s">
        <v>10</v>
      </c>
      <c r="F221" t="s">
        <v>17</v>
      </c>
      <c r="G221" t="str">
        <f>PROPER(base[[#This Row],[Evento]]&amp;" "&amp;base[[#This Row],[Tipo]])</f>
        <v>Aniversário Melhor Idade</v>
      </c>
      <c r="H221" t="s">
        <v>15</v>
      </c>
      <c r="I221">
        <v>70</v>
      </c>
      <c r="J221" s="3">
        <f>VLOOKUP(_xlfn.CONCAT(base[[#This Row],[Evento]],base[[#This Row],[Tipo]]),'[1]tabela de preços'!$D$4:$E$14,2,0)</f>
        <v>120</v>
      </c>
      <c r="K221" s="3">
        <v>8400</v>
      </c>
      <c r="L221" s="3">
        <v>3003</v>
      </c>
      <c r="M221" s="3">
        <v>5397</v>
      </c>
      <c r="N221" t="s">
        <v>13</v>
      </c>
    </row>
    <row r="222" spans="2:14" hidden="1" x14ac:dyDescent="0.25">
      <c r="B222" s="2">
        <v>42449</v>
      </c>
      <c r="C222" s="7">
        <f>YEAR(base[[#This Row],[Data]])</f>
        <v>2016</v>
      </c>
      <c r="D222" s="7" t="str">
        <f>UPPER(TEXT(base[[#This Row],[Data]],"mmm"))</f>
        <v>MAR</v>
      </c>
      <c r="E222" t="s">
        <v>18</v>
      </c>
      <c r="F222" t="s">
        <v>16</v>
      </c>
      <c r="G222" t="str">
        <f>PROPER(base[[#This Row],[Evento]]&amp;" "&amp;base[[#This Row],[Tipo]])</f>
        <v>Casamento Adulto</v>
      </c>
      <c r="H222" t="s">
        <v>12</v>
      </c>
      <c r="I222">
        <v>120</v>
      </c>
      <c r="J222" s="3">
        <f>VLOOKUP(_xlfn.CONCAT(base[[#This Row],[Evento]],base[[#This Row],[Tipo]]),'[1]tabela de preços'!$D$4:$E$14,2,0)</f>
        <v>150</v>
      </c>
      <c r="K222" s="3">
        <v>18000</v>
      </c>
      <c r="L222" s="3">
        <v>6603</v>
      </c>
      <c r="M222" s="3">
        <v>11397</v>
      </c>
      <c r="N222" t="s">
        <v>13</v>
      </c>
    </row>
    <row r="223" spans="2:14" hidden="1" x14ac:dyDescent="0.25">
      <c r="B223" s="2">
        <v>43077</v>
      </c>
      <c r="C223" s="7">
        <f>YEAR(base[[#This Row],[Data]])</f>
        <v>2017</v>
      </c>
      <c r="D223" s="7" t="str">
        <f>UPPER(TEXT(base[[#This Row],[Data]],"mmm"))</f>
        <v>DEZ</v>
      </c>
      <c r="E223" t="s">
        <v>19</v>
      </c>
      <c r="F223" t="s">
        <v>16</v>
      </c>
      <c r="G223" t="str">
        <f>PROPER(base[[#This Row],[Evento]]&amp;" "&amp;base[[#This Row],[Tipo]])</f>
        <v>Bodas Adulto</v>
      </c>
      <c r="H223" t="s">
        <v>15</v>
      </c>
      <c r="I223">
        <v>100</v>
      </c>
      <c r="J223" s="3">
        <f>VLOOKUP(_xlfn.CONCAT(base[[#This Row],[Evento]],base[[#This Row],[Tipo]]),'[1]tabela de preços'!$D$4:$E$14,2,0)</f>
        <v>150</v>
      </c>
      <c r="K223" s="3">
        <v>15000</v>
      </c>
      <c r="L223" s="3">
        <v>6060</v>
      </c>
      <c r="M223" s="3">
        <v>8940</v>
      </c>
      <c r="N223" t="s">
        <v>13</v>
      </c>
    </row>
    <row r="224" spans="2:14" hidden="1" x14ac:dyDescent="0.25">
      <c r="B224" s="2">
        <v>42884</v>
      </c>
      <c r="C224" s="7">
        <f>YEAR(base[[#This Row],[Data]])</f>
        <v>2017</v>
      </c>
      <c r="D224" s="7" t="str">
        <f>UPPER(TEXT(base[[#This Row],[Data]],"mmm"))</f>
        <v>MAI</v>
      </c>
      <c r="E224" t="s">
        <v>19</v>
      </c>
      <c r="F224" t="s">
        <v>17</v>
      </c>
      <c r="G224" t="str">
        <f>PROPER(base[[#This Row],[Evento]]&amp;" "&amp;base[[#This Row],[Tipo]])</f>
        <v>Bodas Melhor Idade</v>
      </c>
      <c r="H224" t="s">
        <v>12</v>
      </c>
      <c r="I224">
        <v>200</v>
      </c>
      <c r="J224" s="3">
        <f>VLOOKUP(_xlfn.CONCAT(base[[#This Row],[Evento]],base[[#This Row],[Tipo]]),'[1]tabela de preços'!$D$4:$E$14,2,0)</f>
        <v>120</v>
      </c>
      <c r="K224" s="3">
        <v>24000</v>
      </c>
      <c r="L224" s="3">
        <v>9961</v>
      </c>
      <c r="M224" s="3">
        <v>14039</v>
      </c>
      <c r="N224" t="s">
        <v>13</v>
      </c>
    </row>
    <row r="225" spans="2:14" hidden="1" x14ac:dyDescent="0.25">
      <c r="B225" s="2">
        <v>42476</v>
      </c>
      <c r="C225" s="7">
        <f>YEAR(base[[#This Row],[Data]])</f>
        <v>2016</v>
      </c>
      <c r="D225" s="7" t="str">
        <f>UPPER(TEXT(base[[#This Row],[Data]],"mmm"))</f>
        <v>ABR</v>
      </c>
      <c r="E225" t="s">
        <v>20</v>
      </c>
      <c r="F225" t="s">
        <v>16</v>
      </c>
      <c r="G225" t="str">
        <f>PROPER(base[[#This Row],[Evento]]&amp;" "&amp;base[[#This Row],[Tipo]])</f>
        <v>Empresa Adulto</v>
      </c>
      <c r="H225" t="s">
        <v>15</v>
      </c>
      <c r="I225">
        <v>50</v>
      </c>
      <c r="J225" s="3">
        <f>VLOOKUP(_xlfn.CONCAT(base[[#This Row],[Evento]],base[[#This Row],[Tipo]]),'[1]tabela de preços'!$D$4:$E$14,2,0)</f>
        <v>100</v>
      </c>
      <c r="K225" s="3">
        <v>5000</v>
      </c>
      <c r="L225" s="3">
        <v>1925</v>
      </c>
      <c r="M225" s="3">
        <v>3075</v>
      </c>
      <c r="N225" t="s">
        <v>13</v>
      </c>
    </row>
    <row r="226" spans="2:14" hidden="1" x14ac:dyDescent="0.25">
      <c r="B226" s="2">
        <v>42917</v>
      </c>
      <c r="C226" s="7">
        <f>YEAR(base[[#This Row],[Data]])</f>
        <v>2017</v>
      </c>
      <c r="D226" s="7" t="str">
        <f>UPPER(TEXT(base[[#This Row],[Data]],"mmm"))</f>
        <v>JUL</v>
      </c>
      <c r="E226" t="s">
        <v>21</v>
      </c>
      <c r="F226" t="s">
        <v>14</v>
      </c>
      <c r="G226" t="str">
        <f>PROPER(base[[#This Row],[Evento]]&amp;" "&amp;base[[#This Row],[Tipo]])</f>
        <v>15 Anos Teen</v>
      </c>
      <c r="H226" t="s">
        <v>12</v>
      </c>
      <c r="I226">
        <v>100</v>
      </c>
      <c r="J226" s="3">
        <f>VLOOKUP(_xlfn.CONCAT(base[[#This Row],[Evento]],base[[#This Row],[Tipo]]),'[1]tabela de preços'!$D$4:$E$14,2,0)</f>
        <v>90</v>
      </c>
      <c r="K226" s="3">
        <v>9000</v>
      </c>
      <c r="L226" s="3">
        <v>3201</v>
      </c>
      <c r="M226" s="3">
        <v>5799</v>
      </c>
      <c r="N226" t="s">
        <v>13</v>
      </c>
    </row>
    <row r="227" spans="2:14" hidden="1" x14ac:dyDescent="0.25">
      <c r="B227" s="2">
        <v>42668</v>
      </c>
      <c r="C227" s="7">
        <f>YEAR(base[[#This Row],[Data]])</f>
        <v>2016</v>
      </c>
      <c r="D227" s="7" t="str">
        <f>UPPER(TEXT(base[[#This Row],[Data]],"mmm"))</f>
        <v>OUT</v>
      </c>
      <c r="E227" t="s">
        <v>22</v>
      </c>
      <c r="F227" t="s">
        <v>16</v>
      </c>
      <c r="G227" t="str">
        <f>PROPER(base[[#This Row],[Evento]]&amp;" "&amp;base[[#This Row],[Tipo]])</f>
        <v>Despedida Adulto</v>
      </c>
      <c r="H227" t="s">
        <v>15</v>
      </c>
      <c r="I227">
        <v>150</v>
      </c>
      <c r="J227" s="3">
        <f>VLOOKUP(_xlfn.CONCAT(base[[#This Row],[Evento]],base[[#This Row],[Tipo]]),'[1]tabela de preços'!$D$4:$E$14,2,0)</f>
        <v>120</v>
      </c>
      <c r="K227" s="3">
        <v>18000</v>
      </c>
      <c r="L227" s="3">
        <v>6497</v>
      </c>
      <c r="M227" s="3">
        <v>11503</v>
      </c>
      <c r="N227" t="s">
        <v>13</v>
      </c>
    </row>
    <row r="228" spans="2:14" hidden="1" x14ac:dyDescent="0.25">
      <c r="B228" s="2">
        <v>42890</v>
      </c>
      <c r="C228" s="7">
        <f>YEAR(base[[#This Row],[Data]])</f>
        <v>2017</v>
      </c>
      <c r="D228" s="7" t="str">
        <f>UPPER(TEXT(base[[#This Row],[Data]],"mmm"))</f>
        <v>JUN</v>
      </c>
      <c r="E228" t="s">
        <v>10</v>
      </c>
      <c r="F228" t="s">
        <v>11</v>
      </c>
      <c r="G228" t="str">
        <f>PROPER(base[[#This Row],[Evento]]&amp;" "&amp;base[[#This Row],[Tipo]])</f>
        <v>Aniversário Infantil</v>
      </c>
      <c r="H228" t="s">
        <v>12</v>
      </c>
      <c r="I228">
        <v>50</v>
      </c>
      <c r="J228" s="3">
        <f>VLOOKUP(_xlfn.CONCAT(base[[#This Row],[Evento]],base[[#This Row],[Tipo]]),'[1]tabela de preços'!$D$4:$E$14,2,0)</f>
        <v>70</v>
      </c>
      <c r="K228" s="3">
        <v>3500</v>
      </c>
      <c r="L228" s="3">
        <v>1232</v>
      </c>
      <c r="M228" s="3">
        <v>2268</v>
      </c>
      <c r="N228" t="s">
        <v>13</v>
      </c>
    </row>
    <row r="229" spans="2:14" hidden="1" x14ac:dyDescent="0.25">
      <c r="B229" s="2">
        <v>42434</v>
      </c>
      <c r="C229" s="7">
        <f>YEAR(base[[#This Row],[Data]])</f>
        <v>2016</v>
      </c>
      <c r="D229" s="7" t="str">
        <f>UPPER(TEXT(base[[#This Row],[Data]],"mmm"))</f>
        <v>MAR</v>
      </c>
      <c r="E229" t="s">
        <v>10</v>
      </c>
      <c r="F229" t="s">
        <v>14</v>
      </c>
      <c r="G229" t="str">
        <f>PROPER(base[[#This Row],[Evento]]&amp;" "&amp;base[[#This Row],[Tipo]])</f>
        <v>Aniversário Teen</v>
      </c>
      <c r="H229" t="s">
        <v>15</v>
      </c>
      <c r="I229">
        <v>100</v>
      </c>
      <c r="J229" s="3">
        <f>VLOOKUP(_xlfn.CONCAT(base[[#This Row],[Evento]],base[[#This Row],[Tipo]]),'[1]tabela de preços'!$D$4:$E$14,2,0)</f>
        <v>90</v>
      </c>
      <c r="K229" s="3">
        <v>9000</v>
      </c>
      <c r="L229" s="3">
        <v>3706</v>
      </c>
      <c r="M229" s="3">
        <v>5294</v>
      </c>
      <c r="N229" t="s">
        <v>13</v>
      </c>
    </row>
    <row r="230" spans="2:14" hidden="1" x14ac:dyDescent="0.25">
      <c r="B230" s="2">
        <v>42909</v>
      </c>
      <c r="C230" s="7">
        <f>YEAR(base[[#This Row],[Data]])</f>
        <v>2017</v>
      </c>
      <c r="D230" s="7" t="str">
        <f>UPPER(TEXT(base[[#This Row],[Data]],"mmm"))</f>
        <v>JUN</v>
      </c>
      <c r="E230" t="s">
        <v>10</v>
      </c>
      <c r="F230" t="s">
        <v>16</v>
      </c>
      <c r="G230" t="str">
        <f>PROPER(base[[#This Row],[Evento]]&amp;" "&amp;base[[#This Row],[Tipo]])</f>
        <v>Aniversário Adulto</v>
      </c>
      <c r="H230" t="s">
        <v>12</v>
      </c>
      <c r="I230">
        <v>150</v>
      </c>
      <c r="J230" s="3">
        <f>VLOOKUP(_xlfn.CONCAT(base[[#This Row],[Evento]],base[[#This Row],[Tipo]]),'[1]tabela de preços'!$D$4:$E$14,2,0)</f>
        <v>120</v>
      </c>
      <c r="K230" s="3">
        <v>18000</v>
      </c>
      <c r="L230" s="3">
        <v>6021</v>
      </c>
      <c r="M230" s="3">
        <v>11979</v>
      </c>
      <c r="N230" t="s">
        <v>13</v>
      </c>
    </row>
    <row r="231" spans="2:14" hidden="1" x14ac:dyDescent="0.25">
      <c r="B231" s="2">
        <v>42860</v>
      </c>
      <c r="C231" s="7">
        <f>YEAR(base[[#This Row],[Data]])</f>
        <v>2017</v>
      </c>
      <c r="D231" s="7" t="str">
        <f>UPPER(TEXT(base[[#This Row],[Data]],"mmm"))</f>
        <v>MAI</v>
      </c>
      <c r="E231" t="s">
        <v>10</v>
      </c>
      <c r="F231" t="s">
        <v>17</v>
      </c>
      <c r="G231" t="str">
        <f>PROPER(base[[#This Row],[Evento]]&amp;" "&amp;base[[#This Row],[Tipo]])</f>
        <v>Aniversário Melhor Idade</v>
      </c>
      <c r="H231" t="s">
        <v>15</v>
      </c>
      <c r="I231">
        <v>70</v>
      </c>
      <c r="J231" s="3">
        <f>VLOOKUP(_xlfn.CONCAT(base[[#This Row],[Evento]],base[[#This Row],[Tipo]]),'[1]tabela de preços'!$D$4:$E$14,2,0)</f>
        <v>120</v>
      </c>
      <c r="K231" s="3">
        <v>8400</v>
      </c>
      <c r="L231" s="3">
        <v>3253</v>
      </c>
      <c r="M231" s="3">
        <v>5147</v>
      </c>
      <c r="N231" t="s">
        <v>13</v>
      </c>
    </row>
    <row r="232" spans="2:14" hidden="1" x14ac:dyDescent="0.25">
      <c r="B232" s="2">
        <v>42855</v>
      </c>
      <c r="C232" s="7">
        <f>YEAR(base[[#This Row],[Data]])</f>
        <v>2017</v>
      </c>
      <c r="D232" s="7" t="str">
        <f>UPPER(TEXT(base[[#This Row],[Data]],"mmm"))</f>
        <v>ABR</v>
      </c>
      <c r="E232" t="s">
        <v>18</v>
      </c>
      <c r="F232" t="s">
        <v>16</v>
      </c>
      <c r="G232" t="str">
        <f>PROPER(base[[#This Row],[Evento]]&amp;" "&amp;base[[#This Row],[Tipo]])</f>
        <v>Casamento Adulto</v>
      </c>
      <c r="H232" t="s">
        <v>12</v>
      </c>
      <c r="I232">
        <v>120</v>
      </c>
      <c r="J232" s="3">
        <f>VLOOKUP(_xlfn.CONCAT(base[[#This Row],[Evento]],base[[#This Row],[Tipo]]),'[1]tabela de preços'!$D$4:$E$14,2,0)</f>
        <v>150</v>
      </c>
      <c r="K232" s="3">
        <v>18000</v>
      </c>
      <c r="L232" s="3">
        <v>6067</v>
      </c>
      <c r="M232" s="3">
        <v>11933</v>
      </c>
      <c r="N232" t="s">
        <v>13</v>
      </c>
    </row>
    <row r="233" spans="2:14" hidden="1" x14ac:dyDescent="0.25">
      <c r="B233" s="2">
        <v>42934</v>
      </c>
      <c r="C233" s="7">
        <f>YEAR(base[[#This Row],[Data]])</f>
        <v>2017</v>
      </c>
      <c r="D233" s="7" t="str">
        <f>UPPER(TEXT(base[[#This Row],[Data]],"mmm"))</f>
        <v>JUL</v>
      </c>
      <c r="E233" t="s">
        <v>19</v>
      </c>
      <c r="F233" t="s">
        <v>16</v>
      </c>
      <c r="G233" t="str">
        <f>PROPER(base[[#This Row],[Evento]]&amp;" "&amp;base[[#This Row],[Tipo]])</f>
        <v>Bodas Adulto</v>
      </c>
      <c r="H233" t="s">
        <v>15</v>
      </c>
      <c r="I233">
        <v>100</v>
      </c>
      <c r="J233" s="3">
        <f>VLOOKUP(_xlfn.CONCAT(base[[#This Row],[Evento]],base[[#This Row],[Tipo]]),'[1]tabela de preços'!$D$4:$E$14,2,0)</f>
        <v>150</v>
      </c>
      <c r="K233" s="3">
        <v>15000</v>
      </c>
      <c r="L233" s="3">
        <v>5221</v>
      </c>
      <c r="M233" s="3">
        <v>9779</v>
      </c>
      <c r="N233" t="s">
        <v>13</v>
      </c>
    </row>
    <row r="234" spans="2:14" hidden="1" x14ac:dyDescent="0.25">
      <c r="B234" s="2">
        <v>42970</v>
      </c>
      <c r="C234" s="7">
        <f>YEAR(base[[#This Row],[Data]])</f>
        <v>2017</v>
      </c>
      <c r="D234" s="7" t="str">
        <f>UPPER(TEXT(base[[#This Row],[Data]],"mmm"))</f>
        <v>AGO</v>
      </c>
      <c r="E234" t="s">
        <v>19</v>
      </c>
      <c r="F234" t="s">
        <v>17</v>
      </c>
      <c r="G234" t="str">
        <f>PROPER(base[[#This Row],[Evento]]&amp;" "&amp;base[[#This Row],[Tipo]])</f>
        <v>Bodas Melhor Idade</v>
      </c>
      <c r="H234" t="s">
        <v>12</v>
      </c>
      <c r="I234">
        <v>200</v>
      </c>
      <c r="J234" s="3">
        <f>VLOOKUP(_xlfn.CONCAT(base[[#This Row],[Evento]],base[[#This Row],[Tipo]]),'[1]tabela de preços'!$D$4:$E$14,2,0)</f>
        <v>120</v>
      </c>
      <c r="K234" s="3">
        <v>24000</v>
      </c>
      <c r="L234" s="3">
        <v>10340</v>
      </c>
      <c r="M234" s="3">
        <v>13660</v>
      </c>
      <c r="N234" t="s">
        <v>13</v>
      </c>
    </row>
    <row r="235" spans="2:14" hidden="1" x14ac:dyDescent="0.25">
      <c r="B235" s="2">
        <v>42606</v>
      </c>
      <c r="C235" s="7">
        <f>YEAR(base[[#This Row],[Data]])</f>
        <v>2016</v>
      </c>
      <c r="D235" s="7" t="str">
        <f>UPPER(TEXT(base[[#This Row],[Data]],"mmm"))</f>
        <v>AGO</v>
      </c>
      <c r="E235" t="s">
        <v>20</v>
      </c>
      <c r="F235" t="s">
        <v>16</v>
      </c>
      <c r="G235" t="str">
        <f>PROPER(base[[#This Row],[Evento]]&amp;" "&amp;base[[#This Row],[Tipo]])</f>
        <v>Empresa Adulto</v>
      </c>
      <c r="H235" t="s">
        <v>15</v>
      </c>
      <c r="I235">
        <v>50</v>
      </c>
      <c r="J235" s="3">
        <f>VLOOKUP(_xlfn.CONCAT(base[[#This Row],[Evento]],base[[#This Row],[Tipo]]),'[1]tabela de preços'!$D$4:$E$14,2,0)</f>
        <v>100</v>
      </c>
      <c r="K235" s="3">
        <v>5000</v>
      </c>
      <c r="L235" s="3">
        <v>2005</v>
      </c>
      <c r="M235" s="3">
        <v>2995</v>
      </c>
      <c r="N235" t="s">
        <v>13</v>
      </c>
    </row>
    <row r="236" spans="2:14" hidden="1" x14ac:dyDescent="0.25">
      <c r="B236" s="2">
        <v>42598</v>
      </c>
      <c r="C236" s="7">
        <f>YEAR(base[[#This Row],[Data]])</f>
        <v>2016</v>
      </c>
      <c r="D236" s="7" t="str">
        <f>UPPER(TEXT(base[[#This Row],[Data]],"mmm"))</f>
        <v>AGO</v>
      </c>
      <c r="E236" t="s">
        <v>21</v>
      </c>
      <c r="F236" t="s">
        <v>14</v>
      </c>
      <c r="G236" t="str">
        <f>PROPER(base[[#This Row],[Evento]]&amp;" "&amp;base[[#This Row],[Tipo]])</f>
        <v>15 Anos Teen</v>
      </c>
      <c r="H236" t="s">
        <v>12</v>
      </c>
      <c r="I236">
        <v>100</v>
      </c>
      <c r="J236" s="3">
        <f>VLOOKUP(_xlfn.CONCAT(base[[#This Row],[Evento]],base[[#This Row],[Tipo]]),'[1]tabela de preços'!$D$4:$E$14,2,0)</f>
        <v>90</v>
      </c>
      <c r="K236" s="3">
        <v>9000</v>
      </c>
      <c r="L236" s="3">
        <v>3154</v>
      </c>
      <c r="M236" s="3">
        <v>5846</v>
      </c>
      <c r="N236" t="s">
        <v>13</v>
      </c>
    </row>
    <row r="237" spans="2:14" hidden="1" x14ac:dyDescent="0.25">
      <c r="B237" s="2">
        <v>42951</v>
      </c>
      <c r="C237" s="7">
        <f>YEAR(base[[#This Row],[Data]])</f>
        <v>2017</v>
      </c>
      <c r="D237" s="7" t="str">
        <f>UPPER(TEXT(base[[#This Row],[Data]],"mmm"))</f>
        <v>AGO</v>
      </c>
      <c r="E237" t="s">
        <v>22</v>
      </c>
      <c r="F237" t="s">
        <v>16</v>
      </c>
      <c r="G237" t="str">
        <f>PROPER(base[[#This Row],[Evento]]&amp;" "&amp;base[[#This Row],[Tipo]])</f>
        <v>Despedida Adulto</v>
      </c>
      <c r="H237" t="s">
        <v>15</v>
      </c>
      <c r="I237">
        <v>150</v>
      </c>
      <c r="J237" s="3">
        <f>VLOOKUP(_xlfn.CONCAT(base[[#This Row],[Evento]],base[[#This Row],[Tipo]]),'[1]tabela de preços'!$D$4:$E$14,2,0)</f>
        <v>120</v>
      </c>
      <c r="K237" s="3">
        <v>18000</v>
      </c>
      <c r="L237" s="3">
        <v>7074</v>
      </c>
      <c r="M237" s="3">
        <v>10926</v>
      </c>
      <c r="N237" t="s">
        <v>13</v>
      </c>
    </row>
    <row r="238" spans="2:14" hidden="1" x14ac:dyDescent="0.25">
      <c r="B238" s="2">
        <v>42394</v>
      </c>
      <c r="C238" s="7">
        <f>YEAR(base[[#This Row],[Data]])</f>
        <v>2016</v>
      </c>
      <c r="D238" s="7" t="str">
        <f>UPPER(TEXT(base[[#This Row],[Data]],"mmm"))</f>
        <v>JAN</v>
      </c>
      <c r="E238" t="s">
        <v>10</v>
      </c>
      <c r="F238" t="s">
        <v>11</v>
      </c>
      <c r="G238" t="str">
        <f>PROPER(base[[#This Row],[Evento]]&amp;" "&amp;base[[#This Row],[Tipo]])</f>
        <v>Aniversário Infantil</v>
      </c>
      <c r="H238" t="s">
        <v>12</v>
      </c>
      <c r="I238">
        <v>50</v>
      </c>
      <c r="J238" s="3">
        <f>VLOOKUP(_xlfn.CONCAT(base[[#This Row],[Evento]],base[[#This Row],[Tipo]]),'[1]tabela de preços'!$D$4:$E$14,2,0)</f>
        <v>70</v>
      </c>
      <c r="K238" s="3">
        <v>3500</v>
      </c>
      <c r="L238" s="3">
        <v>1357</v>
      </c>
      <c r="M238" s="3">
        <v>2143</v>
      </c>
      <c r="N238" t="s">
        <v>13</v>
      </c>
    </row>
    <row r="239" spans="2:14" x14ac:dyDescent="0.25">
      <c r="B239" s="2">
        <v>42751</v>
      </c>
      <c r="C239" s="7">
        <f>YEAR(base[[#This Row],[Data]])</f>
        <v>2017</v>
      </c>
      <c r="D239" s="7" t="str">
        <f>UPPER(TEXT(base[[#This Row],[Data]],"mmm"))</f>
        <v>JAN</v>
      </c>
      <c r="E239" t="s">
        <v>10</v>
      </c>
      <c r="F239" t="s">
        <v>14</v>
      </c>
      <c r="G239" t="str">
        <f>PROPER(base[[#This Row],[Evento]]&amp;" "&amp;base[[#This Row],[Tipo]])</f>
        <v>Aniversário Teen</v>
      </c>
      <c r="H239" t="s">
        <v>15</v>
      </c>
      <c r="I239">
        <v>100</v>
      </c>
      <c r="J239" s="3">
        <f>VLOOKUP(_xlfn.CONCAT(base[[#This Row],[Evento]],base[[#This Row],[Tipo]]),'[1]tabela de preços'!$D$4:$E$14,2,0)</f>
        <v>90</v>
      </c>
      <c r="K239" s="3">
        <v>9000</v>
      </c>
      <c r="L239" s="3">
        <v>3376</v>
      </c>
      <c r="M239" s="3">
        <v>5624</v>
      </c>
      <c r="N239" t="s">
        <v>13</v>
      </c>
    </row>
    <row r="240" spans="2:14" hidden="1" x14ac:dyDescent="0.25">
      <c r="B240" s="2">
        <v>42729</v>
      </c>
      <c r="C240" s="7">
        <f>YEAR(base[[#This Row],[Data]])</f>
        <v>2016</v>
      </c>
      <c r="D240" s="7" t="str">
        <f>UPPER(TEXT(base[[#This Row],[Data]],"mmm"))</f>
        <v>DEZ</v>
      </c>
      <c r="E240" t="s">
        <v>10</v>
      </c>
      <c r="F240" t="s">
        <v>16</v>
      </c>
      <c r="G240" t="str">
        <f>PROPER(base[[#This Row],[Evento]]&amp;" "&amp;base[[#This Row],[Tipo]])</f>
        <v>Aniversário Adulto</v>
      </c>
      <c r="H240" t="s">
        <v>12</v>
      </c>
      <c r="I240">
        <v>150</v>
      </c>
      <c r="J240" s="3">
        <f>VLOOKUP(_xlfn.CONCAT(base[[#This Row],[Evento]],base[[#This Row],[Tipo]]),'[1]tabela de preços'!$D$4:$E$14,2,0)</f>
        <v>120</v>
      </c>
      <c r="K240" s="3">
        <v>18000</v>
      </c>
      <c r="L240" s="3">
        <v>6678</v>
      </c>
      <c r="M240" s="3">
        <v>11322</v>
      </c>
      <c r="N240" t="s">
        <v>13</v>
      </c>
    </row>
    <row r="241" spans="2:14" x14ac:dyDescent="0.25">
      <c r="B241" s="2">
        <v>42765</v>
      </c>
      <c r="C241" s="7">
        <f>YEAR(base[[#This Row],[Data]])</f>
        <v>2017</v>
      </c>
      <c r="D241" s="7" t="str">
        <f>UPPER(TEXT(base[[#This Row],[Data]],"mmm"))</f>
        <v>JAN</v>
      </c>
      <c r="E241" t="s">
        <v>10</v>
      </c>
      <c r="F241" t="s">
        <v>17</v>
      </c>
      <c r="G241" t="str">
        <f>PROPER(base[[#This Row],[Evento]]&amp;" "&amp;base[[#This Row],[Tipo]])</f>
        <v>Aniversário Melhor Idade</v>
      </c>
      <c r="H241" t="s">
        <v>15</v>
      </c>
      <c r="I241">
        <v>70</v>
      </c>
      <c r="J241" s="3">
        <f>VLOOKUP(_xlfn.CONCAT(base[[#This Row],[Evento]],base[[#This Row],[Tipo]]),'[1]tabela de preços'!$D$4:$E$14,2,0)</f>
        <v>120</v>
      </c>
      <c r="K241" s="3">
        <v>8400</v>
      </c>
      <c r="L241" s="3">
        <v>2939</v>
      </c>
      <c r="M241" s="3">
        <v>5461</v>
      </c>
      <c r="N241" t="s">
        <v>13</v>
      </c>
    </row>
    <row r="242" spans="2:14" hidden="1" x14ac:dyDescent="0.25">
      <c r="B242" s="2">
        <v>43061</v>
      </c>
      <c r="C242" s="7">
        <f>YEAR(base[[#This Row],[Data]])</f>
        <v>2017</v>
      </c>
      <c r="D242" s="7" t="str">
        <f>UPPER(TEXT(base[[#This Row],[Data]],"mmm"))</f>
        <v>NOV</v>
      </c>
      <c r="E242" t="s">
        <v>18</v>
      </c>
      <c r="F242" t="s">
        <v>16</v>
      </c>
      <c r="G242" t="str">
        <f>PROPER(base[[#This Row],[Evento]]&amp;" "&amp;base[[#This Row],[Tipo]])</f>
        <v>Casamento Adulto</v>
      </c>
      <c r="H242" t="s">
        <v>12</v>
      </c>
      <c r="I242">
        <v>120</v>
      </c>
      <c r="J242" s="3">
        <f>VLOOKUP(_xlfn.CONCAT(base[[#This Row],[Evento]],base[[#This Row],[Tipo]]),'[1]tabela de preços'!$D$4:$E$14,2,0)</f>
        <v>150</v>
      </c>
      <c r="K242" s="3">
        <v>18000</v>
      </c>
      <c r="L242" s="3">
        <v>7058</v>
      </c>
      <c r="M242" s="3">
        <v>10942</v>
      </c>
      <c r="N242" t="s">
        <v>13</v>
      </c>
    </row>
    <row r="243" spans="2:14" hidden="1" x14ac:dyDescent="0.25">
      <c r="B243" s="2">
        <v>42387</v>
      </c>
      <c r="C243" s="7">
        <f>YEAR(base[[#This Row],[Data]])</f>
        <v>2016</v>
      </c>
      <c r="D243" s="7" t="str">
        <f>UPPER(TEXT(base[[#This Row],[Data]],"mmm"))</f>
        <v>JAN</v>
      </c>
      <c r="E243" t="s">
        <v>19</v>
      </c>
      <c r="F243" t="s">
        <v>16</v>
      </c>
      <c r="G243" t="str">
        <f>PROPER(base[[#This Row],[Evento]]&amp;" "&amp;base[[#This Row],[Tipo]])</f>
        <v>Bodas Adulto</v>
      </c>
      <c r="H243" t="s">
        <v>15</v>
      </c>
      <c r="I243">
        <v>100</v>
      </c>
      <c r="J243" s="3">
        <f>VLOOKUP(_xlfn.CONCAT(base[[#This Row],[Evento]],base[[#This Row],[Tipo]]),'[1]tabela de preços'!$D$4:$E$14,2,0)</f>
        <v>150</v>
      </c>
      <c r="K243" s="3">
        <v>15000</v>
      </c>
      <c r="L243" s="3">
        <v>5852</v>
      </c>
      <c r="M243" s="3">
        <v>9148</v>
      </c>
      <c r="N243" t="s">
        <v>13</v>
      </c>
    </row>
    <row r="244" spans="2:14" hidden="1" x14ac:dyDescent="0.25">
      <c r="B244" s="2">
        <v>42942</v>
      </c>
      <c r="C244" s="7">
        <f>YEAR(base[[#This Row],[Data]])</f>
        <v>2017</v>
      </c>
      <c r="D244" s="7" t="str">
        <f>UPPER(TEXT(base[[#This Row],[Data]],"mmm"))</f>
        <v>JUL</v>
      </c>
      <c r="E244" t="s">
        <v>19</v>
      </c>
      <c r="F244" t="s">
        <v>17</v>
      </c>
      <c r="G244" t="str">
        <f>PROPER(base[[#This Row],[Evento]]&amp;" "&amp;base[[#This Row],[Tipo]])</f>
        <v>Bodas Melhor Idade</v>
      </c>
      <c r="H244" t="s">
        <v>12</v>
      </c>
      <c r="I244">
        <v>200</v>
      </c>
      <c r="J244" s="3">
        <f>VLOOKUP(_xlfn.CONCAT(base[[#This Row],[Evento]],base[[#This Row],[Tipo]]),'[1]tabela de preços'!$D$4:$E$14,2,0)</f>
        <v>120</v>
      </c>
      <c r="K244" s="3">
        <v>24000</v>
      </c>
      <c r="L244" s="3">
        <v>9799</v>
      </c>
      <c r="M244" s="3">
        <v>14201</v>
      </c>
      <c r="N244" t="s">
        <v>13</v>
      </c>
    </row>
    <row r="245" spans="2:14" hidden="1" x14ac:dyDescent="0.25">
      <c r="B245" s="2">
        <v>42825</v>
      </c>
      <c r="C245" s="7">
        <f>YEAR(base[[#This Row],[Data]])</f>
        <v>2017</v>
      </c>
      <c r="D245" s="7" t="str">
        <f>UPPER(TEXT(base[[#This Row],[Data]],"mmm"))</f>
        <v>MAR</v>
      </c>
      <c r="E245" t="s">
        <v>20</v>
      </c>
      <c r="F245" t="s">
        <v>16</v>
      </c>
      <c r="G245" t="str">
        <f>PROPER(base[[#This Row],[Evento]]&amp;" "&amp;base[[#This Row],[Tipo]])</f>
        <v>Empresa Adulto</v>
      </c>
      <c r="H245" t="s">
        <v>15</v>
      </c>
      <c r="I245">
        <v>50</v>
      </c>
      <c r="J245" s="3">
        <f>VLOOKUP(_xlfn.CONCAT(base[[#This Row],[Evento]],base[[#This Row],[Tipo]]),'[1]tabela de preços'!$D$4:$E$14,2,0)</f>
        <v>100</v>
      </c>
      <c r="K245" s="3">
        <v>5000</v>
      </c>
      <c r="L245" s="3">
        <v>1850</v>
      </c>
      <c r="M245" s="3">
        <v>3150</v>
      </c>
      <c r="N245" t="s">
        <v>13</v>
      </c>
    </row>
    <row r="246" spans="2:14" hidden="1" x14ac:dyDescent="0.25">
      <c r="B246" s="2">
        <v>42581</v>
      </c>
      <c r="C246" s="7">
        <f>YEAR(base[[#This Row],[Data]])</f>
        <v>2016</v>
      </c>
      <c r="D246" s="7" t="str">
        <f>UPPER(TEXT(base[[#This Row],[Data]],"mmm"))</f>
        <v>JUL</v>
      </c>
      <c r="E246" t="s">
        <v>21</v>
      </c>
      <c r="F246" t="s">
        <v>14</v>
      </c>
      <c r="G246" t="str">
        <f>PROPER(base[[#This Row],[Evento]]&amp;" "&amp;base[[#This Row],[Tipo]])</f>
        <v>15 Anos Teen</v>
      </c>
      <c r="H246" t="s">
        <v>12</v>
      </c>
      <c r="I246">
        <v>100</v>
      </c>
      <c r="J246" s="3">
        <f>VLOOKUP(_xlfn.CONCAT(base[[#This Row],[Evento]],base[[#This Row],[Tipo]]),'[1]tabela de preços'!$D$4:$E$14,2,0)</f>
        <v>90</v>
      </c>
      <c r="K246" s="3">
        <v>9000</v>
      </c>
      <c r="L246" s="3">
        <v>3317</v>
      </c>
      <c r="M246" s="3">
        <v>5683</v>
      </c>
      <c r="N246" t="s">
        <v>13</v>
      </c>
    </row>
    <row r="247" spans="2:14" hidden="1" x14ac:dyDescent="0.25">
      <c r="B247" s="2">
        <v>42507</v>
      </c>
      <c r="C247" s="7">
        <f>YEAR(base[[#This Row],[Data]])</f>
        <v>2016</v>
      </c>
      <c r="D247" s="7" t="str">
        <f>UPPER(TEXT(base[[#This Row],[Data]],"mmm"))</f>
        <v>MAI</v>
      </c>
      <c r="E247" t="s">
        <v>22</v>
      </c>
      <c r="F247" t="s">
        <v>16</v>
      </c>
      <c r="G247" t="str">
        <f>PROPER(base[[#This Row],[Evento]]&amp;" "&amp;base[[#This Row],[Tipo]])</f>
        <v>Despedida Adulto</v>
      </c>
      <c r="H247" t="s">
        <v>15</v>
      </c>
      <c r="I247">
        <v>150</v>
      </c>
      <c r="J247" s="3">
        <f>VLOOKUP(_xlfn.CONCAT(base[[#This Row],[Evento]],base[[#This Row],[Tipo]]),'[1]tabela de preços'!$D$4:$E$14,2,0)</f>
        <v>120</v>
      </c>
      <c r="K247" s="3">
        <v>18000</v>
      </c>
      <c r="L247" s="3">
        <v>7541</v>
      </c>
      <c r="M247" s="3">
        <v>10459</v>
      </c>
      <c r="N247" t="s">
        <v>13</v>
      </c>
    </row>
    <row r="248" spans="2:14" hidden="1" x14ac:dyDescent="0.25">
      <c r="B248" s="2">
        <v>42618</v>
      </c>
      <c r="C248" s="7">
        <f>YEAR(base[[#This Row],[Data]])</f>
        <v>2016</v>
      </c>
      <c r="D248" s="7" t="str">
        <f>UPPER(TEXT(base[[#This Row],[Data]],"mmm"))</f>
        <v>SET</v>
      </c>
      <c r="E248" t="s">
        <v>10</v>
      </c>
      <c r="F248" t="s">
        <v>11</v>
      </c>
      <c r="G248" t="str">
        <f>PROPER(base[[#This Row],[Evento]]&amp;" "&amp;base[[#This Row],[Tipo]])</f>
        <v>Aniversário Infantil</v>
      </c>
      <c r="H248" t="s">
        <v>12</v>
      </c>
      <c r="I248">
        <v>50</v>
      </c>
      <c r="J248" s="3">
        <f>VLOOKUP(_xlfn.CONCAT(base[[#This Row],[Evento]],base[[#This Row],[Tipo]]),'[1]tabela de preços'!$D$4:$E$14,2,0)</f>
        <v>70</v>
      </c>
      <c r="K248" s="3">
        <v>3500</v>
      </c>
      <c r="L248" s="3">
        <v>1405</v>
      </c>
      <c r="M248" s="3">
        <v>2095</v>
      </c>
      <c r="N248" t="s">
        <v>13</v>
      </c>
    </row>
    <row r="249" spans="2:14" hidden="1" x14ac:dyDescent="0.25">
      <c r="B249" s="2">
        <v>42618</v>
      </c>
      <c r="C249" s="7">
        <f>YEAR(base[[#This Row],[Data]])</f>
        <v>2016</v>
      </c>
      <c r="D249" s="7" t="str">
        <f>UPPER(TEXT(base[[#This Row],[Data]],"mmm"))</f>
        <v>SET</v>
      </c>
      <c r="E249" t="s">
        <v>10</v>
      </c>
      <c r="F249" t="s">
        <v>14</v>
      </c>
      <c r="G249" t="str">
        <f>PROPER(base[[#This Row],[Evento]]&amp;" "&amp;base[[#This Row],[Tipo]])</f>
        <v>Aniversário Teen</v>
      </c>
      <c r="H249" t="s">
        <v>15</v>
      </c>
      <c r="I249">
        <v>100</v>
      </c>
      <c r="J249" s="3">
        <f>VLOOKUP(_xlfn.CONCAT(base[[#This Row],[Evento]],base[[#This Row],[Tipo]]),'[1]tabela de preços'!$D$4:$E$14,2,0)</f>
        <v>90</v>
      </c>
      <c r="K249" s="3">
        <v>9000</v>
      </c>
      <c r="L249" s="3">
        <v>3237</v>
      </c>
      <c r="M249" s="3">
        <v>5763</v>
      </c>
      <c r="N249" t="s">
        <v>13</v>
      </c>
    </row>
    <row r="250" spans="2:14" hidden="1" x14ac:dyDescent="0.25">
      <c r="B250" s="2">
        <v>42417</v>
      </c>
      <c r="C250" s="7">
        <f>YEAR(base[[#This Row],[Data]])</f>
        <v>2016</v>
      </c>
      <c r="D250" s="7" t="str">
        <f>UPPER(TEXT(base[[#This Row],[Data]],"mmm"))</f>
        <v>FEV</v>
      </c>
      <c r="E250" t="s">
        <v>10</v>
      </c>
      <c r="F250" t="s">
        <v>16</v>
      </c>
      <c r="G250" t="str">
        <f>PROPER(base[[#This Row],[Evento]]&amp;" "&amp;base[[#This Row],[Tipo]])</f>
        <v>Aniversário Adulto</v>
      </c>
      <c r="H250" t="s">
        <v>12</v>
      </c>
      <c r="I250">
        <v>150</v>
      </c>
      <c r="J250" s="3">
        <f>VLOOKUP(_xlfn.CONCAT(base[[#This Row],[Evento]],base[[#This Row],[Tipo]]),'[1]tabela de preços'!$D$4:$E$14,2,0)</f>
        <v>120</v>
      </c>
      <c r="K250" s="3">
        <v>18000</v>
      </c>
      <c r="L250" s="3">
        <v>6305</v>
      </c>
      <c r="M250" s="3">
        <v>11695</v>
      </c>
      <c r="N250" t="s">
        <v>13</v>
      </c>
    </row>
    <row r="251" spans="2:14" hidden="1" x14ac:dyDescent="0.25">
      <c r="B251" s="2">
        <v>42617</v>
      </c>
      <c r="C251" s="7">
        <f>YEAR(base[[#This Row],[Data]])</f>
        <v>2016</v>
      </c>
      <c r="D251" s="7" t="str">
        <f>UPPER(TEXT(base[[#This Row],[Data]],"mmm"))</f>
        <v>SET</v>
      </c>
      <c r="E251" t="s">
        <v>10</v>
      </c>
      <c r="F251" t="s">
        <v>17</v>
      </c>
      <c r="G251" t="str">
        <f>PROPER(base[[#This Row],[Evento]]&amp;" "&amp;base[[#This Row],[Tipo]])</f>
        <v>Aniversário Melhor Idade</v>
      </c>
      <c r="H251" t="s">
        <v>15</v>
      </c>
      <c r="I251">
        <v>70</v>
      </c>
      <c r="J251" s="3">
        <f>VLOOKUP(_xlfn.CONCAT(base[[#This Row],[Evento]],base[[#This Row],[Tipo]]),'[1]tabela de preços'!$D$4:$E$14,2,0)</f>
        <v>120</v>
      </c>
      <c r="K251" s="3">
        <v>8400</v>
      </c>
      <c r="L251" s="3">
        <v>3113</v>
      </c>
      <c r="M251" s="3">
        <v>5287</v>
      </c>
      <c r="N251" t="s">
        <v>13</v>
      </c>
    </row>
    <row r="252" spans="2:14" hidden="1" x14ac:dyDescent="0.25">
      <c r="B252" s="2">
        <v>42675</v>
      </c>
      <c r="C252" s="7">
        <f>YEAR(base[[#This Row],[Data]])</f>
        <v>2016</v>
      </c>
      <c r="D252" s="7" t="str">
        <f>UPPER(TEXT(base[[#This Row],[Data]],"mmm"))</f>
        <v>NOV</v>
      </c>
      <c r="E252" t="s">
        <v>18</v>
      </c>
      <c r="F252" t="s">
        <v>16</v>
      </c>
      <c r="G252" t="str">
        <f>PROPER(base[[#This Row],[Evento]]&amp;" "&amp;base[[#This Row],[Tipo]])</f>
        <v>Casamento Adulto</v>
      </c>
      <c r="H252" t="s">
        <v>12</v>
      </c>
      <c r="I252">
        <v>120</v>
      </c>
      <c r="J252" s="3">
        <f>VLOOKUP(_xlfn.CONCAT(base[[#This Row],[Evento]],base[[#This Row],[Tipo]]),'[1]tabela de preços'!$D$4:$E$14,2,0)</f>
        <v>150</v>
      </c>
      <c r="K252" s="3">
        <v>18000</v>
      </c>
      <c r="L252" s="3">
        <v>6709</v>
      </c>
      <c r="M252" s="3">
        <v>11291</v>
      </c>
      <c r="N252" t="s">
        <v>13</v>
      </c>
    </row>
    <row r="253" spans="2:14" hidden="1" x14ac:dyDescent="0.25">
      <c r="B253" s="2">
        <v>42670</v>
      </c>
      <c r="C253" s="7">
        <f>YEAR(base[[#This Row],[Data]])</f>
        <v>2016</v>
      </c>
      <c r="D253" s="7" t="str">
        <f>UPPER(TEXT(base[[#This Row],[Data]],"mmm"))</f>
        <v>OUT</v>
      </c>
      <c r="E253" t="s">
        <v>19</v>
      </c>
      <c r="F253" t="s">
        <v>16</v>
      </c>
      <c r="G253" t="str">
        <f>PROPER(base[[#This Row],[Evento]]&amp;" "&amp;base[[#This Row],[Tipo]])</f>
        <v>Bodas Adulto</v>
      </c>
      <c r="H253" t="s">
        <v>15</v>
      </c>
      <c r="I253">
        <v>100</v>
      </c>
      <c r="J253" s="3">
        <f>VLOOKUP(_xlfn.CONCAT(base[[#This Row],[Evento]],base[[#This Row],[Tipo]]),'[1]tabela de preços'!$D$4:$E$14,2,0)</f>
        <v>150</v>
      </c>
      <c r="K253" s="3">
        <v>15000</v>
      </c>
      <c r="L253" s="3">
        <v>5627</v>
      </c>
      <c r="M253" s="3">
        <v>9373</v>
      </c>
      <c r="N253" t="s">
        <v>13</v>
      </c>
    </row>
    <row r="254" spans="2:14" hidden="1" x14ac:dyDescent="0.25">
      <c r="B254" s="2">
        <v>43072</v>
      </c>
      <c r="C254" s="7">
        <f>YEAR(base[[#This Row],[Data]])</f>
        <v>2017</v>
      </c>
      <c r="D254" s="7" t="str">
        <f>UPPER(TEXT(base[[#This Row],[Data]],"mmm"))</f>
        <v>DEZ</v>
      </c>
      <c r="E254" t="s">
        <v>19</v>
      </c>
      <c r="F254" t="s">
        <v>17</v>
      </c>
      <c r="G254" t="str">
        <f>PROPER(base[[#This Row],[Evento]]&amp;" "&amp;base[[#This Row],[Tipo]])</f>
        <v>Bodas Melhor Idade</v>
      </c>
      <c r="H254" t="s">
        <v>12</v>
      </c>
      <c r="I254">
        <v>200</v>
      </c>
      <c r="J254" s="3">
        <f>VLOOKUP(_xlfn.CONCAT(base[[#This Row],[Evento]],base[[#This Row],[Tipo]]),'[1]tabela de preços'!$D$4:$E$14,2,0)</f>
        <v>120</v>
      </c>
      <c r="K254" s="3">
        <v>24000</v>
      </c>
      <c r="L254" s="3">
        <v>8544</v>
      </c>
      <c r="M254" s="3">
        <v>15456</v>
      </c>
      <c r="N254" t="s">
        <v>13</v>
      </c>
    </row>
    <row r="255" spans="2:14" hidden="1" x14ac:dyDescent="0.25">
      <c r="B255" s="2">
        <v>42948</v>
      </c>
      <c r="C255" s="7">
        <f>YEAR(base[[#This Row],[Data]])</f>
        <v>2017</v>
      </c>
      <c r="D255" s="7" t="str">
        <f>UPPER(TEXT(base[[#This Row],[Data]],"mmm"))</f>
        <v>AGO</v>
      </c>
      <c r="E255" t="s">
        <v>20</v>
      </c>
      <c r="F255" t="s">
        <v>16</v>
      </c>
      <c r="G255" t="str">
        <f>PROPER(base[[#This Row],[Evento]]&amp;" "&amp;base[[#This Row],[Tipo]])</f>
        <v>Empresa Adulto</v>
      </c>
      <c r="H255" t="s">
        <v>15</v>
      </c>
      <c r="I255">
        <v>50</v>
      </c>
      <c r="J255" s="3">
        <f>VLOOKUP(_xlfn.CONCAT(base[[#This Row],[Evento]],base[[#This Row],[Tipo]]),'[1]tabela de preços'!$D$4:$E$14,2,0)</f>
        <v>100</v>
      </c>
      <c r="K255" s="3">
        <v>5000</v>
      </c>
      <c r="L255" s="3">
        <v>1760</v>
      </c>
      <c r="M255" s="3">
        <v>3240</v>
      </c>
      <c r="N255" t="s">
        <v>13</v>
      </c>
    </row>
    <row r="256" spans="2:14" hidden="1" x14ac:dyDescent="0.25">
      <c r="B256" s="2">
        <v>42988</v>
      </c>
      <c r="C256" s="7">
        <f>YEAR(base[[#This Row],[Data]])</f>
        <v>2017</v>
      </c>
      <c r="D256" s="7" t="str">
        <f>UPPER(TEXT(base[[#This Row],[Data]],"mmm"))</f>
        <v>SET</v>
      </c>
      <c r="E256" t="s">
        <v>21</v>
      </c>
      <c r="F256" t="s">
        <v>14</v>
      </c>
      <c r="G256" t="str">
        <f>PROPER(base[[#This Row],[Evento]]&amp;" "&amp;base[[#This Row],[Tipo]])</f>
        <v>15 Anos Teen</v>
      </c>
      <c r="H256" t="s">
        <v>12</v>
      </c>
      <c r="I256">
        <v>100</v>
      </c>
      <c r="J256" s="3">
        <f>VLOOKUP(_xlfn.CONCAT(base[[#This Row],[Evento]],base[[#This Row],[Tipo]]),'[1]tabela de preços'!$D$4:$E$14,2,0)</f>
        <v>90</v>
      </c>
      <c r="K256" s="3">
        <v>9000</v>
      </c>
      <c r="L256" s="3">
        <v>3536</v>
      </c>
      <c r="M256" s="3">
        <v>5464</v>
      </c>
      <c r="N256" t="s">
        <v>13</v>
      </c>
    </row>
    <row r="257" spans="2:14" hidden="1" x14ac:dyDescent="0.25">
      <c r="B257" s="2">
        <v>42791</v>
      </c>
      <c r="C257" s="7">
        <f>YEAR(base[[#This Row],[Data]])</f>
        <v>2017</v>
      </c>
      <c r="D257" s="7" t="str">
        <f>UPPER(TEXT(base[[#This Row],[Data]],"mmm"))</f>
        <v>FEV</v>
      </c>
      <c r="E257" t="s">
        <v>22</v>
      </c>
      <c r="F257" t="s">
        <v>16</v>
      </c>
      <c r="G257" t="str">
        <f>PROPER(base[[#This Row],[Evento]]&amp;" "&amp;base[[#This Row],[Tipo]])</f>
        <v>Despedida Adulto</v>
      </c>
      <c r="H257" t="s">
        <v>15</v>
      </c>
      <c r="I257">
        <v>150</v>
      </c>
      <c r="J257" s="3">
        <f>VLOOKUP(_xlfn.CONCAT(base[[#This Row],[Evento]],base[[#This Row],[Tipo]]),'[1]tabela de preços'!$D$4:$E$14,2,0)</f>
        <v>120</v>
      </c>
      <c r="K257" s="3">
        <v>18000</v>
      </c>
      <c r="L257" s="3">
        <v>6714</v>
      </c>
      <c r="M257" s="3">
        <v>11286</v>
      </c>
      <c r="N257" t="s">
        <v>13</v>
      </c>
    </row>
    <row r="258" spans="2:14" hidden="1" x14ac:dyDescent="0.25">
      <c r="B258" s="2">
        <v>42973</v>
      </c>
      <c r="C258" s="7">
        <f>YEAR(base[[#This Row],[Data]])</f>
        <v>2017</v>
      </c>
      <c r="D258" s="7" t="str">
        <f>UPPER(TEXT(base[[#This Row],[Data]],"mmm"))</f>
        <v>AGO</v>
      </c>
      <c r="E258" t="s">
        <v>10</v>
      </c>
      <c r="F258" t="s">
        <v>11</v>
      </c>
      <c r="G258" t="str">
        <f>PROPER(base[[#This Row],[Evento]]&amp;" "&amp;base[[#This Row],[Tipo]])</f>
        <v>Aniversário Infantil</v>
      </c>
      <c r="H258" t="s">
        <v>12</v>
      </c>
      <c r="I258">
        <v>50</v>
      </c>
      <c r="J258" s="3">
        <f>VLOOKUP(_xlfn.CONCAT(base[[#This Row],[Evento]],base[[#This Row],[Tipo]]),'[1]tabela de preços'!$D$4:$E$14,2,0)</f>
        <v>70</v>
      </c>
      <c r="K258" s="3">
        <v>3500</v>
      </c>
      <c r="L258" s="3">
        <v>1368</v>
      </c>
      <c r="M258" s="3">
        <v>2132</v>
      </c>
      <c r="N258" t="s">
        <v>13</v>
      </c>
    </row>
    <row r="259" spans="2:14" hidden="1" x14ac:dyDescent="0.25">
      <c r="B259" s="2">
        <v>42480</v>
      </c>
      <c r="C259" s="7">
        <f>YEAR(base[[#This Row],[Data]])</f>
        <v>2016</v>
      </c>
      <c r="D259" s="7" t="str">
        <f>UPPER(TEXT(base[[#This Row],[Data]],"mmm"))</f>
        <v>ABR</v>
      </c>
      <c r="E259" t="s">
        <v>10</v>
      </c>
      <c r="F259" t="s">
        <v>14</v>
      </c>
      <c r="G259" t="str">
        <f>PROPER(base[[#This Row],[Evento]]&amp;" "&amp;base[[#This Row],[Tipo]])</f>
        <v>Aniversário Teen</v>
      </c>
      <c r="H259" t="s">
        <v>15</v>
      </c>
      <c r="I259">
        <v>100</v>
      </c>
      <c r="J259" s="3">
        <f>VLOOKUP(_xlfn.CONCAT(base[[#This Row],[Evento]],base[[#This Row],[Tipo]]),'[1]tabela de preços'!$D$4:$E$14,2,0)</f>
        <v>90</v>
      </c>
      <c r="K259" s="3">
        <v>9000</v>
      </c>
      <c r="L259" s="3">
        <v>3945</v>
      </c>
      <c r="M259" s="3">
        <v>5055</v>
      </c>
      <c r="N259" t="s">
        <v>13</v>
      </c>
    </row>
    <row r="260" spans="2:14" hidden="1" x14ac:dyDescent="0.25">
      <c r="B260" s="2">
        <v>42554</v>
      </c>
      <c r="C260" s="7">
        <f>YEAR(base[[#This Row],[Data]])</f>
        <v>2016</v>
      </c>
      <c r="D260" s="7" t="str">
        <f>UPPER(TEXT(base[[#This Row],[Data]],"mmm"))</f>
        <v>JUL</v>
      </c>
      <c r="E260" t="s">
        <v>10</v>
      </c>
      <c r="F260" t="s">
        <v>16</v>
      </c>
      <c r="G260" t="str">
        <f>PROPER(base[[#This Row],[Evento]]&amp;" "&amp;base[[#This Row],[Tipo]])</f>
        <v>Aniversário Adulto</v>
      </c>
      <c r="H260" t="s">
        <v>12</v>
      </c>
      <c r="I260">
        <v>150</v>
      </c>
      <c r="J260" s="3">
        <f>VLOOKUP(_xlfn.CONCAT(base[[#This Row],[Evento]],base[[#This Row],[Tipo]]),'[1]tabela de preços'!$D$4:$E$14,2,0)</f>
        <v>120</v>
      </c>
      <c r="K260" s="3">
        <v>18000</v>
      </c>
      <c r="L260" s="3">
        <v>7374</v>
      </c>
      <c r="M260" s="3">
        <v>10626</v>
      </c>
      <c r="N260" t="s">
        <v>13</v>
      </c>
    </row>
    <row r="261" spans="2:14" hidden="1" x14ac:dyDescent="0.25">
      <c r="B261" s="2">
        <v>42467</v>
      </c>
      <c r="C261" s="7">
        <f>YEAR(base[[#This Row],[Data]])</f>
        <v>2016</v>
      </c>
      <c r="D261" s="7" t="str">
        <f>UPPER(TEXT(base[[#This Row],[Data]],"mmm"))</f>
        <v>ABR</v>
      </c>
      <c r="E261" t="s">
        <v>10</v>
      </c>
      <c r="F261" t="s">
        <v>17</v>
      </c>
      <c r="G261" t="str">
        <f>PROPER(base[[#This Row],[Evento]]&amp;" "&amp;base[[#This Row],[Tipo]])</f>
        <v>Aniversário Melhor Idade</v>
      </c>
      <c r="H261" t="s">
        <v>15</v>
      </c>
      <c r="I261">
        <v>70</v>
      </c>
      <c r="J261" s="3">
        <f>VLOOKUP(_xlfn.CONCAT(base[[#This Row],[Evento]],base[[#This Row],[Tipo]]),'[1]tabela de preços'!$D$4:$E$14,2,0)</f>
        <v>120</v>
      </c>
      <c r="K261" s="3">
        <v>8400</v>
      </c>
      <c r="L261" s="3">
        <v>3065</v>
      </c>
      <c r="M261" s="3">
        <v>5335</v>
      </c>
      <c r="N261" t="s">
        <v>13</v>
      </c>
    </row>
    <row r="262" spans="2:14" hidden="1" x14ac:dyDescent="0.25">
      <c r="B262" s="2">
        <v>42690</v>
      </c>
      <c r="C262" s="7">
        <f>YEAR(base[[#This Row],[Data]])</f>
        <v>2016</v>
      </c>
      <c r="D262" s="7" t="str">
        <f>UPPER(TEXT(base[[#This Row],[Data]],"mmm"))</f>
        <v>NOV</v>
      </c>
      <c r="E262" t="s">
        <v>18</v>
      </c>
      <c r="F262" t="s">
        <v>16</v>
      </c>
      <c r="G262" t="str">
        <f>PROPER(base[[#This Row],[Evento]]&amp;" "&amp;base[[#This Row],[Tipo]])</f>
        <v>Casamento Adulto</v>
      </c>
      <c r="H262" t="s">
        <v>12</v>
      </c>
      <c r="I262">
        <v>120</v>
      </c>
      <c r="J262" s="3">
        <f>VLOOKUP(_xlfn.CONCAT(base[[#This Row],[Evento]],base[[#This Row],[Tipo]]),'[1]tabela de preços'!$D$4:$E$14,2,0)</f>
        <v>150</v>
      </c>
      <c r="K262" s="3">
        <v>18000</v>
      </c>
      <c r="L262" s="3">
        <v>7616</v>
      </c>
      <c r="M262" s="3">
        <v>10384</v>
      </c>
      <c r="N262" t="s">
        <v>13</v>
      </c>
    </row>
    <row r="263" spans="2:14" hidden="1" x14ac:dyDescent="0.25">
      <c r="B263" s="2">
        <v>42833</v>
      </c>
      <c r="C263" s="7">
        <f>YEAR(base[[#This Row],[Data]])</f>
        <v>2017</v>
      </c>
      <c r="D263" s="7" t="str">
        <f>UPPER(TEXT(base[[#This Row],[Data]],"mmm"))</f>
        <v>ABR</v>
      </c>
      <c r="E263" t="s">
        <v>19</v>
      </c>
      <c r="F263" t="s">
        <v>16</v>
      </c>
      <c r="G263" t="str">
        <f>PROPER(base[[#This Row],[Evento]]&amp;" "&amp;base[[#This Row],[Tipo]])</f>
        <v>Bodas Adulto</v>
      </c>
      <c r="H263" t="s">
        <v>15</v>
      </c>
      <c r="I263">
        <v>100</v>
      </c>
      <c r="J263" s="3">
        <f>VLOOKUP(_xlfn.CONCAT(base[[#This Row],[Evento]],base[[#This Row],[Tipo]]),'[1]tabela de preços'!$D$4:$E$14,2,0)</f>
        <v>150</v>
      </c>
      <c r="K263" s="3">
        <v>15000</v>
      </c>
      <c r="L263" s="3">
        <v>6138</v>
      </c>
      <c r="M263" s="3">
        <v>8862</v>
      </c>
      <c r="N263" t="s">
        <v>13</v>
      </c>
    </row>
    <row r="264" spans="2:14" hidden="1" x14ac:dyDescent="0.25">
      <c r="B264" s="2">
        <v>42551</v>
      </c>
      <c r="C264" s="7">
        <f>YEAR(base[[#This Row],[Data]])</f>
        <v>2016</v>
      </c>
      <c r="D264" s="7" t="str">
        <f>UPPER(TEXT(base[[#This Row],[Data]],"mmm"))</f>
        <v>JUN</v>
      </c>
      <c r="E264" t="s">
        <v>19</v>
      </c>
      <c r="F264" t="s">
        <v>17</v>
      </c>
      <c r="G264" t="str">
        <f>PROPER(base[[#This Row],[Evento]]&amp;" "&amp;base[[#This Row],[Tipo]])</f>
        <v>Bodas Melhor Idade</v>
      </c>
      <c r="H264" t="s">
        <v>12</v>
      </c>
      <c r="I264">
        <v>200</v>
      </c>
      <c r="J264" s="3">
        <f>VLOOKUP(_xlfn.CONCAT(base[[#This Row],[Evento]],base[[#This Row],[Tipo]]),'[1]tabela de preços'!$D$4:$E$14,2,0)</f>
        <v>120</v>
      </c>
      <c r="K264" s="3">
        <v>24000</v>
      </c>
      <c r="L264" s="3">
        <v>9255</v>
      </c>
      <c r="M264" s="3">
        <v>14745</v>
      </c>
      <c r="N264" t="s">
        <v>13</v>
      </c>
    </row>
    <row r="265" spans="2:14" hidden="1" x14ac:dyDescent="0.25">
      <c r="B265" s="2">
        <v>42826</v>
      </c>
      <c r="C265" s="7">
        <f>YEAR(base[[#This Row],[Data]])</f>
        <v>2017</v>
      </c>
      <c r="D265" s="7" t="str">
        <f>UPPER(TEXT(base[[#This Row],[Data]],"mmm"))</f>
        <v>ABR</v>
      </c>
      <c r="E265" t="s">
        <v>20</v>
      </c>
      <c r="F265" t="s">
        <v>16</v>
      </c>
      <c r="G265" t="str">
        <f>PROPER(base[[#This Row],[Evento]]&amp;" "&amp;base[[#This Row],[Tipo]])</f>
        <v>Empresa Adulto</v>
      </c>
      <c r="H265" t="s">
        <v>15</v>
      </c>
      <c r="I265">
        <v>50</v>
      </c>
      <c r="J265" s="3">
        <f>VLOOKUP(_xlfn.CONCAT(base[[#This Row],[Evento]],base[[#This Row],[Tipo]]),'[1]tabela de preços'!$D$4:$E$14,2,0)</f>
        <v>100</v>
      </c>
      <c r="K265" s="3">
        <v>5000</v>
      </c>
      <c r="L265" s="3">
        <v>2248</v>
      </c>
      <c r="M265" s="3">
        <v>2752</v>
      </c>
      <c r="N265" t="s">
        <v>13</v>
      </c>
    </row>
    <row r="266" spans="2:14" hidden="1" x14ac:dyDescent="0.25">
      <c r="B266" s="2">
        <v>42983</v>
      </c>
      <c r="C266" s="7">
        <f>YEAR(base[[#This Row],[Data]])</f>
        <v>2017</v>
      </c>
      <c r="D266" s="7" t="str">
        <f>UPPER(TEXT(base[[#This Row],[Data]],"mmm"))</f>
        <v>SET</v>
      </c>
      <c r="E266" t="s">
        <v>21</v>
      </c>
      <c r="F266" t="s">
        <v>14</v>
      </c>
      <c r="G266" t="str">
        <f>PROPER(base[[#This Row],[Evento]]&amp;" "&amp;base[[#This Row],[Tipo]])</f>
        <v>15 Anos Teen</v>
      </c>
      <c r="H266" t="s">
        <v>12</v>
      </c>
      <c r="I266">
        <v>100</v>
      </c>
      <c r="J266" s="3">
        <f>VLOOKUP(_xlfn.CONCAT(base[[#This Row],[Evento]],base[[#This Row],[Tipo]]),'[1]tabela de preços'!$D$4:$E$14,2,0)</f>
        <v>90</v>
      </c>
      <c r="K266" s="3">
        <v>9000</v>
      </c>
      <c r="L266" s="3">
        <v>2982</v>
      </c>
      <c r="M266" s="3">
        <v>6018</v>
      </c>
      <c r="N266" t="s">
        <v>13</v>
      </c>
    </row>
    <row r="267" spans="2:14" hidden="1" x14ac:dyDescent="0.25">
      <c r="B267" s="2">
        <v>43080</v>
      </c>
      <c r="C267" s="7">
        <f>YEAR(base[[#This Row],[Data]])</f>
        <v>2017</v>
      </c>
      <c r="D267" s="7" t="str">
        <f>UPPER(TEXT(base[[#This Row],[Data]],"mmm"))</f>
        <v>DEZ</v>
      </c>
      <c r="E267" t="s">
        <v>22</v>
      </c>
      <c r="F267" t="s">
        <v>16</v>
      </c>
      <c r="G267" t="str">
        <f>PROPER(base[[#This Row],[Evento]]&amp;" "&amp;base[[#This Row],[Tipo]])</f>
        <v>Despedida Adulto</v>
      </c>
      <c r="H267" t="s">
        <v>15</v>
      </c>
      <c r="I267">
        <v>150</v>
      </c>
      <c r="J267" s="3">
        <f>VLOOKUP(_xlfn.CONCAT(base[[#This Row],[Evento]],base[[#This Row],[Tipo]]),'[1]tabela de preços'!$D$4:$E$14,2,0)</f>
        <v>120</v>
      </c>
      <c r="K267" s="3">
        <v>18000</v>
      </c>
      <c r="L267" s="3">
        <v>7058</v>
      </c>
      <c r="M267" s="3">
        <v>10942</v>
      </c>
      <c r="N267" t="s">
        <v>13</v>
      </c>
    </row>
    <row r="268" spans="2:14" hidden="1" x14ac:dyDescent="0.25">
      <c r="B268" s="2">
        <v>42540</v>
      </c>
      <c r="C268" s="7">
        <f>YEAR(base[[#This Row],[Data]])</f>
        <v>2016</v>
      </c>
      <c r="D268" s="7" t="str">
        <f>UPPER(TEXT(base[[#This Row],[Data]],"mmm"))</f>
        <v>JUN</v>
      </c>
      <c r="E268" t="s">
        <v>10</v>
      </c>
      <c r="F268" t="s">
        <v>11</v>
      </c>
      <c r="G268" t="str">
        <f>PROPER(base[[#This Row],[Evento]]&amp;" "&amp;base[[#This Row],[Tipo]])</f>
        <v>Aniversário Infantil</v>
      </c>
      <c r="H268" t="s">
        <v>12</v>
      </c>
      <c r="I268">
        <v>50</v>
      </c>
      <c r="J268" s="3">
        <f>VLOOKUP(_xlfn.CONCAT(base[[#This Row],[Evento]],base[[#This Row],[Tipo]]),'[1]tabela de preços'!$D$4:$E$14,2,0)</f>
        <v>70</v>
      </c>
      <c r="K268" s="3">
        <v>3500</v>
      </c>
      <c r="L268" s="3">
        <v>1422</v>
      </c>
      <c r="M268" s="3">
        <v>2078</v>
      </c>
      <c r="N268" t="s">
        <v>13</v>
      </c>
    </row>
    <row r="269" spans="2:14" hidden="1" x14ac:dyDescent="0.25">
      <c r="B269" s="2">
        <v>42463</v>
      </c>
      <c r="C269" s="7">
        <f>YEAR(base[[#This Row],[Data]])</f>
        <v>2016</v>
      </c>
      <c r="D269" s="7" t="str">
        <f>UPPER(TEXT(base[[#This Row],[Data]],"mmm"))</f>
        <v>ABR</v>
      </c>
      <c r="E269" t="s">
        <v>10</v>
      </c>
      <c r="F269" t="s">
        <v>14</v>
      </c>
      <c r="G269" t="str">
        <f>PROPER(base[[#This Row],[Evento]]&amp;" "&amp;base[[#This Row],[Tipo]])</f>
        <v>Aniversário Teen</v>
      </c>
      <c r="H269" t="s">
        <v>15</v>
      </c>
      <c r="I269">
        <v>100</v>
      </c>
      <c r="J269" s="3">
        <f>VLOOKUP(_xlfn.CONCAT(base[[#This Row],[Evento]],base[[#This Row],[Tipo]]),'[1]tabela de preços'!$D$4:$E$14,2,0)</f>
        <v>90</v>
      </c>
      <c r="K269" s="3">
        <v>9000</v>
      </c>
      <c r="L269" s="3">
        <v>3454</v>
      </c>
      <c r="M269" s="3">
        <v>5546</v>
      </c>
      <c r="N269" t="s">
        <v>13</v>
      </c>
    </row>
    <row r="270" spans="2:14" hidden="1" x14ac:dyDescent="0.25">
      <c r="B270" s="2">
        <v>42490</v>
      </c>
      <c r="C270" s="7">
        <f>YEAR(base[[#This Row],[Data]])</f>
        <v>2016</v>
      </c>
      <c r="D270" s="7" t="str">
        <f>UPPER(TEXT(base[[#This Row],[Data]],"mmm"))</f>
        <v>ABR</v>
      </c>
      <c r="E270" t="s">
        <v>10</v>
      </c>
      <c r="F270" t="s">
        <v>16</v>
      </c>
      <c r="G270" t="str">
        <f>PROPER(base[[#This Row],[Evento]]&amp;" "&amp;base[[#This Row],[Tipo]])</f>
        <v>Aniversário Adulto</v>
      </c>
      <c r="H270" t="s">
        <v>12</v>
      </c>
      <c r="I270">
        <v>150</v>
      </c>
      <c r="J270" s="3">
        <f>VLOOKUP(_xlfn.CONCAT(base[[#This Row],[Evento]],base[[#This Row],[Tipo]]),'[1]tabela de preços'!$D$4:$E$14,2,0)</f>
        <v>120</v>
      </c>
      <c r="K270" s="3">
        <v>18000</v>
      </c>
      <c r="L270" s="3">
        <v>7374</v>
      </c>
      <c r="M270" s="3">
        <v>10626</v>
      </c>
      <c r="N270" t="s">
        <v>13</v>
      </c>
    </row>
    <row r="271" spans="2:14" hidden="1" x14ac:dyDescent="0.25">
      <c r="B271" s="2">
        <v>42492</v>
      </c>
      <c r="C271" s="7">
        <f>YEAR(base[[#This Row],[Data]])</f>
        <v>2016</v>
      </c>
      <c r="D271" s="7" t="str">
        <f>UPPER(TEXT(base[[#This Row],[Data]],"mmm"))</f>
        <v>MAI</v>
      </c>
      <c r="E271" t="s">
        <v>10</v>
      </c>
      <c r="F271" t="s">
        <v>17</v>
      </c>
      <c r="G271" t="str">
        <f>PROPER(base[[#This Row],[Evento]]&amp;" "&amp;base[[#This Row],[Tipo]])</f>
        <v>Aniversário Melhor Idade</v>
      </c>
      <c r="H271" t="s">
        <v>15</v>
      </c>
      <c r="I271">
        <v>70</v>
      </c>
      <c r="J271" s="3">
        <f>VLOOKUP(_xlfn.CONCAT(base[[#This Row],[Evento]],base[[#This Row],[Tipo]]),'[1]tabela de preços'!$D$4:$E$14,2,0)</f>
        <v>120</v>
      </c>
      <c r="K271" s="3">
        <v>8400</v>
      </c>
      <c r="L271" s="3">
        <v>3127</v>
      </c>
      <c r="M271" s="3">
        <v>5273</v>
      </c>
      <c r="N271" t="s">
        <v>13</v>
      </c>
    </row>
    <row r="272" spans="2:14" hidden="1" x14ac:dyDescent="0.25">
      <c r="B272" s="2">
        <v>42518</v>
      </c>
      <c r="C272" s="7">
        <f>YEAR(base[[#This Row],[Data]])</f>
        <v>2016</v>
      </c>
      <c r="D272" s="7" t="str">
        <f>UPPER(TEXT(base[[#This Row],[Data]],"mmm"))</f>
        <v>MAI</v>
      </c>
      <c r="E272" t="s">
        <v>18</v>
      </c>
      <c r="F272" t="s">
        <v>16</v>
      </c>
      <c r="G272" t="str">
        <f>PROPER(base[[#This Row],[Evento]]&amp;" "&amp;base[[#This Row],[Tipo]])</f>
        <v>Casamento Adulto</v>
      </c>
      <c r="H272" t="s">
        <v>12</v>
      </c>
      <c r="I272">
        <v>120</v>
      </c>
      <c r="J272" s="3">
        <f>VLOOKUP(_xlfn.CONCAT(base[[#This Row],[Evento]],base[[#This Row],[Tipo]]),'[1]tabela de preços'!$D$4:$E$14,2,0)</f>
        <v>150</v>
      </c>
      <c r="K272" s="3">
        <v>18000</v>
      </c>
      <c r="L272" s="3">
        <v>6054</v>
      </c>
      <c r="M272" s="3">
        <v>11946</v>
      </c>
      <c r="N272" t="s">
        <v>13</v>
      </c>
    </row>
    <row r="273" spans="2:14" hidden="1" x14ac:dyDescent="0.25">
      <c r="B273" s="2">
        <v>42581</v>
      </c>
      <c r="C273" s="7">
        <f>YEAR(base[[#This Row],[Data]])</f>
        <v>2016</v>
      </c>
      <c r="D273" s="7" t="str">
        <f>UPPER(TEXT(base[[#This Row],[Data]],"mmm"))</f>
        <v>JUL</v>
      </c>
      <c r="E273" t="s">
        <v>19</v>
      </c>
      <c r="F273" t="s">
        <v>16</v>
      </c>
      <c r="G273" t="str">
        <f>PROPER(base[[#This Row],[Evento]]&amp;" "&amp;base[[#This Row],[Tipo]])</f>
        <v>Bodas Adulto</v>
      </c>
      <c r="H273" t="s">
        <v>15</v>
      </c>
      <c r="I273">
        <v>100</v>
      </c>
      <c r="J273" s="3">
        <f>VLOOKUP(_xlfn.CONCAT(base[[#This Row],[Evento]],base[[#This Row],[Tipo]]),'[1]tabela de preços'!$D$4:$E$14,2,0)</f>
        <v>150</v>
      </c>
      <c r="K273" s="3">
        <v>15000</v>
      </c>
      <c r="L273" s="3">
        <v>6335</v>
      </c>
      <c r="M273" s="3">
        <v>8665</v>
      </c>
      <c r="N273" t="s">
        <v>13</v>
      </c>
    </row>
    <row r="274" spans="2:14" hidden="1" x14ac:dyDescent="0.25">
      <c r="B274" s="2">
        <v>42400</v>
      </c>
      <c r="C274" s="7">
        <f>YEAR(base[[#This Row],[Data]])</f>
        <v>2016</v>
      </c>
      <c r="D274" s="7" t="str">
        <f>UPPER(TEXT(base[[#This Row],[Data]],"mmm"))</f>
        <v>JAN</v>
      </c>
      <c r="E274" t="s">
        <v>19</v>
      </c>
      <c r="F274" t="s">
        <v>17</v>
      </c>
      <c r="G274" t="str">
        <f>PROPER(base[[#This Row],[Evento]]&amp;" "&amp;base[[#This Row],[Tipo]])</f>
        <v>Bodas Melhor Idade</v>
      </c>
      <c r="H274" t="s">
        <v>12</v>
      </c>
      <c r="I274">
        <v>200</v>
      </c>
      <c r="J274" s="3">
        <f>VLOOKUP(_xlfn.CONCAT(base[[#This Row],[Evento]],base[[#This Row],[Tipo]]),'[1]tabela de preços'!$D$4:$E$14,2,0)</f>
        <v>120</v>
      </c>
      <c r="K274" s="3">
        <v>24000</v>
      </c>
      <c r="L274" s="3">
        <v>10196</v>
      </c>
      <c r="M274" s="3">
        <v>13804</v>
      </c>
      <c r="N274" t="s">
        <v>13</v>
      </c>
    </row>
    <row r="275" spans="2:14" hidden="1" x14ac:dyDescent="0.25">
      <c r="B275" s="2">
        <v>42997</v>
      </c>
      <c r="C275" s="7">
        <f>YEAR(base[[#This Row],[Data]])</f>
        <v>2017</v>
      </c>
      <c r="D275" s="7" t="str">
        <f>UPPER(TEXT(base[[#This Row],[Data]],"mmm"))</f>
        <v>SET</v>
      </c>
      <c r="E275" t="s">
        <v>20</v>
      </c>
      <c r="F275" t="s">
        <v>16</v>
      </c>
      <c r="G275" t="str">
        <f>PROPER(base[[#This Row],[Evento]]&amp;" "&amp;base[[#This Row],[Tipo]])</f>
        <v>Empresa Adulto</v>
      </c>
      <c r="H275" t="s">
        <v>15</v>
      </c>
      <c r="I275">
        <v>50</v>
      </c>
      <c r="J275" s="3">
        <f>VLOOKUP(_xlfn.CONCAT(base[[#This Row],[Evento]],base[[#This Row],[Tipo]]),'[1]tabela de preços'!$D$4:$E$14,2,0)</f>
        <v>100</v>
      </c>
      <c r="K275" s="3">
        <v>5000</v>
      </c>
      <c r="L275" s="3">
        <v>1973</v>
      </c>
      <c r="M275" s="3">
        <v>3027</v>
      </c>
      <c r="N275" t="s">
        <v>13</v>
      </c>
    </row>
    <row r="276" spans="2:14" hidden="1" x14ac:dyDescent="0.25">
      <c r="B276" s="2">
        <v>42556</v>
      </c>
      <c r="C276" s="7">
        <f>YEAR(base[[#This Row],[Data]])</f>
        <v>2016</v>
      </c>
      <c r="D276" s="7" t="str">
        <f>UPPER(TEXT(base[[#This Row],[Data]],"mmm"))</f>
        <v>JUL</v>
      </c>
      <c r="E276" t="s">
        <v>21</v>
      </c>
      <c r="F276" t="s">
        <v>14</v>
      </c>
      <c r="G276" t="str">
        <f>PROPER(base[[#This Row],[Evento]]&amp;" "&amp;base[[#This Row],[Tipo]])</f>
        <v>15 Anos Teen</v>
      </c>
      <c r="H276" t="s">
        <v>12</v>
      </c>
      <c r="I276">
        <v>100</v>
      </c>
      <c r="J276" s="3">
        <f>VLOOKUP(_xlfn.CONCAT(base[[#This Row],[Evento]],base[[#This Row],[Tipo]]),'[1]tabela de preços'!$D$4:$E$14,2,0)</f>
        <v>90</v>
      </c>
      <c r="K276" s="3">
        <v>9000</v>
      </c>
      <c r="L276" s="3">
        <v>3519</v>
      </c>
      <c r="M276" s="3">
        <v>5481</v>
      </c>
      <c r="N276" t="s">
        <v>13</v>
      </c>
    </row>
    <row r="277" spans="2:14" hidden="1" x14ac:dyDescent="0.25">
      <c r="B277" s="2">
        <v>42959</v>
      </c>
      <c r="C277" s="7">
        <f>YEAR(base[[#This Row],[Data]])</f>
        <v>2017</v>
      </c>
      <c r="D277" s="7" t="str">
        <f>UPPER(TEXT(base[[#This Row],[Data]],"mmm"))</f>
        <v>AGO</v>
      </c>
      <c r="E277" t="s">
        <v>22</v>
      </c>
      <c r="F277" t="s">
        <v>16</v>
      </c>
      <c r="G277" t="str">
        <f>PROPER(base[[#This Row],[Evento]]&amp;" "&amp;base[[#This Row],[Tipo]])</f>
        <v>Despedida Adulto</v>
      </c>
      <c r="H277" t="s">
        <v>15</v>
      </c>
      <c r="I277">
        <v>150</v>
      </c>
      <c r="J277" s="3">
        <f>VLOOKUP(_xlfn.CONCAT(base[[#This Row],[Evento]],base[[#This Row],[Tipo]]),'[1]tabela de preços'!$D$4:$E$14,2,0)</f>
        <v>120</v>
      </c>
      <c r="K277" s="3">
        <v>18000</v>
      </c>
      <c r="L277" s="3">
        <v>5962</v>
      </c>
      <c r="M277" s="3">
        <v>12038</v>
      </c>
      <c r="N277" t="s">
        <v>13</v>
      </c>
    </row>
    <row r="278" spans="2:14" hidden="1" x14ac:dyDescent="0.25">
      <c r="B278" s="2">
        <v>42650</v>
      </c>
      <c r="C278" s="7">
        <f>YEAR(base[[#This Row],[Data]])</f>
        <v>2016</v>
      </c>
      <c r="D278" s="7" t="str">
        <f>UPPER(TEXT(base[[#This Row],[Data]],"mmm"))</f>
        <v>OUT</v>
      </c>
      <c r="E278" t="s">
        <v>10</v>
      </c>
      <c r="F278" t="s">
        <v>11</v>
      </c>
      <c r="G278" t="str">
        <f>PROPER(base[[#This Row],[Evento]]&amp;" "&amp;base[[#This Row],[Tipo]])</f>
        <v>Aniversário Infantil</v>
      </c>
      <c r="H278" t="s">
        <v>12</v>
      </c>
      <c r="I278">
        <v>50</v>
      </c>
      <c r="J278" s="3">
        <f>VLOOKUP(_xlfn.CONCAT(base[[#This Row],[Evento]],base[[#This Row],[Tipo]]),'[1]tabela de preços'!$D$4:$E$14,2,0)</f>
        <v>70</v>
      </c>
      <c r="K278" s="3">
        <v>3500</v>
      </c>
      <c r="L278" s="3">
        <v>1369</v>
      </c>
      <c r="M278" s="3">
        <v>2131</v>
      </c>
      <c r="N278" t="s">
        <v>13</v>
      </c>
    </row>
    <row r="279" spans="2:14" x14ac:dyDescent="0.25">
      <c r="B279" s="2">
        <v>42743</v>
      </c>
      <c r="C279" s="7">
        <f>YEAR(base[[#This Row],[Data]])</f>
        <v>2017</v>
      </c>
      <c r="D279" s="7" t="str">
        <f>UPPER(TEXT(base[[#This Row],[Data]],"mmm"))</f>
        <v>JAN</v>
      </c>
      <c r="E279" t="s">
        <v>10</v>
      </c>
      <c r="F279" t="s">
        <v>14</v>
      </c>
      <c r="G279" t="str">
        <f>PROPER(base[[#This Row],[Evento]]&amp;" "&amp;base[[#This Row],[Tipo]])</f>
        <v>Aniversário Teen</v>
      </c>
      <c r="H279" t="s">
        <v>15</v>
      </c>
      <c r="I279">
        <v>100</v>
      </c>
      <c r="J279" s="3">
        <f>VLOOKUP(_xlfn.CONCAT(base[[#This Row],[Evento]],base[[#This Row],[Tipo]]),'[1]tabela de preços'!$D$4:$E$14,2,0)</f>
        <v>90</v>
      </c>
      <c r="K279" s="3">
        <v>9000</v>
      </c>
      <c r="L279" s="3">
        <v>3185</v>
      </c>
      <c r="M279" s="3">
        <v>5815</v>
      </c>
      <c r="N279" t="s">
        <v>13</v>
      </c>
    </row>
    <row r="280" spans="2:14" hidden="1" x14ac:dyDescent="0.25">
      <c r="B280" s="2">
        <v>43062</v>
      </c>
      <c r="C280" s="7">
        <f>YEAR(base[[#This Row],[Data]])</f>
        <v>2017</v>
      </c>
      <c r="D280" s="7" t="str">
        <f>UPPER(TEXT(base[[#This Row],[Data]],"mmm"))</f>
        <v>NOV</v>
      </c>
      <c r="E280" t="s">
        <v>10</v>
      </c>
      <c r="F280" t="s">
        <v>16</v>
      </c>
      <c r="G280" t="str">
        <f>PROPER(base[[#This Row],[Evento]]&amp;" "&amp;base[[#This Row],[Tipo]])</f>
        <v>Aniversário Adulto</v>
      </c>
      <c r="H280" t="s">
        <v>12</v>
      </c>
      <c r="I280">
        <v>150</v>
      </c>
      <c r="J280" s="3">
        <f>VLOOKUP(_xlfn.CONCAT(base[[#This Row],[Evento]],base[[#This Row],[Tipo]]),'[1]tabela de preços'!$D$4:$E$14,2,0)</f>
        <v>120</v>
      </c>
      <c r="K280" s="3">
        <v>18000</v>
      </c>
      <c r="L280" s="3">
        <v>6966</v>
      </c>
      <c r="M280" s="3">
        <v>11034</v>
      </c>
      <c r="N280" t="s">
        <v>13</v>
      </c>
    </row>
    <row r="281" spans="2:14" hidden="1" x14ac:dyDescent="0.25">
      <c r="B281" s="2">
        <v>42835</v>
      </c>
      <c r="C281" s="7">
        <f>YEAR(base[[#This Row],[Data]])</f>
        <v>2017</v>
      </c>
      <c r="D281" s="7" t="str">
        <f>UPPER(TEXT(base[[#This Row],[Data]],"mmm"))</f>
        <v>ABR</v>
      </c>
      <c r="E281" t="s">
        <v>10</v>
      </c>
      <c r="F281" t="s">
        <v>17</v>
      </c>
      <c r="G281" t="str">
        <f>PROPER(base[[#This Row],[Evento]]&amp;" "&amp;base[[#This Row],[Tipo]])</f>
        <v>Aniversário Melhor Idade</v>
      </c>
      <c r="H281" t="s">
        <v>15</v>
      </c>
      <c r="I281">
        <v>70</v>
      </c>
      <c r="J281" s="3">
        <f>VLOOKUP(_xlfn.CONCAT(base[[#This Row],[Evento]],base[[#This Row],[Tipo]]),'[1]tabela de preços'!$D$4:$E$14,2,0)</f>
        <v>120</v>
      </c>
      <c r="K281" s="3">
        <v>8400</v>
      </c>
      <c r="L281" s="3">
        <v>3026</v>
      </c>
      <c r="M281" s="3">
        <v>5374</v>
      </c>
      <c r="N281" t="s">
        <v>13</v>
      </c>
    </row>
    <row r="282" spans="2:14" hidden="1" x14ac:dyDescent="0.25">
      <c r="B282" s="2">
        <v>42417</v>
      </c>
      <c r="C282" s="7">
        <f>YEAR(base[[#This Row],[Data]])</f>
        <v>2016</v>
      </c>
      <c r="D282" s="7" t="str">
        <f>UPPER(TEXT(base[[#This Row],[Data]],"mmm"))</f>
        <v>FEV</v>
      </c>
      <c r="E282" t="s">
        <v>18</v>
      </c>
      <c r="F282" t="s">
        <v>16</v>
      </c>
      <c r="G282" t="str">
        <f>PROPER(base[[#This Row],[Evento]]&amp;" "&amp;base[[#This Row],[Tipo]])</f>
        <v>Casamento Adulto</v>
      </c>
      <c r="H282" t="s">
        <v>12</v>
      </c>
      <c r="I282">
        <v>120</v>
      </c>
      <c r="J282" s="3">
        <f>VLOOKUP(_xlfn.CONCAT(base[[#This Row],[Evento]],base[[#This Row],[Tipo]]),'[1]tabela de preços'!$D$4:$E$14,2,0)</f>
        <v>150</v>
      </c>
      <c r="K282" s="3">
        <v>18000</v>
      </c>
      <c r="L282" s="3">
        <v>8016</v>
      </c>
      <c r="M282" s="3">
        <v>9984</v>
      </c>
      <c r="N282" t="s">
        <v>13</v>
      </c>
    </row>
    <row r="283" spans="2:14" hidden="1" x14ac:dyDescent="0.25">
      <c r="B283" s="2">
        <v>42443</v>
      </c>
      <c r="C283" s="7">
        <f>YEAR(base[[#This Row],[Data]])</f>
        <v>2016</v>
      </c>
      <c r="D283" s="7" t="str">
        <f>UPPER(TEXT(base[[#This Row],[Data]],"mmm"))</f>
        <v>MAR</v>
      </c>
      <c r="E283" t="s">
        <v>19</v>
      </c>
      <c r="F283" t="s">
        <v>16</v>
      </c>
      <c r="G283" t="str">
        <f>PROPER(base[[#This Row],[Evento]]&amp;" "&amp;base[[#This Row],[Tipo]])</f>
        <v>Bodas Adulto</v>
      </c>
      <c r="H283" t="s">
        <v>15</v>
      </c>
      <c r="I283">
        <v>100</v>
      </c>
      <c r="J283" s="3">
        <f>VLOOKUP(_xlfn.CONCAT(base[[#This Row],[Evento]],base[[#This Row],[Tipo]]),'[1]tabela de preços'!$D$4:$E$14,2,0)</f>
        <v>150</v>
      </c>
      <c r="K283" s="3">
        <v>15000</v>
      </c>
      <c r="L283" s="3">
        <v>6316</v>
      </c>
      <c r="M283" s="3">
        <v>8684</v>
      </c>
      <c r="N283" t="s">
        <v>13</v>
      </c>
    </row>
    <row r="284" spans="2:14" hidden="1" x14ac:dyDescent="0.25">
      <c r="B284" s="2">
        <v>43071</v>
      </c>
      <c r="C284" s="7">
        <f>YEAR(base[[#This Row],[Data]])</f>
        <v>2017</v>
      </c>
      <c r="D284" s="7" t="str">
        <f>UPPER(TEXT(base[[#This Row],[Data]],"mmm"))</f>
        <v>DEZ</v>
      </c>
      <c r="E284" t="s">
        <v>19</v>
      </c>
      <c r="F284" t="s">
        <v>17</v>
      </c>
      <c r="G284" t="str">
        <f>PROPER(base[[#This Row],[Evento]]&amp;" "&amp;base[[#This Row],[Tipo]])</f>
        <v>Bodas Melhor Idade</v>
      </c>
      <c r="H284" t="s">
        <v>12</v>
      </c>
      <c r="I284">
        <v>200</v>
      </c>
      <c r="J284" s="3">
        <f>VLOOKUP(_xlfn.CONCAT(base[[#This Row],[Evento]],base[[#This Row],[Tipo]]),'[1]tabela de preços'!$D$4:$E$14,2,0)</f>
        <v>120</v>
      </c>
      <c r="K284" s="3">
        <v>24000</v>
      </c>
      <c r="L284" s="3">
        <v>7974</v>
      </c>
      <c r="M284" s="3">
        <v>16026</v>
      </c>
      <c r="N284" t="s">
        <v>13</v>
      </c>
    </row>
    <row r="285" spans="2:14" hidden="1" x14ac:dyDescent="0.25">
      <c r="B285" s="2">
        <v>42887</v>
      </c>
      <c r="C285" s="7">
        <f>YEAR(base[[#This Row],[Data]])</f>
        <v>2017</v>
      </c>
      <c r="D285" s="7" t="str">
        <f>UPPER(TEXT(base[[#This Row],[Data]],"mmm"))</f>
        <v>JUN</v>
      </c>
      <c r="E285" t="s">
        <v>20</v>
      </c>
      <c r="F285" t="s">
        <v>16</v>
      </c>
      <c r="G285" t="str">
        <f>PROPER(base[[#This Row],[Evento]]&amp;" "&amp;base[[#This Row],[Tipo]])</f>
        <v>Empresa Adulto</v>
      </c>
      <c r="H285" t="s">
        <v>15</v>
      </c>
      <c r="I285">
        <v>50</v>
      </c>
      <c r="J285" s="3">
        <f>VLOOKUP(_xlfn.CONCAT(base[[#This Row],[Evento]],base[[#This Row],[Tipo]]),'[1]tabela de preços'!$D$4:$E$14,2,0)</f>
        <v>100</v>
      </c>
      <c r="K285" s="3">
        <v>5000</v>
      </c>
      <c r="L285" s="3">
        <v>1900</v>
      </c>
      <c r="M285" s="3">
        <v>3100</v>
      </c>
      <c r="N285" t="s">
        <v>13</v>
      </c>
    </row>
    <row r="286" spans="2:14" hidden="1" x14ac:dyDescent="0.25">
      <c r="B286" s="2">
        <v>42790</v>
      </c>
      <c r="C286" s="7">
        <f>YEAR(base[[#This Row],[Data]])</f>
        <v>2017</v>
      </c>
      <c r="D286" s="7" t="str">
        <f>UPPER(TEXT(base[[#This Row],[Data]],"mmm"))</f>
        <v>FEV</v>
      </c>
      <c r="E286" t="s">
        <v>21</v>
      </c>
      <c r="F286" t="s">
        <v>14</v>
      </c>
      <c r="G286" t="str">
        <f>PROPER(base[[#This Row],[Evento]]&amp;" "&amp;base[[#This Row],[Tipo]])</f>
        <v>15 Anos Teen</v>
      </c>
      <c r="H286" t="s">
        <v>12</v>
      </c>
      <c r="I286">
        <v>100</v>
      </c>
      <c r="J286" s="3">
        <f>VLOOKUP(_xlfn.CONCAT(base[[#This Row],[Evento]],base[[#This Row],[Tipo]]),'[1]tabela de preços'!$D$4:$E$14,2,0)</f>
        <v>90</v>
      </c>
      <c r="K286" s="3">
        <v>9000</v>
      </c>
      <c r="L286" s="3">
        <v>3608</v>
      </c>
      <c r="M286" s="3">
        <v>5392</v>
      </c>
      <c r="N286" t="s">
        <v>13</v>
      </c>
    </row>
    <row r="287" spans="2:14" hidden="1" x14ac:dyDescent="0.25">
      <c r="B287" s="2">
        <v>42639</v>
      </c>
      <c r="C287" s="7">
        <f>YEAR(base[[#This Row],[Data]])</f>
        <v>2016</v>
      </c>
      <c r="D287" s="7" t="str">
        <f>UPPER(TEXT(base[[#This Row],[Data]],"mmm"))</f>
        <v>SET</v>
      </c>
      <c r="E287" t="s">
        <v>22</v>
      </c>
      <c r="F287" t="s">
        <v>16</v>
      </c>
      <c r="G287" t="str">
        <f>PROPER(base[[#This Row],[Evento]]&amp;" "&amp;base[[#This Row],[Tipo]])</f>
        <v>Despedida Adulto</v>
      </c>
      <c r="H287" t="s">
        <v>15</v>
      </c>
      <c r="I287">
        <v>150</v>
      </c>
      <c r="J287" s="3">
        <f>VLOOKUP(_xlfn.CONCAT(base[[#This Row],[Evento]],base[[#This Row],[Tipo]]),'[1]tabela de preços'!$D$4:$E$14,2,0)</f>
        <v>120</v>
      </c>
      <c r="K287" s="3">
        <v>18000</v>
      </c>
      <c r="L287" s="3">
        <v>7019</v>
      </c>
      <c r="M287" s="3">
        <v>10981</v>
      </c>
      <c r="N287" t="s">
        <v>13</v>
      </c>
    </row>
    <row r="288" spans="2:14" hidden="1" x14ac:dyDescent="0.25">
      <c r="B288" s="2">
        <v>42735</v>
      </c>
      <c r="C288" s="7">
        <f>YEAR(base[[#This Row],[Data]])</f>
        <v>2016</v>
      </c>
      <c r="D288" s="7" t="str">
        <f>UPPER(TEXT(base[[#This Row],[Data]],"mmm"))</f>
        <v>DEZ</v>
      </c>
      <c r="E288" t="s">
        <v>10</v>
      </c>
      <c r="F288" t="s">
        <v>11</v>
      </c>
      <c r="G288" t="str">
        <f>PROPER(base[[#This Row],[Evento]]&amp;" "&amp;base[[#This Row],[Tipo]])</f>
        <v>Aniversário Infantil</v>
      </c>
      <c r="H288" t="s">
        <v>12</v>
      </c>
      <c r="I288">
        <v>50</v>
      </c>
      <c r="J288" s="3">
        <f>VLOOKUP(_xlfn.CONCAT(base[[#This Row],[Evento]],base[[#This Row],[Tipo]]),'[1]tabela de preços'!$D$4:$E$14,2,0)</f>
        <v>70</v>
      </c>
      <c r="K288" s="3">
        <v>3500</v>
      </c>
      <c r="L288" s="3">
        <v>1505</v>
      </c>
      <c r="M288" s="3">
        <v>1995</v>
      </c>
      <c r="N288" t="s">
        <v>13</v>
      </c>
    </row>
    <row r="289" spans="2:14" hidden="1" x14ac:dyDescent="0.25">
      <c r="B289" s="2">
        <v>43031</v>
      </c>
      <c r="C289" s="7">
        <f>YEAR(base[[#This Row],[Data]])</f>
        <v>2017</v>
      </c>
      <c r="D289" s="7" t="str">
        <f>UPPER(TEXT(base[[#This Row],[Data]],"mmm"))</f>
        <v>OUT</v>
      </c>
      <c r="E289" t="s">
        <v>10</v>
      </c>
      <c r="F289" t="s">
        <v>14</v>
      </c>
      <c r="G289" t="str">
        <f>PROPER(base[[#This Row],[Evento]]&amp;" "&amp;base[[#This Row],[Tipo]])</f>
        <v>Aniversário Teen</v>
      </c>
      <c r="H289" t="s">
        <v>15</v>
      </c>
      <c r="I289">
        <v>100</v>
      </c>
      <c r="J289" s="3">
        <f>VLOOKUP(_xlfn.CONCAT(base[[#This Row],[Evento]],base[[#This Row],[Tipo]]),'[1]tabela de preços'!$D$4:$E$14,2,0)</f>
        <v>90</v>
      </c>
      <c r="K289" s="3">
        <v>9000</v>
      </c>
      <c r="L289" s="3">
        <v>3995</v>
      </c>
      <c r="M289" s="3">
        <v>5005</v>
      </c>
      <c r="N289" t="s">
        <v>13</v>
      </c>
    </row>
    <row r="290" spans="2:14" hidden="1" x14ac:dyDescent="0.25">
      <c r="B290" s="2">
        <v>43018</v>
      </c>
      <c r="C290" s="7">
        <f>YEAR(base[[#This Row],[Data]])</f>
        <v>2017</v>
      </c>
      <c r="D290" s="7" t="str">
        <f>UPPER(TEXT(base[[#This Row],[Data]],"mmm"))</f>
        <v>OUT</v>
      </c>
      <c r="E290" t="s">
        <v>10</v>
      </c>
      <c r="F290" t="s">
        <v>16</v>
      </c>
      <c r="G290" t="str">
        <f>PROPER(base[[#This Row],[Evento]]&amp;" "&amp;base[[#This Row],[Tipo]])</f>
        <v>Aniversário Adulto</v>
      </c>
      <c r="H290" t="s">
        <v>12</v>
      </c>
      <c r="I290">
        <v>150</v>
      </c>
      <c r="J290" s="3">
        <f>VLOOKUP(_xlfn.CONCAT(base[[#This Row],[Evento]],base[[#This Row],[Tipo]]),'[1]tabela de preços'!$D$4:$E$14,2,0)</f>
        <v>120</v>
      </c>
      <c r="K290" s="3">
        <v>18000</v>
      </c>
      <c r="L290" s="3">
        <v>8054</v>
      </c>
      <c r="M290" s="3">
        <v>9946</v>
      </c>
      <c r="N290" t="s">
        <v>13</v>
      </c>
    </row>
    <row r="291" spans="2:14" hidden="1" x14ac:dyDescent="0.25">
      <c r="B291" s="2">
        <v>42429</v>
      </c>
      <c r="C291" s="7">
        <f>YEAR(base[[#This Row],[Data]])</f>
        <v>2016</v>
      </c>
      <c r="D291" s="7" t="str">
        <f>UPPER(TEXT(base[[#This Row],[Data]],"mmm"))</f>
        <v>FEV</v>
      </c>
      <c r="E291" t="s">
        <v>10</v>
      </c>
      <c r="F291" t="s">
        <v>17</v>
      </c>
      <c r="G291" t="str">
        <f>PROPER(base[[#This Row],[Evento]]&amp;" "&amp;base[[#This Row],[Tipo]])</f>
        <v>Aniversário Melhor Idade</v>
      </c>
      <c r="H291" t="s">
        <v>15</v>
      </c>
      <c r="I291">
        <v>70</v>
      </c>
      <c r="J291" s="3">
        <f>VLOOKUP(_xlfn.CONCAT(base[[#This Row],[Evento]],base[[#This Row],[Tipo]]),'[1]tabela de preços'!$D$4:$E$14,2,0)</f>
        <v>120</v>
      </c>
      <c r="K291" s="3">
        <v>8400</v>
      </c>
      <c r="L291" s="3">
        <v>2881</v>
      </c>
      <c r="M291" s="3">
        <v>5519</v>
      </c>
      <c r="N291" t="s">
        <v>13</v>
      </c>
    </row>
    <row r="292" spans="2:14" hidden="1" x14ac:dyDescent="0.25">
      <c r="B292" s="2">
        <v>42940</v>
      </c>
      <c r="C292" s="7">
        <f>YEAR(base[[#This Row],[Data]])</f>
        <v>2017</v>
      </c>
      <c r="D292" s="7" t="str">
        <f>UPPER(TEXT(base[[#This Row],[Data]],"mmm"))</f>
        <v>JUL</v>
      </c>
      <c r="E292" t="s">
        <v>18</v>
      </c>
      <c r="F292" t="s">
        <v>16</v>
      </c>
      <c r="G292" t="str">
        <f>PROPER(base[[#This Row],[Evento]]&amp;" "&amp;base[[#This Row],[Tipo]])</f>
        <v>Casamento Adulto</v>
      </c>
      <c r="H292" t="s">
        <v>12</v>
      </c>
      <c r="I292">
        <v>120</v>
      </c>
      <c r="J292" s="3">
        <f>VLOOKUP(_xlfn.CONCAT(base[[#This Row],[Evento]],base[[#This Row],[Tipo]]),'[1]tabela de preços'!$D$4:$E$14,2,0)</f>
        <v>150</v>
      </c>
      <c r="K292" s="3">
        <v>18000</v>
      </c>
      <c r="L292" s="3">
        <v>6028</v>
      </c>
      <c r="M292" s="3">
        <v>11972</v>
      </c>
      <c r="N292" t="s">
        <v>13</v>
      </c>
    </row>
    <row r="293" spans="2:14" hidden="1" x14ac:dyDescent="0.25">
      <c r="B293" s="2">
        <v>43031</v>
      </c>
      <c r="C293" s="7">
        <f>YEAR(base[[#This Row],[Data]])</f>
        <v>2017</v>
      </c>
      <c r="D293" s="7" t="str">
        <f>UPPER(TEXT(base[[#This Row],[Data]],"mmm"))</f>
        <v>OUT</v>
      </c>
      <c r="E293" t="s">
        <v>19</v>
      </c>
      <c r="F293" t="s">
        <v>16</v>
      </c>
      <c r="G293" t="str">
        <f>PROPER(base[[#This Row],[Evento]]&amp;" "&amp;base[[#This Row],[Tipo]])</f>
        <v>Bodas Adulto</v>
      </c>
      <c r="H293" t="s">
        <v>15</v>
      </c>
      <c r="I293">
        <v>100</v>
      </c>
      <c r="J293" s="3">
        <f>VLOOKUP(_xlfn.CONCAT(base[[#This Row],[Evento]],base[[#This Row],[Tipo]]),'[1]tabela de preços'!$D$4:$E$14,2,0)</f>
        <v>150</v>
      </c>
      <c r="K293" s="3">
        <v>15000</v>
      </c>
      <c r="L293" s="3">
        <v>6140</v>
      </c>
      <c r="M293" s="3">
        <v>8860</v>
      </c>
      <c r="N293" t="s">
        <v>13</v>
      </c>
    </row>
    <row r="294" spans="2:14" hidden="1" x14ac:dyDescent="0.25">
      <c r="B294" s="2">
        <v>42380</v>
      </c>
      <c r="C294" s="7">
        <f>YEAR(base[[#This Row],[Data]])</f>
        <v>2016</v>
      </c>
      <c r="D294" s="7" t="str">
        <f>UPPER(TEXT(base[[#This Row],[Data]],"mmm"))</f>
        <v>JAN</v>
      </c>
      <c r="E294" t="s">
        <v>19</v>
      </c>
      <c r="F294" t="s">
        <v>17</v>
      </c>
      <c r="G294" t="str">
        <f>PROPER(base[[#This Row],[Evento]]&amp;" "&amp;base[[#This Row],[Tipo]])</f>
        <v>Bodas Melhor Idade</v>
      </c>
      <c r="H294" t="s">
        <v>12</v>
      </c>
      <c r="I294">
        <v>200</v>
      </c>
      <c r="J294" s="3">
        <f>VLOOKUP(_xlfn.CONCAT(base[[#This Row],[Evento]],base[[#This Row],[Tipo]]),'[1]tabela de preços'!$D$4:$E$14,2,0)</f>
        <v>120</v>
      </c>
      <c r="K294" s="3">
        <v>24000</v>
      </c>
      <c r="L294" s="3">
        <v>9721</v>
      </c>
      <c r="M294" s="3">
        <v>14279</v>
      </c>
      <c r="N294" t="s">
        <v>13</v>
      </c>
    </row>
    <row r="295" spans="2:14" hidden="1" x14ac:dyDescent="0.25">
      <c r="B295" s="2">
        <v>42843</v>
      </c>
      <c r="C295" s="7">
        <f>YEAR(base[[#This Row],[Data]])</f>
        <v>2017</v>
      </c>
      <c r="D295" s="7" t="str">
        <f>UPPER(TEXT(base[[#This Row],[Data]],"mmm"))</f>
        <v>ABR</v>
      </c>
      <c r="E295" t="s">
        <v>20</v>
      </c>
      <c r="F295" t="s">
        <v>16</v>
      </c>
      <c r="G295" t="str">
        <f>PROPER(base[[#This Row],[Evento]]&amp;" "&amp;base[[#This Row],[Tipo]])</f>
        <v>Empresa Adulto</v>
      </c>
      <c r="H295" t="s">
        <v>15</v>
      </c>
      <c r="I295">
        <v>50</v>
      </c>
      <c r="J295" s="3">
        <f>VLOOKUP(_xlfn.CONCAT(base[[#This Row],[Evento]],base[[#This Row],[Tipo]]),'[1]tabela de preços'!$D$4:$E$14,2,0)</f>
        <v>100</v>
      </c>
      <c r="K295" s="3">
        <v>5000</v>
      </c>
      <c r="L295" s="3">
        <v>1768</v>
      </c>
      <c r="M295" s="3">
        <v>3232</v>
      </c>
      <c r="N295" t="s">
        <v>13</v>
      </c>
    </row>
    <row r="296" spans="2:14" hidden="1" x14ac:dyDescent="0.25">
      <c r="B296" s="2">
        <v>42479</v>
      </c>
      <c r="C296" s="7">
        <f>YEAR(base[[#This Row],[Data]])</f>
        <v>2016</v>
      </c>
      <c r="D296" s="7" t="str">
        <f>UPPER(TEXT(base[[#This Row],[Data]],"mmm"))</f>
        <v>ABR</v>
      </c>
      <c r="E296" t="s">
        <v>21</v>
      </c>
      <c r="F296" t="s">
        <v>14</v>
      </c>
      <c r="G296" t="str">
        <f>PROPER(base[[#This Row],[Evento]]&amp;" "&amp;base[[#This Row],[Tipo]])</f>
        <v>15 Anos Teen</v>
      </c>
      <c r="H296" t="s">
        <v>12</v>
      </c>
      <c r="I296">
        <v>100</v>
      </c>
      <c r="J296" s="3">
        <f>VLOOKUP(_xlfn.CONCAT(base[[#This Row],[Evento]],base[[#This Row],[Tipo]]),'[1]tabela de preços'!$D$4:$E$14,2,0)</f>
        <v>90</v>
      </c>
      <c r="K296" s="3">
        <v>9000</v>
      </c>
      <c r="L296" s="3">
        <v>3638</v>
      </c>
      <c r="M296" s="3">
        <v>5362</v>
      </c>
      <c r="N296" t="s">
        <v>13</v>
      </c>
    </row>
    <row r="297" spans="2:14" hidden="1" x14ac:dyDescent="0.25">
      <c r="B297" s="2">
        <v>42998</v>
      </c>
      <c r="C297" s="7">
        <f>YEAR(base[[#This Row],[Data]])</f>
        <v>2017</v>
      </c>
      <c r="D297" s="7" t="str">
        <f>UPPER(TEXT(base[[#This Row],[Data]],"mmm"))</f>
        <v>SET</v>
      </c>
      <c r="E297" t="s">
        <v>22</v>
      </c>
      <c r="F297" t="s">
        <v>16</v>
      </c>
      <c r="G297" t="str">
        <f>PROPER(base[[#This Row],[Evento]]&amp;" "&amp;base[[#This Row],[Tipo]])</f>
        <v>Despedida Adulto</v>
      </c>
      <c r="H297" t="s">
        <v>15</v>
      </c>
      <c r="I297">
        <v>150</v>
      </c>
      <c r="J297" s="3">
        <f>VLOOKUP(_xlfn.CONCAT(base[[#This Row],[Evento]],base[[#This Row],[Tipo]]),'[1]tabela de preços'!$D$4:$E$14,2,0)</f>
        <v>120</v>
      </c>
      <c r="K297" s="3">
        <v>18000</v>
      </c>
      <c r="L297" s="3">
        <v>6663</v>
      </c>
      <c r="M297" s="3">
        <v>11337</v>
      </c>
      <c r="N297" t="s">
        <v>13</v>
      </c>
    </row>
    <row r="298" spans="2:14" hidden="1" x14ac:dyDescent="0.25">
      <c r="B298" s="2">
        <v>42968</v>
      </c>
      <c r="C298" s="7">
        <f>YEAR(base[[#This Row],[Data]])</f>
        <v>2017</v>
      </c>
      <c r="D298" s="7" t="str">
        <f>UPPER(TEXT(base[[#This Row],[Data]],"mmm"))</f>
        <v>AGO</v>
      </c>
      <c r="E298" t="s">
        <v>10</v>
      </c>
      <c r="F298" t="s">
        <v>11</v>
      </c>
      <c r="G298" t="str">
        <f>PROPER(base[[#This Row],[Evento]]&amp;" "&amp;base[[#This Row],[Tipo]])</f>
        <v>Aniversário Infantil</v>
      </c>
      <c r="H298" t="s">
        <v>12</v>
      </c>
      <c r="I298">
        <v>50</v>
      </c>
      <c r="J298" s="3">
        <f>VLOOKUP(_xlfn.CONCAT(base[[#This Row],[Evento]],base[[#This Row],[Tipo]]),'[1]tabela de preços'!$D$4:$E$14,2,0)</f>
        <v>70</v>
      </c>
      <c r="K298" s="3">
        <v>3500</v>
      </c>
      <c r="L298" s="3">
        <v>1216</v>
      </c>
      <c r="M298" s="3">
        <v>2284</v>
      </c>
      <c r="N298" t="s">
        <v>13</v>
      </c>
    </row>
    <row r="299" spans="2:14" x14ac:dyDescent="0.25">
      <c r="B299" s="2">
        <v>42751</v>
      </c>
      <c r="C299" s="7">
        <f>YEAR(base[[#This Row],[Data]])</f>
        <v>2017</v>
      </c>
      <c r="D299" s="7" t="str">
        <f>UPPER(TEXT(base[[#This Row],[Data]],"mmm"))</f>
        <v>JAN</v>
      </c>
      <c r="E299" t="s">
        <v>10</v>
      </c>
      <c r="F299" t="s">
        <v>14</v>
      </c>
      <c r="G299" t="str">
        <f>PROPER(base[[#This Row],[Evento]]&amp;" "&amp;base[[#This Row],[Tipo]])</f>
        <v>Aniversário Teen</v>
      </c>
      <c r="H299" t="s">
        <v>15</v>
      </c>
      <c r="I299">
        <v>100</v>
      </c>
      <c r="J299" s="3">
        <f>VLOOKUP(_xlfn.CONCAT(base[[#This Row],[Evento]],base[[#This Row],[Tipo]]),'[1]tabela de preços'!$D$4:$E$14,2,0)</f>
        <v>90</v>
      </c>
      <c r="K299" s="3">
        <v>9000</v>
      </c>
      <c r="L299" s="3">
        <v>3972</v>
      </c>
      <c r="M299" s="3">
        <v>5028</v>
      </c>
      <c r="N299" t="s">
        <v>13</v>
      </c>
    </row>
    <row r="300" spans="2:14" hidden="1" x14ac:dyDescent="0.25">
      <c r="B300" s="2">
        <v>42855</v>
      </c>
      <c r="C300" s="7">
        <f>YEAR(base[[#This Row],[Data]])</f>
        <v>2017</v>
      </c>
      <c r="D300" s="7" t="str">
        <f>UPPER(TEXT(base[[#This Row],[Data]],"mmm"))</f>
        <v>ABR</v>
      </c>
      <c r="E300" t="s">
        <v>10</v>
      </c>
      <c r="F300" t="s">
        <v>16</v>
      </c>
      <c r="G300" t="str">
        <f>PROPER(base[[#This Row],[Evento]]&amp;" "&amp;base[[#This Row],[Tipo]])</f>
        <v>Aniversário Adulto</v>
      </c>
      <c r="H300" t="s">
        <v>12</v>
      </c>
      <c r="I300">
        <v>150</v>
      </c>
      <c r="J300" s="3">
        <f>VLOOKUP(_xlfn.CONCAT(base[[#This Row],[Evento]],base[[#This Row],[Tipo]]),'[1]tabela de preços'!$D$4:$E$14,2,0)</f>
        <v>120</v>
      </c>
      <c r="K300" s="3">
        <v>18000</v>
      </c>
      <c r="L300" s="3">
        <v>7381</v>
      </c>
      <c r="M300" s="3">
        <v>10619</v>
      </c>
      <c r="N300" t="s">
        <v>13</v>
      </c>
    </row>
    <row r="301" spans="2:14" hidden="1" x14ac:dyDescent="0.25">
      <c r="B301" s="2">
        <v>43074</v>
      </c>
      <c r="C301" s="7">
        <f>YEAR(base[[#This Row],[Data]])</f>
        <v>2017</v>
      </c>
      <c r="D301" s="7" t="str">
        <f>UPPER(TEXT(base[[#This Row],[Data]],"mmm"))</f>
        <v>DEZ</v>
      </c>
      <c r="E301" t="s">
        <v>10</v>
      </c>
      <c r="F301" t="s">
        <v>17</v>
      </c>
      <c r="G301" t="str">
        <f>PROPER(base[[#This Row],[Evento]]&amp;" "&amp;base[[#This Row],[Tipo]])</f>
        <v>Aniversário Melhor Idade</v>
      </c>
      <c r="H301" t="s">
        <v>15</v>
      </c>
      <c r="I301">
        <v>70</v>
      </c>
      <c r="J301" s="3">
        <f>VLOOKUP(_xlfn.CONCAT(base[[#This Row],[Evento]],base[[#This Row],[Tipo]]),'[1]tabela de preços'!$D$4:$E$14,2,0)</f>
        <v>120</v>
      </c>
      <c r="K301" s="3">
        <v>8400</v>
      </c>
      <c r="L301" s="3">
        <v>3130</v>
      </c>
      <c r="M301" s="3">
        <v>5270</v>
      </c>
      <c r="N301" t="s">
        <v>13</v>
      </c>
    </row>
    <row r="302" spans="2:14" hidden="1" x14ac:dyDescent="0.25">
      <c r="B302" s="2">
        <v>42419</v>
      </c>
      <c r="C302" s="7">
        <f>YEAR(base[[#This Row],[Data]])</f>
        <v>2016</v>
      </c>
      <c r="D302" s="7" t="str">
        <f>UPPER(TEXT(base[[#This Row],[Data]],"mmm"))</f>
        <v>FEV</v>
      </c>
      <c r="E302" t="s">
        <v>18</v>
      </c>
      <c r="F302" t="s">
        <v>16</v>
      </c>
      <c r="G302" t="str">
        <f>PROPER(base[[#This Row],[Evento]]&amp;" "&amp;base[[#This Row],[Tipo]])</f>
        <v>Casamento Adulto</v>
      </c>
      <c r="H302" t="s">
        <v>12</v>
      </c>
      <c r="I302">
        <v>120</v>
      </c>
      <c r="J302" s="3">
        <f>VLOOKUP(_xlfn.CONCAT(base[[#This Row],[Evento]],base[[#This Row],[Tipo]]),'[1]tabela de preços'!$D$4:$E$14,2,0)</f>
        <v>150</v>
      </c>
      <c r="K302" s="3">
        <v>18000</v>
      </c>
      <c r="L302" s="3">
        <v>6406</v>
      </c>
      <c r="M302" s="3">
        <v>11594</v>
      </c>
      <c r="N302" t="s">
        <v>13</v>
      </c>
    </row>
    <row r="303" spans="2:14" hidden="1" x14ac:dyDescent="0.25">
      <c r="B303" s="2">
        <v>42572</v>
      </c>
      <c r="C303" s="7">
        <f>YEAR(base[[#This Row],[Data]])</f>
        <v>2016</v>
      </c>
      <c r="D303" s="7" t="str">
        <f>UPPER(TEXT(base[[#This Row],[Data]],"mmm"))</f>
        <v>JUL</v>
      </c>
      <c r="E303" t="s">
        <v>19</v>
      </c>
      <c r="F303" t="s">
        <v>16</v>
      </c>
      <c r="G303" t="str">
        <f>PROPER(base[[#This Row],[Evento]]&amp;" "&amp;base[[#This Row],[Tipo]])</f>
        <v>Bodas Adulto</v>
      </c>
      <c r="H303" t="s">
        <v>15</v>
      </c>
      <c r="I303">
        <v>100</v>
      </c>
      <c r="J303" s="3">
        <f>VLOOKUP(_xlfn.CONCAT(base[[#This Row],[Evento]],base[[#This Row],[Tipo]]),'[1]tabela de preços'!$D$4:$E$14,2,0)</f>
        <v>150</v>
      </c>
      <c r="K303" s="3">
        <v>15000</v>
      </c>
      <c r="L303" s="3">
        <v>6403</v>
      </c>
      <c r="M303" s="3">
        <v>8597</v>
      </c>
      <c r="N303" t="s">
        <v>13</v>
      </c>
    </row>
    <row r="304" spans="2:14" hidden="1" x14ac:dyDescent="0.25">
      <c r="B304" s="2">
        <v>42675</v>
      </c>
      <c r="C304" s="7">
        <f>YEAR(base[[#This Row],[Data]])</f>
        <v>2016</v>
      </c>
      <c r="D304" s="7" t="str">
        <f>UPPER(TEXT(base[[#This Row],[Data]],"mmm"))</f>
        <v>NOV</v>
      </c>
      <c r="E304" t="s">
        <v>19</v>
      </c>
      <c r="F304" t="s">
        <v>17</v>
      </c>
      <c r="G304" t="str">
        <f>PROPER(base[[#This Row],[Evento]]&amp;" "&amp;base[[#This Row],[Tipo]])</f>
        <v>Bodas Melhor Idade</v>
      </c>
      <c r="H304" t="s">
        <v>12</v>
      </c>
      <c r="I304">
        <v>200</v>
      </c>
      <c r="J304" s="3">
        <f>VLOOKUP(_xlfn.CONCAT(base[[#This Row],[Evento]],base[[#This Row],[Tipo]]),'[1]tabela de preços'!$D$4:$E$14,2,0)</f>
        <v>120</v>
      </c>
      <c r="K304" s="3">
        <v>24000</v>
      </c>
      <c r="L304" s="3">
        <v>10021</v>
      </c>
      <c r="M304" s="3">
        <v>13979</v>
      </c>
      <c r="N304" t="s">
        <v>13</v>
      </c>
    </row>
    <row r="305" spans="2:14" hidden="1" x14ac:dyDescent="0.25">
      <c r="B305" s="2">
        <v>42459</v>
      </c>
      <c r="C305" s="7">
        <f>YEAR(base[[#This Row],[Data]])</f>
        <v>2016</v>
      </c>
      <c r="D305" s="7" t="str">
        <f>UPPER(TEXT(base[[#This Row],[Data]],"mmm"))</f>
        <v>MAR</v>
      </c>
      <c r="E305" t="s">
        <v>20</v>
      </c>
      <c r="F305" t="s">
        <v>16</v>
      </c>
      <c r="G305" t="str">
        <f>PROPER(base[[#This Row],[Evento]]&amp;" "&amp;base[[#This Row],[Tipo]])</f>
        <v>Empresa Adulto</v>
      </c>
      <c r="H305" t="s">
        <v>15</v>
      </c>
      <c r="I305">
        <v>50</v>
      </c>
      <c r="J305" s="3">
        <f>VLOOKUP(_xlfn.CONCAT(base[[#This Row],[Evento]],base[[#This Row],[Tipo]]),'[1]tabela de preços'!$D$4:$E$14,2,0)</f>
        <v>100</v>
      </c>
      <c r="K305" s="3">
        <v>5000</v>
      </c>
      <c r="L305" s="3">
        <v>1887</v>
      </c>
      <c r="M305" s="3">
        <v>3113</v>
      </c>
      <c r="N305" t="s">
        <v>13</v>
      </c>
    </row>
    <row r="306" spans="2:14" hidden="1" x14ac:dyDescent="0.25">
      <c r="B306" s="2">
        <v>42407</v>
      </c>
      <c r="C306" s="7">
        <f>YEAR(base[[#This Row],[Data]])</f>
        <v>2016</v>
      </c>
      <c r="D306" s="7" t="str">
        <f>UPPER(TEXT(base[[#This Row],[Data]],"mmm"))</f>
        <v>FEV</v>
      </c>
      <c r="E306" t="s">
        <v>21</v>
      </c>
      <c r="F306" t="s">
        <v>14</v>
      </c>
      <c r="G306" t="str">
        <f>PROPER(base[[#This Row],[Evento]]&amp;" "&amp;base[[#This Row],[Tipo]])</f>
        <v>15 Anos Teen</v>
      </c>
      <c r="H306" t="s">
        <v>12</v>
      </c>
      <c r="I306">
        <v>100</v>
      </c>
      <c r="J306" s="3">
        <f>VLOOKUP(_xlfn.CONCAT(base[[#This Row],[Evento]],base[[#This Row],[Tipo]]),'[1]tabela de preços'!$D$4:$E$14,2,0)</f>
        <v>90</v>
      </c>
      <c r="K306" s="3">
        <v>9000</v>
      </c>
      <c r="L306" s="3">
        <v>3171</v>
      </c>
      <c r="M306" s="3">
        <v>5829</v>
      </c>
      <c r="N306" t="s">
        <v>13</v>
      </c>
    </row>
    <row r="307" spans="2:14" hidden="1" x14ac:dyDescent="0.25">
      <c r="B307" s="2">
        <v>43059</v>
      </c>
      <c r="C307" s="7">
        <f>YEAR(base[[#This Row],[Data]])</f>
        <v>2017</v>
      </c>
      <c r="D307" s="7" t="str">
        <f>UPPER(TEXT(base[[#This Row],[Data]],"mmm"))</f>
        <v>NOV</v>
      </c>
      <c r="E307" t="s">
        <v>22</v>
      </c>
      <c r="F307" t="s">
        <v>16</v>
      </c>
      <c r="G307" t="str">
        <f>PROPER(base[[#This Row],[Evento]]&amp;" "&amp;base[[#This Row],[Tipo]])</f>
        <v>Despedida Adulto</v>
      </c>
      <c r="H307" t="s">
        <v>15</v>
      </c>
      <c r="I307">
        <v>150</v>
      </c>
      <c r="J307" s="3">
        <f>VLOOKUP(_xlfn.CONCAT(base[[#This Row],[Evento]],base[[#This Row],[Tipo]]),'[1]tabela de preços'!$D$4:$E$14,2,0)</f>
        <v>120</v>
      </c>
      <c r="K307" s="3">
        <v>18000</v>
      </c>
      <c r="L307" s="3">
        <v>6636</v>
      </c>
      <c r="M307" s="3">
        <v>11364</v>
      </c>
      <c r="N307" t="s">
        <v>13</v>
      </c>
    </row>
    <row r="308" spans="2:14" hidden="1" x14ac:dyDescent="0.25">
      <c r="B308" s="2">
        <v>42942</v>
      </c>
      <c r="C308" s="7">
        <f>YEAR(base[[#This Row],[Data]])</f>
        <v>2017</v>
      </c>
      <c r="D308" s="7" t="str">
        <f>UPPER(TEXT(base[[#This Row],[Data]],"mmm"))</f>
        <v>JUL</v>
      </c>
      <c r="E308" t="s">
        <v>10</v>
      </c>
      <c r="F308" t="s">
        <v>11</v>
      </c>
      <c r="G308" t="str">
        <f>PROPER(base[[#This Row],[Evento]]&amp;" "&amp;base[[#This Row],[Tipo]])</f>
        <v>Aniversário Infantil</v>
      </c>
      <c r="H308" t="s">
        <v>12</v>
      </c>
      <c r="I308">
        <v>50</v>
      </c>
      <c r="J308" s="3">
        <f>VLOOKUP(_xlfn.CONCAT(base[[#This Row],[Evento]],base[[#This Row],[Tipo]]),'[1]tabela de preços'!$D$4:$E$14,2,0)</f>
        <v>70</v>
      </c>
      <c r="K308" s="3">
        <v>3500</v>
      </c>
      <c r="L308" s="3">
        <v>1287</v>
      </c>
      <c r="M308" s="3">
        <v>2213</v>
      </c>
      <c r="N308" t="s">
        <v>13</v>
      </c>
    </row>
    <row r="309" spans="2:14" hidden="1" x14ac:dyDescent="0.25">
      <c r="B309" s="2">
        <v>42895</v>
      </c>
      <c r="C309" s="7">
        <f>YEAR(base[[#This Row],[Data]])</f>
        <v>2017</v>
      </c>
      <c r="D309" s="7" t="str">
        <f>UPPER(TEXT(base[[#This Row],[Data]],"mmm"))</f>
        <v>JUN</v>
      </c>
      <c r="E309" t="s">
        <v>10</v>
      </c>
      <c r="F309" t="s">
        <v>14</v>
      </c>
      <c r="G309" t="str">
        <f>PROPER(base[[#This Row],[Evento]]&amp;" "&amp;base[[#This Row],[Tipo]])</f>
        <v>Aniversário Teen</v>
      </c>
      <c r="H309" t="s">
        <v>15</v>
      </c>
      <c r="I309">
        <v>100</v>
      </c>
      <c r="J309" s="3">
        <f>VLOOKUP(_xlfn.CONCAT(base[[#This Row],[Evento]],base[[#This Row],[Tipo]]),'[1]tabela de preços'!$D$4:$E$14,2,0)</f>
        <v>90</v>
      </c>
      <c r="K309" s="3">
        <v>9000</v>
      </c>
      <c r="L309" s="3">
        <v>3470</v>
      </c>
      <c r="M309" s="3">
        <v>5530</v>
      </c>
      <c r="N309" t="s">
        <v>13</v>
      </c>
    </row>
    <row r="310" spans="2:14" x14ac:dyDescent="0.25">
      <c r="B310" s="2">
        <v>42748</v>
      </c>
      <c r="C310" s="7">
        <f>YEAR(base[[#This Row],[Data]])</f>
        <v>2017</v>
      </c>
      <c r="D310" s="7" t="str">
        <f>UPPER(TEXT(base[[#This Row],[Data]],"mmm"))</f>
        <v>JAN</v>
      </c>
      <c r="E310" t="s">
        <v>10</v>
      </c>
      <c r="F310" t="s">
        <v>16</v>
      </c>
      <c r="G310" t="str">
        <f>PROPER(base[[#This Row],[Evento]]&amp;" "&amp;base[[#This Row],[Tipo]])</f>
        <v>Aniversário Adulto</v>
      </c>
      <c r="H310" t="s">
        <v>12</v>
      </c>
      <c r="I310">
        <v>150</v>
      </c>
      <c r="J310" s="3">
        <f>VLOOKUP(_xlfn.CONCAT(base[[#This Row],[Evento]],base[[#This Row],[Tipo]]),'[1]tabela de preços'!$D$4:$E$14,2,0)</f>
        <v>120</v>
      </c>
      <c r="K310" s="3">
        <v>18000</v>
      </c>
      <c r="L310" s="3">
        <v>6837</v>
      </c>
      <c r="M310" s="3">
        <v>11163</v>
      </c>
      <c r="N310" t="s">
        <v>13</v>
      </c>
    </row>
    <row r="311" spans="2:14" hidden="1" x14ac:dyDescent="0.25">
      <c r="B311" s="2">
        <v>42858</v>
      </c>
      <c r="C311" s="7">
        <f>YEAR(base[[#This Row],[Data]])</f>
        <v>2017</v>
      </c>
      <c r="D311" s="7" t="str">
        <f>UPPER(TEXT(base[[#This Row],[Data]],"mmm"))</f>
        <v>MAI</v>
      </c>
      <c r="E311" t="s">
        <v>10</v>
      </c>
      <c r="F311" t="s">
        <v>17</v>
      </c>
      <c r="G311" t="str">
        <f>PROPER(base[[#This Row],[Evento]]&amp;" "&amp;base[[#This Row],[Tipo]])</f>
        <v>Aniversário Melhor Idade</v>
      </c>
      <c r="H311" t="s">
        <v>15</v>
      </c>
      <c r="I311">
        <v>70</v>
      </c>
      <c r="J311" s="3">
        <f>VLOOKUP(_xlfn.CONCAT(base[[#This Row],[Evento]],base[[#This Row],[Tipo]]),'[1]tabela de preços'!$D$4:$E$14,2,0)</f>
        <v>120</v>
      </c>
      <c r="K311" s="3">
        <v>8400</v>
      </c>
      <c r="L311" s="3">
        <v>3072</v>
      </c>
      <c r="M311" s="3">
        <v>5328</v>
      </c>
      <c r="N311" t="s">
        <v>13</v>
      </c>
    </row>
    <row r="312" spans="2:14" hidden="1" x14ac:dyDescent="0.25">
      <c r="B312" s="2">
        <v>42848</v>
      </c>
      <c r="C312" s="7">
        <f>YEAR(base[[#This Row],[Data]])</f>
        <v>2017</v>
      </c>
      <c r="D312" s="7" t="str">
        <f>UPPER(TEXT(base[[#This Row],[Data]],"mmm"))</f>
        <v>ABR</v>
      </c>
      <c r="E312" t="s">
        <v>18</v>
      </c>
      <c r="F312" t="s">
        <v>16</v>
      </c>
      <c r="G312" t="str">
        <f>PROPER(base[[#This Row],[Evento]]&amp;" "&amp;base[[#This Row],[Tipo]])</f>
        <v>Casamento Adulto</v>
      </c>
      <c r="H312" t="s">
        <v>12</v>
      </c>
      <c r="I312">
        <v>120</v>
      </c>
      <c r="J312" s="3">
        <f>VLOOKUP(_xlfn.CONCAT(base[[#This Row],[Evento]],base[[#This Row],[Tipo]]),'[1]tabela de preços'!$D$4:$E$14,2,0)</f>
        <v>150</v>
      </c>
      <c r="K312" s="3">
        <v>18000</v>
      </c>
      <c r="L312" s="3">
        <v>5989</v>
      </c>
      <c r="M312" s="3">
        <v>12011</v>
      </c>
      <c r="N312" t="s">
        <v>13</v>
      </c>
    </row>
    <row r="313" spans="2:14" hidden="1" x14ac:dyDescent="0.25">
      <c r="B313" s="2">
        <v>43044</v>
      </c>
      <c r="C313" s="7">
        <f>YEAR(base[[#This Row],[Data]])</f>
        <v>2017</v>
      </c>
      <c r="D313" s="7" t="str">
        <f>UPPER(TEXT(base[[#This Row],[Data]],"mmm"))</f>
        <v>NOV</v>
      </c>
      <c r="E313" t="s">
        <v>19</v>
      </c>
      <c r="F313" t="s">
        <v>16</v>
      </c>
      <c r="G313" t="str">
        <f>PROPER(base[[#This Row],[Evento]]&amp;" "&amp;base[[#This Row],[Tipo]])</f>
        <v>Bodas Adulto</v>
      </c>
      <c r="H313" t="s">
        <v>15</v>
      </c>
      <c r="I313">
        <v>100</v>
      </c>
      <c r="J313" s="3">
        <f>VLOOKUP(_xlfn.CONCAT(base[[#This Row],[Evento]],base[[#This Row],[Tipo]]),'[1]tabela de preços'!$D$4:$E$14,2,0)</f>
        <v>150</v>
      </c>
      <c r="K313" s="3">
        <v>15000</v>
      </c>
      <c r="L313" s="3">
        <v>6699</v>
      </c>
      <c r="M313" s="3">
        <v>8301</v>
      </c>
      <c r="N313" t="s">
        <v>13</v>
      </c>
    </row>
    <row r="314" spans="2:14" x14ac:dyDescent="0.25">
      <c r="B314" s="2">
        <v>42750</v>
      </c>
      <c r="C314" s="7">
        <f>YEAR(base[[#This Row],[Data]])</f>
        <v>2017</v>
      </c>
      <c r="D314" s="7" t="str">
        <f>UPPER(TEXT(base[[#This Row],[Data]],"mmm"))</f>
        <v>JAN</v>
      </c>
      <c r="E314" t="s">
        <v>19</v>
      </c>
      <c r="F314" t="s">
        <v>17</v>
      </c>
      <c r="G314" t="str">
        <f>PROPER(base[[#This Row],[Evento]]&amp;" "&amp;base[[#This Row],[Tipo]])</f>
        <v>Bodas Melhor Idade</v>
      </c>
      <c r="H314" t="s">
        <v>12</v>
      </c>
      <c r="I314">
        <v>200</v>
      </c>
      <c r="J314" s="3">
        <f>VLOOKUP(_xlfn.CONCAT(base[[#This Row],[Evento]],base[[#This Row],[Tipo]]),'[1]tabela de preços'!$D$4:$E$14,2,0)</f>
        <v>120</v>
      </c>
      <c r="K314" s="3">
        <v>24000</v>
      </c>
      <c r="L314" s="3">
        <v>10239</v>
      </c>
      <c r="M314" s="3">
        <v>13761</v>
      </c>
      <c r="N314" t="s">
        <v>13</v>
      </c>
    </row>
    <row r="315" spans="2:14" hidden="1" x14ac:dyDescent="0.25">
      <c r="B315" s="2">
        <v>42413</v>
      </c>
      <c r="C315" s="7">
        <f>YEAR(base[[#This Row],[Data]])</f>
        <v>2016</v>
      </c>
      <c r="D315" s="7" t="str">
        <f>UPPER(TEXT(base[[#This Row],[Data]],"mmm"))</f>
        <v>FEV</v>
      </c>
      <c r="E315" t="s">
        <v>20</v>
      </c>
      <c r="F315" t="s">
        <v>16</v>
      </c>
      <c r="G315" t="str">
        <f>PROPER(base[[#This Row],[Evento]]&amp;" "&amp;base[[#This Row],[Tipo]])</f>
        <v>Empresa Adulto</v>
      </c>
      <c r="H315" t="s">
        <v>15</v>
      </c>
      <c r="I315">
        <v>50</v>
      </c>
      <c r="J315" s="3">
        <f>VLOOKUP(_xlfn.CONCAT(base[[#This Row],[Evento]],base[[#This Row],[Tipo]]),'[1]tabela de preços'!$D$4:$E$14,2,0)</f>
        <v>100</v>
      </c>
      <c r="K315" s="3">
        <v>5000</v>
      </c>
      <c r="L315" s="3">
        <v>2106</v>
      </c>
      <c r="M315" s="3">
        <v>2894</v>
      </c>
      <c r="N315" t="s">
        <v>13</v>
      </c>
    </row>
    <row r="316" spans="2:14" hidden="1" x14ac:dyDescent="0.25">
      <c r="B316" s="2">
        <v>42785</v>
      </c>
      <c r="C316" s="7">
        <f>YEAR(base[[#This Row],[Data]])</f>
        <v>2017</v>
      </c>
      <c r="D316" s="7" t="str">
        <f>UPPER(TEXT(base[[#This Row],[Data]],"mmm"))</f>
        <v>FEV</v>
      </c>
      <c r="E316" t="s">
        <v>21</v>
      </c>
      <c r="F316" t="s">
        <v>14</v>
      </c>
      <c r="G316" t="str">
        <f>PROPER(base[[#This Row],[Evento]]&amp;" "&amp;base[[#This Row],[Tipo]])</f>
        <v>15 Anos Teen</v>
      </c>
      <c r="H316" t="s">
        <v>12</v>
      </c>
      <c r="I316">
        <v>100</v>
      </c>
      <c r="J316" s="3">
        <f>VLOOKUP(_xlfn.CONCAT(base[[#This Row],[Evento]],base[[#This Row],[Tipo]]),'[1]tabela de preços'!$D$4:$E$14,2,0)</f>
        <v>90</v>
      </c>
      <c r="K316" s="3">
        <v>9000</v>
      </c>
      <c r="L316" s="3">
        <v>3771</v>
      </c>
      <c r="M316" s="3">
        <v>5229</v>
      </c>
      <c r="N316" t="s">
        <v>13</v>
      </c>
    </row>
    <row r="317" spans="2:14" hidden="1" x14ac:dyDescent="0.25">
      <c r="B317" s="2">
        <v>42630</v>
      </c>
      <c r="C317" s="7">
        <f>YEAR(base[[#This Row],[Data]])</f>
        <v>2016</v>
      </c>
      <c r="D317" s="7" t="str">
        <f>UPPER(TEXT(base[[#This Row],[Data]],"mmm"))</f>
        <v>SET</v>
      </c>
      <c r="E317" t="s">
        <v>22</v>
      </c>
      <c r="F317" t="s">
        <v>16</v>
      </c>
      <c r="G317" t="str">
        <f>PROPER(base[[#This Row],[Evento]]&amp;" "&amp;base[[#This Row],[Tipo]])</f>
        <v>Despedida Adulto</v>
      </c>
      <c r="H317" t="s">
        <v>15</v>
      </c>
      <c r="I317">
        <v>150</v>
      </c>
      <c r="J317" s="3">
        <f>VLOOKUP(_xlfn.CONCAT(base[[#This Row],[Evento]],base[[#This Row],[Tipo]]),'[1]tabela de preços'!$D$4:$E$14,2,0)</f>
        <v>120</v>
      </c>
      <c r="K317" s="3">
        <v>18000</v>
      </c>
      <c r="L317" s="3">
        <v>6640</v>
      </c>
      <c r="M317" s="3">
        <v>11360</v>
      </c>
      <c r="N317" t="s">
        <v>13</v>
      </c>
    </row>
    <row r="318" spans="2:14" hidden="1" x14ac:dyDescent="0.25">
      <c r="B318" s="2">
        <v>42617</v>
      </c>
      <c r="C318" s="7">
        <f>YEAR(base[[#This Row],[Data]])</f>
        <v>2016</v>
      </c>
      <c r="D318" s="7" t="str">
        <f>UPPER(TEXT(base[[#This Row],[Data]],"mmm"))</f>
        <v>SET</v>
      </c>
      <c r="E318" t="s">
        <v>10</v>
      </c>
      <c r="F318" t="s">
        <v>11</v>
      </c>
      <c r="G318" t="str">
        <f>PROPER(base[[#This Row],[Evento]]&amp;" "&amp;base[[#This Row],[Tipo]])</f>
        <v>Aniversário Infantil</v>
      </c>
      <c r="H318" t="s">
        <v>12</v>
      </c>
      <c r="I318">
        <v>50</v>
      </c>
      <c r="J318" s="3">
        <f>VLOOKUP(_xlfn.CONCAT(base[[#This Row],[Evento]],base[[#This Row],[Tipo]]),'[1]tabela de preços'!$D$4:$E$14,2,0)</f>
        <v>70</v>
      </c>
      <c r="K318" s="3">
        <v>3500</v>
      </c>
      <c r="L318" s="3">
        <v>1236</v>
      </c>
      <c r="M318" s="3">
        <v>2264</v>
      </c>
      <c r="N318" t="s">
        <v>13</v>
      </c>
    </row>
    <row r="319" spans="2:14" hidden="1" x14ac:dyDescent="0.25">
      <c r="B319" s="2">
        <v>42493</v>
      </c>
      <c r="C319" s="7">
        <f>YEAR(base[[#This Row],[Data]])</f>
        <v>2016</v>
      </c>
      <c r="D319" s="7" t="str">
        <f>UPPER(TEXT(base[[#This Row],[Data]],"mmm"))</f>
        <v>MAI</v>
      </c>
      <c r="E319" t="s">
        <v>10</v>
      </c>
      <c r="F319" t="s">
        <v>14</v>
      </c>
      <c r="G319" t="str">
        <f>PROPER(base[[#This Row],[Evento]]&amp;" "&amp;base[[#This Row],[Tipo]])</f>
        <v>Aniversário Teen</v>
      </c>
      <c r="H319" t="s">
        <v>15</v>
      </c>
      <c r="I319">
        <v>100</v>
      </c>
      <c r="J319" s="3">
        <f>VLOOKUP(_xlfn.CONCAT(base[[#This Row],[Evento]],base[[#This Row],[Tipo]]),'[1]tabela de preços'!$D$4:$E$14,2,0)</f>
        <v>90</v>
      </c>
      <c r="K319" s="3">
        <v>9000</v>
      </c>
      <c r="L319" s="3">
        <v>3822</v>
      </c>
      <c r="M319" s="3">
        <v>5178</v>
      </c>
      <c r="N319" t="s">
        <v>13</v>
      </c>
    </row>
    <row r="320" spans="2:14" hidden="1" x14ac:dyDescent="0.25">
      <c r="B320" s="2">
        <v>42731</v>
      </c>
      <c r="C320" s="7">
        <f>YEAR(base[[#This Row],[Data]])</f>
        <v>2016</v>
      </c>
      <c r="D320" s="7" t="str">
        <f>UPPER(TEXT(base[[#This Row],[Data]],"mmm"))</f>
        <v>DEZ</v>
      </c>
      <c r="E320" t="s">
        <v>10</v>
      </c>
      <c r="F320" t="s">
        <v>16</v>
      </c>
      <c r="G320" t="str">
        <f>PROPER(base[[#This Row],[Evento]]&amp;" "&amp;base[[#This Row],[Tipo]])</f>
        <v>Aniversário Adulto</v>
      </c>
      <c r="H320" t="s">
        <v>12</v>
      </c>
      <c r="I320">
        <v>150</v>
      </c>
      <c r="J320" s="3">
        <f>VLOOKUP(_xlfn.CONCAT(base[[#This Row],[Evento]],base[[#This Row],[Tipo]]),'[1]tabela de preços'!$D$4:$E$14,2,0)</f>
        <v>120</v>
      </c>
      <c r="K320" s="3">
        <v>18000</v>
      </c>
      <c r="L320" s="3">
        <v>6382</v>
      </c>
      <c r="M320" s="3">
        <v>11618</v>
      </c>
      <c r="N320" t="s">
        <v>13</v>
      </c>
    </row>
    <row r="321" spans="2:14" hidden="1" x14ac:dyDescent="0.25">
      <c r="B321" s="2">
        <v>42530</v>
      </c>
      <c r="C321" s="7">
        <f>YEAR(base[[#This Row],[Data]])</f>
        <v>2016</v>
      </c>
      <c r="D321" s="7" t="str">
        <f>UPPER(TEXT(base[[#This Row],[Data]],"mmm"))</f>
        <v>JUN</v>
      </c>
      <c r="E321" t="s">
        <v>10</v>
      </c>
      <c r="F321" t="s">
        <v>17</v>
      </c>
      <c r="G321" t="str">
        <f>PROPER(base[[#This Row],[Evento]]&amp;" "&amp;base[[#This Row],[Tipo]])</f>
        <v>Aniversário Melhor Idade</v>
      </c>
      <c r="H321" t="s">
        <v>15</v>
      </c>
      <c r="I321">
        <v>70</v>
      </c>
      <c r="J321" s="3">
        <f>VLOOKUP(_xlfn.CONCAT(base[[#This Row],[Evento]],base[[#This Row],[Tipo]]),'[1]tabela de preços'!$D$4:$E$14,2,0)</f>
        <v>120</v>
      </c>
      <c r="K321" s="3">
        <v>8400</v>
      </c>
      <c r="L321" s="3">
        <v>3034</v>
      </c>
      <c r="M321" s="3">
        <v>5366</v>
      </c>
      <c r="N321" t="s">
        <v>13</v>
      </c>
    </row>
    <row r="322" spans="2:14" hidden="1" x14ac:dyDescent="0.25">
      <c r="B322" s="2">
        <v>42945</v>
      </c>
      <c r="C322" s="7">
        <f>YEAR(base[[#This Row],[Data]])</f>
        <v>2017</v>
      </c>
      <c r="D322" s="7" t="str">
        <f>UPPER(TEXT(base[[#This Row],[Data]],"mmm"))</f>
        <v>JUL</v>
      </c>
      <c r="E322" t="s">
        <v>18</v>
      </c>
      <c r="F322" t="s">
        <v>16</v>
      </c>
      <c r="G322" t="str">
        <f>PROPER(base[[#This Row],[Evento]]&amp;" "&amp;base[[#This Row],[Tipo]])</f>
        <v>Casamento Adulto</v>
      </c>
      <c r="H322" t="s">
        <v>12</v>
      </c>
      <c r="I322">
        <v>120</v>
      </c>
      <c r="J322" s="3">
        <f>VLOOKUP(_xlfn.CONCAT(base[[#This Row],[Evento]],base[[#This Row],[Tipo]]),'[1]tabela de preços'!$D$4:$E$14,2,0)</f>
        <v>150</v>
      </c>
      <c r="K322" s="3">
        <v>18000</v>
      </c>
      <c r="L322" s="3">
        <v>6146</v>
      </c>
      <c r="M322" s="3">
        <v>11854</v>
      </c>
      <c r="N322" t="s">
        <v>13</v>
      </c>
    </row>
    <row r="323" spans="2:14" hidden="1" x14ac:dyDescent="0.25">
      <c r="B323" s="2">
        <v>43069</v>
      </c>
      <c r="C323" s="7">
        <f>YEAR(base[[#This Row],[Data]])</f>
        <v>2017</v>
      </c>
      <c r="D323" s="7" t="str">
        <f>UPPER(TEXT(base[[#This Row],[Data]],"mmm"))</f>
        <v>NOV</v>
      </c>
      <c r="E323" t="s">
        <v>19</v>
      </c>
      <c r="F323" t="s">
        <v>16</v>
      </c>
      <c r="G323" t="str">
        <f>PROPER(base[[#This Row],[Evento]]&amp;" "&amp;base[[#This Row],[Tipo]])</f>
        <v>Bodas Adulto</v>
      </c>
      <c r="H323" t="s">
        <v>15</v>
      </c>
      <c r="I323">
        <v>100</v>
      </c>
      <c r="J323" s="3">
        <f>VLOOKUP(_xlfn.CONCAT(base[[#This Row],[Evento]],base[[#This Row],[Tipo]]),'[1]tabela de preços'!$D$4:$E$14,2,0)</f>
        <v>150</v>
      </c>
      <c r="K323" s="3">
        <v>15000</v>
      </c>
      <c r="L323" s="3">
        <v>5539</v>
      </c>
      <c r="M323" s="3">
        <v>9461</v>
      </c>
      <c r="N323" t="s">
        <v>13</v>
      </c>
    </row>
    <row r="324" spans="2:14" hidden="1" x14ac:dyDescent="0.25">
      <c r="B324" s="2">
        <v>42596</v>
      </c>
      <c r="C324" s="7">
        <f>YEAR(base[[#This Row],[Data]])</f>
        <v>2016</v>
      </c>
      <c r="D324" s="7" t="str">
        <f>UPPER(TEXT(base[[#This Row],[Data]],"mmm"))</f>
        <v>AGO</v>
      </c>
      <c r="E324" t="s">
        <v>19</v>
      </c>
      <c r="F324" t="s">
        <v>17</v>
      </c>
      <c r="G324" t="str">
        <f>PROPER(base[[#This Row],[Evento]]&amp;" "&amp;base[[#This Row],[Tipo]])</f>
        <v>Bodas Melhor Idade</v>
      </c>
      <c r="H324" t="s">
        <v>12</v>
      </c>
      <c r="I324">
        <v>200</v>
      </c>
      <c r="J324" s="3">
        <f>VLOOKUP(_xlfn.CONCAT(base[[#This Row],[Evento]],base[[#This Row],[Tipo]]),'[1]tabela de preços'!$D$4:$E$14,2,0)</f>
        <v>120</v>
      </c>
      <c r="K324" s="3">
        <v>24000</v>
      </c>
      <c r="L324" s="3">
        <v>9998</v>
      </c>
      <c r="M324" s="3">
        <v>14002</v>
      </c>
      <c r="N324" t="s">
        <v>13</v>
      </c>
    </row>
    <row r="325" spans="2:14" hidden="1" x14ac:dyDescent="0.25">
      <c r="B325" s="2">
        <v>42457</v>
      </c>
      <c r="C325" s="7">
        <f>YEAR(base[[#This Row],[Data]])</f>
        <v>2016</v>
      </c>
      <c r="D325" s="7" t="str">
        <f>UPPER(TEXT(base[[#This Row],[Data]],"mmm"))</f>
        <v>MAR</v>
      </c>
      <c r="E325" t="s">
        <v>20</v>
      </c>
      <c r="F325" t="s">
        <v>16</v>
      </c>
      <c r="G325" t="str">
        <f>PROPER(base[[#This Row],[Evento]]&amp;" "&amp;base[[#This Row],[Tipo]])</f>
        <v>Empresa Adulto</v>
      </c>
      <c r="H325" t="s">
        <v>15</v>
      </c>
      <c r="I325">
        <v>50</v>
      </c>
      <c r="J325" s="3">
        <f>VLOOKUP(_xlfn.CONCAT(base[[#This Row],[Evento]],base[[#This Row],[Tipo]]),'[1]tabela de preços'!$D$4:$E$14,2,0)</f>
        <v>100</v>
      </c>
      <c r="K325" s="3">
        <v>5000</v>
      </c>
      <c r="L325" s="3">
        <v>1937</v>
      </c>
      <c r="M325" s="3">
        <v>3063</v>
      </c>
      <c r="N325" t="s">
        <v>13</v>
      </c>
    </row>
    <row r="326" spans="2:14" hidden="1" x14ac:dyDescent="0.25">
      <c r="B326" s="2">
        <v>42677</v>
      </c>
      <c r="C326" s="7">
        <f>YEAR(base[[#This Row],[Data]])</f>
        <v>2016</v>
      </c>
      <c r="D326" s="7" t="str">
        <f>UPPER(TEXT(base[[#This Row],[Data]],"mmm"))</f>
        <v>NOV</v>
      </c>
      <c r="E326" t="s">
        <v>21</v>
      </c>
      <c r="F326" t="s">
        <v>14</v>
      </c>
      <c r="G326" t="str">
        <f>PROPER(base[[#This Row],[Evento]]&amp;" "&amp;base[[#This Row],[Tipo]])</f>
        <v>15 Anos Teen</v>
      </c>
      <c r="H326" t="s">
        <v>12</v>
      </c>
      <c r="I326">
        <v>100</v>
      </c>
      <c r="J326" s="3">
        <f>VLOOKUP(_xlfn.CONCAT(base[[#This Row],[Evento]],base[[#This Row],[Tipo]]),'[1]tabela de preços'!$D$4:$E$14,2,0)</f>
        <v>90</v>
      </c>
      <c r="K326" s="3">
        <v>9000</v>
      </c>
      <c r="L326" s="3">
        <v>3894</v>
      </c>
      <c r="M326" s="3">
        <v>5106</v>
      </c>
      <c r="N326" t="s">
        <v>13</v>
      </c>
    </row>
    <row r="327" spans="2:14" hidden="1" x14ac:dyDescent="0.25">
      <c r="B327" s="2">
        <v>42966</v>
      </c>
      <c r="C327" s="7">
        <f>YEAR(base[[#This Row],[Data]])</f>
        <v>2017</v>
      </c>
      <c r="D327" s="7" t="str">
        <f>UPPER(TEXT(base[[#This Row],[Data]],"mmm"))</f>
        <v>AGO</v>
      </c>
      <c r="E327" t="s">
        <v>22</v>
      </c>
      <c r="F327" t="s">
        <v>16</v>
      </c>
      <c r="G327" t="str">
        <f>PROPER(base[[#This Row],[Evento]]&amp;" "&amp;base[[#This Row],[Tipo]])</f>
        <v>Despedida Adulto</v>
      </c>
      <c r="H327" t="s">
        <v>15</v>
      </c>
      <c r="I327">
        <v>150</v>
      </c>
      <c r="J327" s="3">
        <f>VLOOKUP(_xlfn.CONCAT(base[[#This Row],[Evento]],base[[#This Row],[Tipo]]),'[1]tabela de preços'!$D$4:$E$14,2,0)</f>
        <v>120</v>
      </c>
      <c r="K327" s="3">
        <v>18000</v>
      </c>
      <c r="L327" s="3">
        <v>5980</v>
      </c>
      <c r="M327" s="3">
        <v>12020</v>
      </c>
      <c r="N327" t="s">
        <v>13</v>
      </c>
    </row>
    <row r="328" spans="2:14" hidden="1" x14ac:dyDescent="0.25">
      <c r="B328" s="2">
        <v>42399</v>
      </c>
      <c r="C328" s="7">
        <f>YEAR(base[[#This Row],[Data]])</f>
        <v>2016</v>
      </c>
      <c r="D328" s="7" t="str">
        <f>UPPER(TEXT(base[[#This Row],[Data]],"mmm"))</f>
        <v>JAN</v>
      </c>
      <c r="E328" t="s">
        <v>10</v>
      </c>
      <c r="F328" t="s">
        <v>11</v>
      </c>
      <c r="G328" t="str">
        <f>PROPER(base[[#This Row],[Evento]]&amp;" "&amp;base[[#This Row],[Tipo]])</f>
        <v>Aniversário Infantil</v>
      </c>
      <c r="H328" t="s">
        <v>12</v>
      </c>
      <c r="I328">
        <v>50</v>
      </c>
      <c r="J328" s="3">
        <f>VLOOKUP(_xlfn.CONCAT(base[[#This Row],[Evento]],base[[#This Row],[Tipo]]),'[1]tabela de preços'!$D$4:$E$14,2,0)</f>
        <v>70</v>
      </c>
      <c r="K328" s="3">
        <v>3500</v>
      </c>
      <c r="L328" s="3">
        <v>1517</v>
      </c>
      <c r="M328" s="3">
        <v>1983</v>
      </c>
      <c r="N328" t="s">
        <v>13</v>
      </c>
    </row>
    <row r="329" spans="2:14" hidden="1" x14ac:dyDescent="0.25">
      <c r="B329" s="2">
        <v>42707</v>
      </c>
      <c r="C329" s="7">
        <f>YEAR(base[[#This Row],[Data]])</f>
        <v>2016</v>
      </c>
      <c r="D329" s="7" t="str">
        <f>UPPER(TEXT(base[[#This Row],[Data]],"mmm"))</f>
        <v>DEZ</v>
      </c>
      <c r="E329" t="s">
        <v>10</v>
      </c>
      <c r="F329" t="s">
        <v>14</v>
      </c>
      <c r="G329" t="str">
        <f>PROPER(base[[#This Row],[Evento]]&amp;" "&amp;base[[#This Row],[Tipo]])</f>
        <v>Aniversário Teen</v>
      </c>
      <c r="H329" t="s">
        <v>15</v>
      </c>
      <c r="I329">
        <v>100</v>
      </c>
      <c r="J329" s="3">
        <f>VLOOKUP(_xlfn.CONCAT(base[[#This Row],[Evento]],base[[#This Row],[Tipo]]),'[1]tabela de preços'!$D$4:$E$14,2,0)</f>
        <v>90</v>
      </c>
      <c r="K329" s="3">
        <v>9000</v>
      </c>
      <c r="L329" s="3">
        <v>3925</v>
      </c>
      <c r="M329" s="3">
        <v>5075</v>
      </c>
      <c r="N329" t="s">
        <v>13</v>
      </c>
    </row>
    <row r="330" spans="2:14" hidden="1" x14ac:dyDescent="0.25">
      <c r="B330" s="2">
        <v>42461</v>
      </c>
      <c r="C330" s="7">
        <f>YEAR(base[[#This Row],[Data]])</f>
        <v>2016</v>
      </c>
      <c r="D330" s="7" t="str">
        <f>UPPER(TEXT(base[[#This Row],[Data]],"mmm"))</f>
        <v>ABR</v>
      </c>
      <c r="E330" t="s">
        <v>10</v>
      </c>
      <c r="F330" t="s">
        <v>16</v>
      </c>
      <c r="G330" t="str">
        <f>PROPER(base[[#This Row],[Evento]]&amp;" "&amp;base[[#This Row],[Tipo]])</f>
        <v>Aniversário Adulto</v>
      </c>
      <c r="H330" t="s">
        <v>12</v>
      </c>
      <c r="I330">
        <v>150</v>
      </c>
      <c r="J330" s="3">
        <f>VLOOKUP(_xlfn.CONCAT(base[[#This Row],[Evento]],base[[#This Row],[Tipo]]),'[1]tabela de preços'!$D$4:$E$14,2,0)</f>
        <v>120</v>
      </c>
      <c r="K330" s="3">
        <v>18000</v>
      </c>
      <c r="L330" s="3">
        <v>8086</v>
      </c>
      <c r="M330" s="3">
        <v>9914</v>
      </c>
      <c r="N330" t="s">
        <v>13</v>
      </c>
    </row>
    <row r="331" spans="2:14" hidden="1" x14ac:dyDescent="0.25">
      <c r="B331" s="2">
        <v>43029</v>
      </c>
      <c r="C331" s="7">
        <f>YEAR(base[[#This Row],[Data]])</f>
        <v>2017</v>
      </c>
      <c r="D331" s="7" t="str">
        <f>UPPER(TEXT(base[[#This Row],[Data]],"mmm"))</f>
        <v>OUT</v>
      </c>
      <c r="E331" t="s">
        <v>10</v>
      </c>
      <c r="F331" t="s">
        <v>17</v>
      </c>
      <c r="G331" t="str">
        <f>PROPER(base[[#This Row],[Evento]]&amp;" "&amp;base[[#This Row],[Tipo]])</f>
        <v>Aniversário Melhor Idade</v>
      </c>
      <c r="H331" t="s">
        <v>15</v>
      </c>
      <c r="I331">
        <v>70</v>
      </c>
      <c r="J331" s="3">
        <f>VLOOKUP(_xlfn.CONCAT(base[[#This Row],[Evento]],base[[#This Row],[Tipo]]),'[1]tabela de preços'!$D$4:$E$14,2,0)</f>
        <v>120</v>
      </c>
      <c r="K331" s="3">
        <v>8400</v>
      </c>
      <c r="L331" s="3">
        <v>2901</v>
      </c>
      <c r="M331" s="3">
        <v>5499</v>
      </c>
      <c r="N331" t="s">
        <v>13</v>
      </c>
    </row>
    <row r="332" spans="2:14" hidden="1" x14ac:dyDescent="0.25">
      <c r="B332" s="2">
        <v>42600</v>
      </c>
      <c r="C332" s="7">
        <f>YEAR(base[[#This Row],[Data]])</f>
        <v>2016</v>
      </c>
      <c r="D332" s="7" t="str">
        <f>UPPER(TEXT(base[[#This Row],[Data]],"mmm"))</f>
        <v>AGO</v>
      </c>
      <c r="E332" t="s">
        <v>18</v>
      </c>
      <c r="F332" t="s">
        <v>16</v>
      </c>
      <c r="G332" t="str">
        <f>PROPER(base[[#This Row],[Evento]]&amp;" "&amp;base[[#This Row],[Tipo]])</f>
        <v>Casamento Adulto</v>
      </c>
      <c r="H332" t="s">
        <v>12</v>
      </c>
      <c r="I332">
        <v>120</v>
      </c>
      <c r="J332" s="3">
        <f>VLOOKUP(_xlfn.CONCAT(base[[#This Row],[Evento]],base[[#This Row],[Tipo]]),'[1]tabela de preços'!$D$4:$E$14,2,0)</f>
        <v>150</v>
      </c>
      <c r="K332" s="3">
        <v>18000</v>
      </c>
      <c r="L332" s="3">
        <v>8079</v>
      </c>
      <c r="M332" s="3">
        <v>9921</v>
      </c>
      <c r="N332" t="s">
        <v>13</v>
      </c>
    </row>
    <row r="333" spans="2:14" x14ac:dyDescent="0.25">
      <c r="B333" s="2">
        <v>42756</v>
      </c>
      <c r="C333" s="7">
        <f>YEAR(base[[#This Row],[Data]])</f>
        <v>2017</v>
      </c>
      <c r="D333" s="7" t="str">
        <f>UPPER(TEXT(base[[#This Row],[Data]],"mmm"))</f>
        <v>JAN</v>
      </c>
      <c r="E333" t="s">
        <v>19</v>
      </c>
      <c r="F333" t="s">
        <v>16</v>
      </c>
      <c r="G333" t="str">
        <f>PROPER(base[[#This Row],[Evento]]&amp;" "&amp;base[[#This Row],[Tipo]])</f>
        <v>Bodas Adulto</v>
      </c>
      <c r="H333" t="s">
        <v>15</v>
      </c>
      <c r="I333">
        <v>100</v>
      </c>
      <c r="J333" s="3">
        <f>VLOOKUP(_xlfn.CONCAT(base[[#This Row],[Evento]],base[[#This Row],[Tipo]]),'[1]tabela de preços'!$D$4:$E$14,2,0)</f>
        <v>150</v>
      </c>
      <c r="K333" s="3">
        <v>15000</v>
      </c>
      <c r="L333" s="3">
        <v>6204</v>
      </c>
      <c r="M333" s="3">
        <v>8796</v>
      </c>
      <c r="N333" t="s">
        <v>13</v>
      </c>
    </row>
    <row r="334" spans="2:14" x14ac:dyDescent="0.25">
      <c r="B334" s="2">
        <v>42738</v>
      </c>
      <c r="C334" s="7">
        <f>YEAR(base[[#This Row],[Data]])</f>
        <v>2017</v>
      </c>
      <c r="D334" s="7" t="str">
        <f>UPPER(TEXT(base[[#This Row],[Data]],"mmm"))</f>
        <v>JAN</v>
      </c>
      <c r="E334" t="s">
        <v>19</v>
      </c>
      <c r="F334" t="s">
        <v>17</v>
      </c>
      <c r="G334" t="str">
        <f>PROPER(base[[#This Row],[Evento]]&amp;" "&amp;base[[#This Row],[Tipo]])</f>
        <v>Bodas Melhor Idade</v>
      </c>
      <c r="H334" t="s">
        <v>12</v>
      </c>
      <c r="I334">
        <v>200</v>
      </c>
      <c r="J334" s="3">
        <f>VLOOKUP(_xlfn.CONCAT(base[[#This Row],[Evento]],base[[#This Row],[Tipo]]),'[1]tabela de preços'!$D$4:$E$14,2,0)</f>
        <v>120</v>
      </c>
      <c r="K334" s="3">
        <v>24000</v>
      </c>
      <c r="L334" s="3">
        <v>8373</v>
      </c>
      <c r="M334" s="3">
        <v>15627</v>
      </c>
      <c r="N334" t="s">
        <v>13</v>
      </c>
    </row>
    <row r="335" spans="2:14" hidden="1" x14ac:dyDescent="0.25">
      <c r="B335" s="2">
        <v>42864</v>
      </c>
      <c r="C335" s="7">
        <f>YEAR(base[[#This Row],[Data]])</f>
        <v>2017</v>
      </c>
      <c r="D335" s="7" t="str">
        <f>UPPER(TEXT(base[[#This Row],[Data]],"mmm"))</f>
        <v>MAI</v>
      </c>
      <c r="E335" t="s">
        <v>20</v>
      </c>
      <c r="F335" t="s">
        <v>16</v>
      </c>
      <c r="G335" t="str">
        <f>PROPER(base[[#This Row],[Evento]]&amp;" "&amp;base[[#This Row],[Tipo]])</f>
        <v>Empresa Adulto</v>
      </c>
      <c r="H335" t="s">
        <v>15</v>
      </c>
      <c r="I335">
        <v>50</v>
      </c>
      <c r="J335" s="3">
        <f>VLOOKUP(_xlfn.CONCAT(base[[#This Row],[Evento]],base[[#This Row],[Tipo]]),'[1]tabela de preços'!$D$4:$E$14,2,0)</f>
        <v>100</v>
      </c>
      <c r="K335" s="3">
        <v>5000</v>
      </c>
      <c r="L335" s="3">
        <v>2181</v>
      </c>
      <c r="M335" s="3">
        <v>2819</v>
      </c>
      <c r="N335" t="s">
        <v>13</v>
      </c>
    </row>
    <row r="336" spans="2:14" hidden="1" x14ac:dyDescent="0.25">
      <c r="B336" s="2">
        <v>42780</v>
      </c>
      <c r="C336" s="7">
        <f>YEAR(base[[#This Row],[Data]])</f>
        <v>2017</v>
      </c>
      <c r="D336" s="7" t="str">
        <f>UPPER(TEXT(base[[#This Row],[Data]],"mmm"))</f>
        <v>FEV</v>
      </c>
      <c r="E336" t="s">
        <v>21</v>
      </c>
      <c r="F336" t="s">
        <v>14</v>
      </c>
      <c r="G336" t="str">
        <f>PROPER(base[[#This Row],[Evento]]&amp;" "&amp;base[[#This Row],[Tipo]])</f>
        <v>15 Anos Teen</v>
      </c>
      <c r="H336" t="s">
        <v>12</v>
      </c>
      <c r="I336">
        <v>100</v>
      </c>
      <c r="J336" s="3">
        <f>VLOOKUP(_xlfn.CONCAT(base[[#This Row],[Evento]],base[[#This Row],[Tipo]]),'[1]tabela de preços'!$D$4:$E$14,2,0)</f>
        <v>90</v>
      </c>
      <c r="K336" s="3">
        <v>9000</v>
      </c>
      <c r="L336" s="3">
        <v>3939</v>
      </c>
      <c r="M336" s="3">
        <v>5061</v>
      </c>
      <c r="N336" t="s">
        <v>13</v>
      </c>
    </row>
    <row r="337" spans="2:14" hidden="1" x14ac:dyDescent="0.25">
      <c r="B337" s="2">
        <v>42932</v>
      </c>
      <c r="C337" s="7">
        <f>YEAR(base[[#This Row],[Data]])</f>
        <v>2017</v>
      </c>
      <c r="D337" s="7" t="str">
        <f>UPPER(TEXT(base[[#This Row],[Data]],"mmm"))</f>
        <v>JUL</v>
      </c>
      <c r="E337" t="s">
        <v>22</v>
      </c>
      <c r="F337" t="s">
        <v>16</v>
      </c>
      <c r="G337" t="str">
        <f>PROPER(base[[#This Row],[Evento]]&amp;" "&amp;base[[#This Row],[Tipo]])</f>
        <v>Despedida Adulto</v>
      </c>
      <c r="H337" t="s">
        <v>15</v>
      </c>
      <c r="I337">
        <v>150</v>
      </c>
      <c r="J337" s="3">
        <f>VLOOKUP(_xlfn.CONCAT(base[[#This Row],[Evento]],base[[#This Row],[Tipo]]),'[1]tabela de preços'!$D$4:$E$14,2,0)</f>
        <v>120</v>
      </c>
      <c r="K337" s="3">
        <v>18000</v>
      </c>
      <c r="L337" s="3">
        <v>7844</v>
      </c>
      <c r="M337" s="3">
        <v>10156</v>
      </c>
      <c r="N337" t="s">
        <v>13</v>
      </c>
    </row>
    <row r="338" spans="2:14" hidden="1" x14ac:dyDescent="0.25">
      <c r="B338" s="2">
        <v>42410</v>
      </c>
      <c r="C338" s="7">
        <f>YEAR(base[[#This Row],[Data]])</f>
        <v>2016</v>
      </c>
      <c r="D338" s="7" t="str">
        <f>UPPER(TEXT(base[[#This Row],[Data]],"mmm"))</f>
        <v>FEV</v>
      </c>
      <c r="E338" t="s">
        <v>10</v>
      </c>
      <c r="F338" t="s">
        <v>11</v>
      </c>
      <c r="G338" t="str">
        <f>PROPER(base[[#This Row],[Evento]]&amp;" "&amp;base[[#This Row],[Tipo]])</f>
        <v>Aniversário Infantil</v>
      </c>
      <c r="H338" t="s">
        <v>12</v>
      </c>
      <c r="I338">
        <v>50</v>
      </c>
      <c r="J338" s="3">
        <f>VLOOKUP(_xlfn.CONCAT(base[[#This Row],[Evento]],base[[#This Row],[Tipo]]),'[1]tabela de preços'!$D$4:$E$14,2,0)</f>
        <v>70</v>
      </c>
      <c r="K338" s="3">
        <v>3500</v>
      </c>
      <c r="L338" s="3">
        <v>1533</v>
      </c>
      <c r="M338" s="3">
        <v>1967</v>
      </c>
      <c r="N338" t="s">
        <v>13</v>
      </c>
    </row>
    <row r="339" spans="2:14" hidden="1" x14ac:dyDescent="0.25">
      <c r="B339" s="2">
        <v>42951</v>
      </c>
      <c r="C339" s="7">
        <f>YEAR(base[[#This Row],[Data]])</f>
        <v>2017</v>
      </c>
      <c r="D339" s="7" t="str">
        <f>UPPER(TEXT(base[[#This Row],[Data]],"mmm"))</f>
        <v>AGO</v>
      </c>
      <c r="E339" t="s">
        <v>10</v>
      </c>
      <c r="F339" t="s">
        <v>14</v>
      </c>
      <c r="G339" t="str">
        <f>PROPER(base[[#This Row],[Evento]]&amp;" "&amp;base[[#This Row],[Tipo]])</f>
        <v>Aniversário Teen</v>
      </c>
      <c r="H339" t="s">
        <v>15</v>
      </c>
      <c r="I339">
        <v>100</v>
      </c>
      <c r="J339" s="3">
        <f>VLOOKUP(_xlfn.CONCAT(base[[#This Row],[Evento]],base[[#This Row],[Tipo]]),'[1]tabela de preços'!$D$4:$E$14,2,0)</f>
        <v>90</v>
      </c>
      <c r="K339" s="3">
        <v>9000</v>
      </c>
      <c r="L339" s="3">
        <v>3376</v>
      </c>
      <c r="M339" s="3">
        <v>5624</v>
      </c>
      <c r="N339" t="s">
        <v>13</v>
      </c>
    </row>
    <row r="340" spans="2:14" hidden="1" x14ac:dyDescent="0.25">
      <c r="B340" s="2">
        <v>42437</v>
      </c>
      <c r="C340" s="7">
        <f>YEAR(base[[#This Row],[Data]])</f>
        <v>2016</v>
      </c>
      <c r="D340" s="7" t="str">
        <f>UPPER(TEXT(base[[#This Row],[Data]],"mmm"))</f>
        <v>MAR</v>
      </c>
      <c r="E340" t="s">
        <v>10</v>
      </c>
      <c r="F340" t="s">
        <v>16</v>
      </c>
      <c r="G340" t="str">
        <f>PROPER(base[[#This Row],[Evento]]&amp;" "&amp;base[[#This Row],[Tipo]])</f>
        <v>Aniversário Adulto</v>
      </c>
      <c r="H340" t="s">
        <v>12</v>
      </c>
      <c r="I340">
        <v>150</v>
      </c>
      <c r="J340" s="3">
        <f>VLOOKUP(_xlfn.CONCAT(base[[#This Row],[Evento]],base[[#This Row],[Tipo]]),'[1]tabela de preços'!$D$4:$E$14,2,0)</f>
        <v>120</v>
      </c>
      <c r="K340" s="3">
        <v>18000</v>
      </c>
      <c r="L340" s="3">
        <v>6863</v>
      </c>
      <c r="M340" s="3">
        <v>11137</v>
      </c>
      <c r="N340" t="s">
        <v>13</v>
      </c>
    </row>
    <row r="341" spans="2:14" hidden="1" x14ac:dyDescent="0.25">
      <c r="B341" s="2">
        <v>42594</v>
      </c>
      <c r="C341" s="7">
        <f>YEAR(base[[#This Row],[Data]])</f>
        <v>2016</v>
      </c>
      <c r="D341" s="7" t="str">
        <f>UPPER(TEXT(base[[#This Row],[Data]],"mmm"))</f>
        <v>AGO</v>
      </c>
      <c r="E341" t="s">
        <v>10</v>
      </c>
      <c r="F341" t="s">
        <v>17</v>
      </c>
      <c r="G341" t="str">
        <f>PROPER(base[[#This Row],[Evento]]&amp;" "&amp;base[[#This Row],[Tipo]])</f>
        <v>Aniversário Melhor Idade</v>
      </c>
      <c r="H341" t="s">
        <v>15</v>
      </c>
      <c r="I341">
        <v>70</v>
      </c>
      <c r="J341" s="3">
        <f>VLOOKUP(_xlfn.CONCAT(base[[#This Row],[Evento]],base[[#This Row],[Tipo]]),'[1]tabela de preços'!$D$4:$E$14,2,0)</f>
        <v>120</v>
      </c>
      <c r="K341" s="3">
        <v>8400</v>
      </c>
      <c r="L341" s="3">
        <v>2880</v>
      </c>
      <c r="M341" s="3">
        <v>5520</v>
      </c>
      <c r="N341" t="s">
        <v>13</v>
      </c>
    </row>
    <row r="342" spans="2:14" hidden="1" x14ac:dyDescent="0.25">
      <c r="B342" s="2">
        <v>42476</v>
      </c>
      <c r="C342" s="7">
        <f>YEAR(base[[#This Row],[Data]])</f>
        <v>2016</v>
      </c>
      <c r="D342" s="7" t="str">
        <f>UPPER(TEXT(base[[#This Row],[Data]],"mmm"))</f>
        <v>ABR</v>
      </c>
      <c r="E342" t="s">
        <v>18</v>
      </c>
      <c r="F342" t="s">
        <v>16</v>
      </c>
      <c r="G342" t="str">
        <f>PROPER(base[[#This Row],[Evento]]&amp;" "&amp;base[[#This Row],[Tipo]])</f>
        <v>Casamento Adulto</v>
      </c>
      <c r="H342" t="s">
        <v>12</v>
      </c>
      <c r="I342">
        <v>120</v>
      </c>
      <c r="J342" s="3">
        <f>VLOOKUP(_xlfn.CONCAT(base[[#This Row],[Evento]],base[[#This Row],[Tipo]]),'[1]tabela de preços'!$D$4:$E$14,2,0)</f>
        <v>150</v>
      </c>
      <c r="K342" s="3">
        <v>18000</v>
      </c>
      <c r="L342" s="3">
        <v>7573</v>
      </c>
      <c r="M342" s="3">
        <v>10427</v>
      </c>
      <c r="N342" t="s">
        <v>13</v>
      </c>
    </row>
    <row r="343" spans="2:14" x14ac:dyDescent="0.25">
      <c r="B343" s="2">
        <v>42736</v>
      </c>
      <c r="C343" s="7">
        <f>YEAR(base[[#This Row],[Data]])</f>
        <v>2017</v>
      </c>
      <c r="D343" s="7" t="str">
        <f>UPPER(TEXT(base[[#This Row],[Data]],"mmm"))</f>
        <v>JAN</v>
      </c>
      <c r="E343" t="s">
        <v>19</v>
      </c>
      <c r="F343" t="s">
        <v>16</v>
      </c>
      <c r="G343" t="str">
        <f>PROPER(base[[#This Row],[Evento]]&amp;" "&amp;base[[#This Row],[Tipo]])</f>
        <v>Bodas Adulto</v>
      </c>
      <c r="H343" t="s">
        <v>15</v>
      </c>
      <c r="I343">
        <v>100</v>
      </c>
      <c r="J343" s="3">
        <f>VLOOKUP(_xlfn.CONCAT(base[[#This Row],[Evento]],base[[#This Row],[Tipo]]),'[1]tabela de preços'!$D$4:$E$14,2,0)</f>
        <v>150</v>
      </c>
      <c r="K343" s="3">
        <v>15000</v>
      </c>
      <c r="L343" s="3">
        <v>6288</v>
      </c>
      <c r="M343" s="3">
        <v>8712</v>
      </c>
      <c r="N343" t="s">
        <v>13</v>
      </c>
    </row>
    <row r="344" spans="2:14" hidden="1" x14ac:dyDescent="0.25">
      <c r="B344" s="2">
        <v>42843</v>
      </c>
      <c r="C344" s="7">
        <f>YEAR(base[[#This Row],[Data]])</f>
        <v>2017</v>
      </c>
      <c r="D344" s="7" t="str">
        <f>UPPER(TEXT(base[[#This Row],[Data]],"mmm"))</f>
        <v>ABR</v>
      </c>
      <c r="E344" t="s">
        <v>19</v>
      </c>
      <c r="F344" t="s">
        <v>17</v>
      </c>
      <c r="G344" t="str">
        <f>PROPER(base[[#This Row],[Evento]]&amp;" "&amp;base[[#This Row],[Tipo]])</f>
        <v>Bodas Melhor Idade</v>
      </c>
      <c r="H344" t="s">
        <v>12</v>
      </c>
      <c r="I344">
        <v>200</v>
      </c>
      <c r="J344" s="3">
        <f>VLOOKUP(_xlfn.CONCAT(base[[#This Row],[Evento]],base[[#This Row],[Tipo]]),'[1]tabela de preços'!$D$4:$E$14,2,0)</f>
        <v>120</v>
      </c>
      <c r="K344" s="3">
        <v>24000</v>
      </c>
      <c r="L344" s="3">
        <v>9974</v>
      </c>
      <c r="M344" s="3">
        <v>14026</v>
      </c>
      <c r="N344" t="s">
        <v>13</v>
      </c>
    </row>
    <row r="345" spans="2:14" hidden="1" x14ac:dyDescent="0.25">
      <c r="B345" s="2">
        <v>42581</v>
      </c>
      <c r="C345" s="7">
        <f>YEAR(base[[#This Row],[Data]])</f>
        <v>2016</v>
      </c>
      <c r="D345" s="7" t="str">
        <f>UPPER(TEXT(base[[#This Row],[Data]],"mmm"))</f>
        <v>JUL</v>
      </c>
      <c r="E345" t="s">
        <v>20</v>
      </c>
      <c r="F345" t="s">
        <v>16</v>
      </c>
      <c r="G345" t="str">
        <f>PROPER(base[[#This Row],[Evento]]&amp;" "&amp;base[[#This Row],[Tipo]])</f>
        <v>Empresa Adulto</v>
      </c>
      <c r="H345" t="s">
        <v>15</v>
      </c>
      <c r="I345">
        <v>50</v>
      </c>
      <c r="J345" s="3">
        <f>VLOOKUP(_xlfn.CONCAT(base[[#This Row],[Evento]],base[[#This Row],[Tipo]]),'[1]tabela de preços'!$D$4:$E$14,2,0)</f>
        <v>100</v>
      </c>
      <c r="K345" s="3">
        <v>5000</v>
      </c>
      <c r="L345" s="3">
        <v>2145</v>
      </c>
      <c r="M345" s="3">
        <v>2855</v>
      </c>
      <c r="N345" t="s">
        <v>13</v>
      </c>
    </row>
    <row r="346" spans="2:14" x14ac:dyDescent="0.25">
      <c r="B346" s="2">
        <v>42756</v>
      </c>
      <c r="C346" s="7">
        <f>YEAR(base[[#This Row],[Data]])</f>
        <v>2017</v>
      </c>
      <c r="D346" s="7" t="str">
        <f>UPPER(TEXT(base[[#This Row],[Data]],"mmm"))</f>
        <v>JAN</v>
      </c>
      <c r="E346" t="s">
        <v>21</v>
      </c>
      <c r="F346" t="s">
        <v>14</v>
      </c>
      <c r="G346" t="str">
        <f>PROPER(base[[#This Row],[Evento]]&amp;" "&amp;base[[#This Row],[Tipo]])</f>
        <v>15 Anos Teen</v>
      </c>
      <c r="H346" t="s">
        <v>12</v>
      </c>
      <c r="I346">
        <v>100</v>
      </c>
      <c r="J346" s="3">
        <f>VLOOKUP(_xlfn.CONCAT(base[[#This Row],[Evento]],base[[#This Row],[Tipo]]),'[1]tabela de preços'!$D$4:$E$14,2,0)</f>
        <v>90</v>
      </c>
      <c r="K346" s="3">
        <v>9000</v>
      </c>
      <c r="L346" s="3">
        <v>3822</v>
      </c>
      <c r="M346" s="3">
        <v>5178</v>
      </c>
      <c r="N346" t="s">
        <v>13</v>
      </c>
    </row>
    <row r="347" spans="2:14" hidden="1" x14ac:dyDescent="0.25">
      <c r="B347" s="2">
        <v>42912</v>
      </c>
      <c r="C347" s="7">
        <f>YEAR(base[[#This Row],[Data]])</f>
        <v>2017</v>
      </c>
      <c r="D347" s="7" t="str">
        <f>UPPER(TEXT(base[[#This Row],[Data]],"mmm"))</f>
        <v>JUN</v>
      </c>
      <c r="E347" t="s">
        <v>22</v>
      </c>
      <c r="F347" t="s">
        <v>16</v>
      </c>
      <c r="G347" t="str">
        <f>PROPER(base[[#This Row],[Evento]]&amp;" "&amp;base[[#This Row],[Tipo]])</f>
        <v>Despedida Adulto</v>
      </c>
      <c r="H347" t="s">
        <v>15</v>
      </c>
      <c r="I347">
        <v>150</v>
      </c>
      <c r="J347" s="3">
        <f>VLOOKUP(_xlfn.CONCAT(base[[#This Row],[Evento]],base[[#This Row],[Tipo]]),'[1]tabela de preços'!$D$4:$E$14,2,0)</f>
        <v>120</v>
      </c>
      <c r="K347" s="3">
        <v>18000</v>
      </c>
      <c r="L347" s="3">
        <v>7921</v>
      </c>
      <c r="M347" s="3">
        <v>10079</v>
      </c>
      <c r="N347" t="s">
        <v>13</v>
      </c>
    </row>
    <row r="348" spans="2:14" hidden="1" x14ac:dyDescent="0.25">
      <c r="B348" s="2">
        <v>43005</v>
      </c>
      <c r="C348" s="7">
        <f>YEAR(base[[#This Row],[Data]])</f>
        <v>2017</v>
      </c>
      <c r="D348" s="7" t="str">
        <f>UPPER(TEXT(base[[#This Row],[Data]],"mmm"))</f>
        <v>SET</v>
      </c>
      <c r="E348" t="s">
        <v>10</v>
      </c>
      <c r="F348" t="s">
        <v>11</v>
      </c>
      <c r="G348" t="str">
        <f>PROPER(base[[#This Row],[Evento]]&amp;" "&amp;base[[#This Row],[Tipo]])</f>
        <v>Aniversário Infantil</v>
      </c>
      <c r="H348" t="s">
        <v>12</v>
      </c>
      <c r="I348">
        <v>50</v>
      </c>
      <c r="J348" s="3">
        <f>VLOOKUP(_xlfn.CONCAT(base[[#This Row],[Evento]],base[[#This Row],[Tipo]]),'[1]tabela de preços'!$D$4:$E$14,2,0)</f>
        <v>70</v>
      </c>
      <c r="K348" s="3">
        <v>3500</v>
      </c>
      <c r="L348" s="3">
        <v>1564</v>
      </c>
      <c r="M348" s="3">
        <v>1936</v>
      </c>
      <c r="N348" t="s">
        <v>13</v>
      </c>
    </row>
    <row r="349" spans="2:14" hidden="1" x14ac:dyDescent="0.25">
      <c r="B349" s="2">
        <v>42865</v>
      </c>
      <c r="C349" s="7">
        <f>YEAR(base[[#This Row],[Data]])</f>
        <v>2017</v>
      </c>
      <c r="D349" s="7" t="str">
        <f>UPPER(TEXT(base[[#This Row],[Data]],"mmm"))</f>
        <v>MAI</v>
      </c>
      <c r="E349" t="s">
        <v>10</v>
      </c>
      <c r="F349" t="s">
        <v>14</v>
      </c>
      <c r="G349" t="str">
        <f>PROPER(base[[#This Row],[Evento]]&amp;" "&amp;base[[#This Row],[Tipo]])</f>
        <v>Aniversário Teen</v>
      </c>
      <c r="H349" t="s">
        <v>15</v>
      </c>
      <c r="I349">
        <v>100</v>
      </c>
      <c r="J349" s="3">
        <f>VLOOKUP(_xlfn.CONCAT(base[[#This Row],[Evento]],base[[#This Row],[Tipo]]),'[1]tabela de preços'!$D$4:$E$14,2,0)</f>
        <v>90</v>
      </c>
      <c r="K349" s="3">
        <v>9000</v>
      </c>
      <c r="L349" s="3">
        <v>3094</v>
      </c>
      <c r="M349" s="3">
        <v>5906</v>
      </c>
      <c r="N349" t="s">
        <v>13</v>
      </c>
    </row>
    <row r="350" spans="2:14" hidden="1" x14ac:dyDescent="0.25">
      <c r="B350" s="2">
        <v>42717</v>
      </c>
      <c r="C350" s="7">
        <f>YEAR(base[[#This Row],[Data]])</f>
        <v>2016</v>
      </c>
      <c r="D350" s="7" t="str">
        <f>UPPER(TEXT(base[[#This Row],[Data]],"mmm"))</f>
        <v>DEZ</v>
      </c>
      <c r="E350" t="s">
        <v>10</v>
      </c>
      <c r="F350" t="s">
        <v>16</v>
      </c>
      <c r="G350" t="str">
        <f>PROPER(base[[#This Row],[Evento]]&amp;" "&amp;base[[#This Row],[Tipo]])</f>
        <v>Aniversário Adulto</v>
      </c>
      <c r="H350" t="s">
        <v>12</v>
      </c>
      <c r="I350">
        <v>150</v>
      </c>
      <c r="J350" s="3">
        <f>VLOOKUP(_xlfn.CONCAT(base[[#This Row],[Evento]],base[[#This Row],[Tipo]]),'[1]tabela de preços'!$D$4:$E$14,2,0)</f>
        <v>120</v>
      </c>
      <c r="K350" s="3">
        <v>18000</v>
      </c>
      <c r="L350" s="3">
        <v>7993</v>
      </c>
      <c r="M350" s="3">
        <v>10007</v>
      </c>
      <c r="N350" t="s">
        <v>13</v>
      </c>
    </row>
    <row r="351" spans="2:14" hidden="1" x14ac:dyDescent="0.25">
      <c r="B351" s="2">
        <v>42668</v>
      </c>
      <c r="C351" s="7">
        <f>YEAR(base[[#This Row],[Data]])</f>
        <v>2016</v>
      </c>
      <c r="D351" s="7" t="str">
        <f>UPPER(TEXT(base[[#This Row],[Data]],"mmm"))</f>
        <v>OUT</v>
      </c>
      <c r="E351" t="s">
        <v>10</v>
      </c>
      <c r="F351" t="s">
        <v>17</v>
      </c>
      <c r="G351" t="str">
        <f>PROPER(base[[#This Row],[Evento]]&amp;" "&amp;base[[#This Row],[Tipo]])</f>
        <v>Aniversário Melhor Idade</v>
      </c>
      <c r="H351" t="s">
        <v>15</v>
      </c>
      <c r="I351">
        <v>70</v>
      </c>
      <c r="J351" s="3">
        <f>VLOOKUP(_xlfn.CONCAT(base[[#This Row],[Evento]],base[[#This Row],[Tipo]]),'[1]tabela de preços'!$D$4:$E$14,2,0)</f>
        <v>120</v>
      </c>
      <c r="K351" s="3">
        <v>8400</v>
      </c>
      <c r="L351" s="3">
        <v>3768</v>
      </c>
      <c r="M351" s="3">
        <v>4632</v>
      </c>
      <c r="N351" t="s">
        <v>13</v>
      </c>
    </row>
    <row r="352" spans="2:14" hidden="1" x14ac:dyDescent="0.25">
      <c r="B352" s="2">
        <v>42692</v>
      </c>
      <c r="C352" s="7">
        <f>YEAR(base[[#This Row],[Data]])</f>
        <v>2016</v>
      </c>
      <c r="D352" s="7" t="str">
        <f>UPPER(TEXT(base[[#This Row],[Data]],"mmm"))</f>
        <v>NOV</v>
      </c>
      <c r="E352" t="s">
        <v>18</v>
      </c>
      <c r="F352" t="s">
        <v>16</v>
      </c>
      <c r="G352" t="str">
        <f>PROPER(base[[#This Row],[Evento]]&amp;" "&amp;base[[#This Row],[Tipo]])</f>
        <v>Casamento Adulto</v>
      </c>
      <c r="H352" t="s">
        <v>12</v>
      </c>
      <c r="I352">
        <v>120</v>
      </c>
      <c r="J352" s="3">
        <f>VLOOKUP(_xlfn.CONCAT(base[[#This Row],[Evento]],base[[#This Row],[Tipo]]),'[1]tabela de preços'!$D$4:$E$14,2,0)</f>
        <v>150</v>
      </c>
      <c r="K352" s="3">
        <v>18000</v>
      </c>
      <c r="L352" s="3">
        <v>6291</v>
      </c>
      <c r="M352" s="3">
        <v>11709</v>
      </c>
      <c r="N352" t="s">
        <v>13</v>
      </c>
    </row>
    <row r="353" spans="2:14" x14ac:dyDescent="0.25">
      <c r="B353" s="2">
        <v>42750</v>
      </c>
      <c r="C353" s="7">
        <f>YEAR(base[[#This Row],[Data]])</f>
        <v>2017</v>
      </c>
      <c r="D353" s="7" t="str">
        <f>UPPER(TEXT(base[[#This Row],[Data]],"mmm"))</f>
        <v>JAN</v>
      </c>
      <c r="E353" t="s">
        <v>19</v>
      </c>
      <c r="F353" t="s">
        <v>16</v>
      </c>
      <c r="G353" t="str">
        <f>PROPER(base[[#This Row],[Evento]]&amp;" "&amp;base[[#This Row],[Tipo]])</f>
        <v>Bodas Adulto</v>
      </c>
      <c r="H353" t="s">
        <v>15</v>
      </c>
      <c r="I353">
        <v>100</v>
      </c>
      <c r="J353" s="3">
        <f>VLOOKUP(_xlfn.CONCAT(base[[#This Row],[Evento]],base[[#This Row],[Tipo]]),'[1]tabela de preços'!$D$4:$E$14,2,0)</f>
        <v>150</v>
      </c>
      <c r="K353" s="3">
        <v>15000</v>
      </c>
      <c r="L353" s="3">
        <v>6701</v>
      </c>
      <c r="M353" s="3">
        <v>8299</v>
      </c>
      <c r="N353" t="s">
        <v>13</v>
      </c>
    </row>
    <row r="354" spans="2:14" hidden="1" x14ac:dyDescent="0.25">
      <c r="B354" s="2">
        <v>42415</v>
      </c>
      <c r="C354" s="7">
        <f>YEAR(base[[#This Row],[Data]])</f>
        <v>2016</v>
      </c>
      <c r="D354" s="7" t="str">
        <f>UPPER(TEXT(base[[#This Row],[Data]],"mmm"))</f>
        <v>FEV</v>
      </c>
      <c r="E354" t="s">
        <v>19</v>
      </c>
      <c r="F354" t="s">
        <v>17</v>
      </c>
      <c r="G354" t="str">
        <f>PROPER(base[[#This Row],[Evento]]&amp;" "&amp;base[[#This Row],[Tipo]])</f>
        <v>Bodas Melhor Idade</v>
      </c>
      <c r="H354" t="s">
        <v>12</v>
      </c>
      <c r="I354">
        <v>200</v>
      </c>
      <c r="J354" s="3">
        <f>VLOOKUP(_xlfn.CONCAT(base[[#This Row],[Evento]],base[[#This Row],[Tipo]]),'[1]tabela de preços'!$D$4:$E$14,2,0)</f>
        <v>120</v>
      </c>
      <c r="K354" s="3">
        <v>24000</v>
      </c>
      <c r="L354" s="3">
        <v>9297</v>
      </c>
      <c r="M354" s="3">
        <v>14703</v>
      </c>
      <c r="N354" t="s">
        <v>13</v>
      </c>
    </row>
    <row r="355" spans="2:14" hidden="1" x14ac:dyDescent="0.25">
      <c r="B355" s="2">
        <v>42812</v>
      </c>
      <c r="C355" s="7">
        <f>YEAR(base[[#This Row],[Data]])</f>
        <v>2017</v>
      </c>
      <c r="D355" s="7" t="str">
        <f>UPPER(TEXT(base[[#This Row],[Data]],"mmm"))</f>
        <v>MAR</v>
      </c>
      <c r="E355" t="s">
        <v>20</v>
      </c>
      <c r="F355" t="s">
        <v>16</v>
      </c>
      <c r="G355" t="str">
        <f>PROPER(base[[#This Row],[Evento]]&amp;" "&amp;base[[#This Row],[Tipo]])</f>
        <v>Empresa Adulto</v>
      </c>
      <c r="H355" t="s">
        <v>15</v>
      </c>
      <c r="I355">
        <v>50</v>
      </c>
      <c r="J355" s="3">
        <f>VLOOKUP(_xlfn.CONCAT(base[[#This Row],[Evento]],base[[#This Row],[Tipo]]),'[1]tabela de preços'!$D$4:$E$14,2,0)</f>
        <v>100</v>
      </c>
      <c r="K355" s="3">
        <v>5000</v>
      </c>
      <c r="L355" s="3">
        <v>1777</v>
      </c>
      <c r="M355" s="3">
        <v>3223</v>
      </c>
      <c r="N355" t="s">
        <v>13</v>
      </c>
    </row>
    <row r="356" spans="2:14" hidden="1" x14ac:dyDescent="0.25">
      <c r="B356" s="2">
        <v>42941</v>
      </c>
      <c r="C356" s="7">
        <f>YEAR(base[[#This Row],[Data]])</f>
        <v>2017</v>
      </c>
      <c r="D356" s="7" t="str">
        <f>UPPER(TEXT(base[[#This Row],[Data]],"mmm"))</f>
        <v>JUL</v>
      </c>
      <c r="E356" t="s">
        <v>21</v>
      </c>
      <c r="F356" t="s">
        <v>14</v>
      </c>
      <c r="G356" t="str">
        <f>PROPER(base[[#This Row],[Evento]]&amp;" "&amp;base[[#This Row],[Tipo]])</f>
        <v>15 Anos Teen</v>
      </c>
      <c r="H356" t="s">
        <v>12</v>
      </c>
      <c r="I356">
        <v>100</v>
      </c>
      <c r="J356" s="3">
        <f>VLOOKUP(_xlfn.CONCAT(base[[#This Row],[Evento]],base[[#This Row],[Tipo]]),'[1]tabela de preços'!$D$4:$E$14,2,0)</f>
        <v>90</v>
      </c>
      <c r="K356" s="3">
        <v>9000</v>
      </c>
      <c r="L356" s="3">
        <v>3636</v>
      </c>
      <c r="M356" s="3">
        <v>5364</v>
      </c>
      <c r="N356" t="s">
        <v>13</v>
      </c>
    </row>
    <row r="357" spans="2:14" hidden="1" x14ac:dyDescent="0.25">
      <c r="B357" s="2">
        <v>43088</v>
      </c>
      <c r="C357" s="7">
        <f>YEAR(base[[#This Row],[Data]])</f>
        <v>2017</v>
      </c>
      <c r="D357" s="7" t="str">
        <f>UPPER(TEXT(base[[#This Row],[Data]],"mmm"))</f>
        <v>DEZ</v>
      </c>
      <c r="E357" t="s">
        <v>22</v>
      </c>
      <c r="F357" t="s">
        <v>16</v>
      </c>
      <c r="G357" t="str">
        <f>PROPER(base[[#This Row],[Evento]]&amp;" "&amp;base[[#This Row],[Tipo]])</f>
        <v>Despedida Adulto</v>
      </c>
      <c r="H357" t="s">
        <v>15</v>
      </c>
      <c r="I357">
        <v>150</v>
      </c>
      <c r="J357" s="3">
        <f>VLOOKUP(_xlfn.CONCAT(base[[#This Row],[Evento]],base[[#This Row],[Tipo]]),'[1]tabela de preços'!$D$4:$E$14,2,0)</f>
        <v>120</v>
      </c>
      <c r="K357" s="3">
        <v>18000</v>
      </c>
      <c r="L357" s="3">
        <v>7842</v>
      </c>
      <c r="M357" s="3">
        <v>10158</v>
      </c>
      <c r="N357" t="s">
        <v>13</v>
      </c>
    </row>
    <row r="358" spans="2:14" hidden="1" x14ac:dyDescent="0.25">
      <c r="B358" s="2">
        <v>42889</v>
      </c>
      <c r="C358" s="7">
        <f>YEAR(base[[#This Row],[Data]])</f>
        <v>2017</v>
      </c>
      <c r="D358" s="7" t="str">
        <f>UPPER(TEXT(base[[#This Row],[Data]],"mmm"))</f>
        <v>JUN</v>
      </c>
      <c r="E358" t="s">
        <v>10</v>
      </c>
      <c r="F358" t="s">
        <v>11</v>
      </c>
      <c r="G358" t="str">
        <f>PROPER(base[[#This Row],[Evento]]&amp;" "&amp;base[[#This Row],[Tipo]])</f>
        <v>Aniversário Infantil</v>
      </c>
      <c r="H358" t="s">
        <v>12</v>
      </c>
      <c r="I358">
        <v>50</v>
      </c>
      <c r="J358" s="3">
        <f>VLOOKUP(_xlfn.CONCAT(base[[#This Row],[Evento]],base[[#This Row],[Tipo]]),'[1]tabela de preços'!$D$4:$E$14,2,0)</f>
        <v>70</v>
      </c>
      <c r="K358" s="3">
        <v>3500</v>
      </c>
      <c r="L358" s="3">
        <v>1402</v>
      </c>
      <c r="M358" s="3">
        <v>2098</v>
      </c>
      <c r="N358" t="s">
        <v>13</v>
      </c>
    </row>
    <row r="359" spans="2:14" hidden="1" x14ac:dyDescent="0.25">
      <c r="B359" s="2">
        <v>43019</v>
      </c>
      <c r="C359" s="7">
        <f>YEAR(base[[#This Row],[Data]])</f>
        <v>2017</v>
      </c>
      <c r="D359" s="7" t="str">
        <f>UPPER(TEXT(base[[#This Row],[Data]],"mmm"))</f>
        <v>OUT</v>
      </c>
      <c r="E359" t="s">
        <v>10</v>
      </c>
      <c r="F359" t="s">
        <v>14</v>
      </c>
      <c r="G359" t="str">
        <f>PROPER(base[[#This Row],[Evento]]&amp;" "&amp;base[[#This Row],[Tipo]])</f>
        <v>Aniversário Teen</v>
      </c>
      <c r="H359" t="s">
        <v>15</v>
      </c>
      <c r="I359">
        <v>100</v>
      </c>
      <c r="J359" s="3">
        <f>VLOOKUP(_xlfn.CONCAT(base[[#This Row],[Evento]],base[[#This Row],[Tipo]]),'[1]tabela de preços'!$D$4:$E$14,2,0)</f>
        <v>90</v>
      </c>
      <c r="K359" s="3">
        <v>9000</v>
      </c>
      <c r="L359" s="3">
        <v>3941</v>
      </c>
      <c r="M359" s="3">
        <v>5059</v>
      </c>
      <c r="N359" t="s">
        <v>13</v>
      </c>
    </row>
    <row r="360" spans="2:14" hidden="1" x14ac:dyDescent="0.25">
      <c r="B360" s="2">
        <v>42477</v>
      </c>
      <c r="C360" s="7">
        <f>YEAR(base[[#This Row],[Data]])</f>
        <v>2016</v>
      </c>
      <c r="D360" s="7" t="str">
        <f>UPPER(TEXT(base[[#This Row],[Data]],"mmm"))</f>
        <v>ABR</v>
      </c>
      <c r="E360" t="s">
        <v>10</v>
      </c>
      <c r="F360" t="s">
        <v>16</v>
      </c>
      <c r="G360" t="str">
        <f>PROPER(base[[#This Row],[Evento]]&amp;" "&amp;base[[#This Row],[Tipo]])</f>
        <v>Aniversário Adulto</v>
      </c>
      <c r="H360" t="s">
        <v>12</v>
      </c>
      <c r="I360">
        <v>150</v>
      </c>
      <c r="J360" s="3">
        <f>VLOOKUP(_xlfn.CONCAT(base[[#This Row],[Evento]],base[[#This Row],[Tipo]]),'[1]tabela de preços'!$D$4:$E$14,2,0)</f>
        <v>120</v>
      </c>
      <c r="K360" s="3">
        <v>18000</v>
      </c>
      <c r="L360" s="3">
        <v>7773</v>
      </c>
      <c r="M360" s="3">
        <v>10227</v>
      </c>
      <c r="N360" t="s">
        <v>13</v>
      </c>
    </row>
    <row r="361" spans="2:14" hidden="1" x14ac:dyDescent="0.25">
      <c r="B361" s="2">
        <v>42409</v>
      </c>
      <c r="C361" s="7">
        <f>YEAR(base[[#This Row],[Data]])</f>
        <v>2016</v>
      </c>
      <c r="D361" s="7" t="str">
        <f>UPPER(TEXT(base[[#This Row],[Data]],"mmm"))</f>
        <v>FEV</v>
      </c>
      <c r="E361" t="s">
        <v>10</v>
      </c>
      <c r="F361" t="s">
        <v>17</v>
      </c>
      <c r="G361" t="str">
        <f>PROPER(base[[#This Row],[Evento]]&amp;" "&amp;base[[#This Row],[Tipo]])</f>
        <v>Aniversário Melhor Idade</v>
      </c>
      <c r="H361" t="s">
        <v>15</v>
      </c>
      <c r="I361">
        <v>70</v>
      </c>
      <c r="J361" s="3">
        <f>VLOOKUP(_xlfn.CONCAT(base[[#This Row],[Evento]],base[[#This Row],[Tipo]]),'[1]tabela de preços'!$D$4:$E$14,2,0)</f>
        <v>120</v>
      </c>
      <c r="K361" s="3">
        <v>8400</v>
      </c>
      <c r="L361" s="3">
        <v>3375</v>
      </c>
      <c r="M361" s="3">
        <v>5025</v>
      </c>
      <c r="N361" t="s">
        <v>13</v>
      </c>
    </row>
    <row r="362" spans="2:14" hidden="1" x14ac:dyDescent="0.25">
      <c r="B362" s="2">
        <v>42463</v>
      </c>
      <c r="C362" s="7">
        <f>YEAR(base[[#This Row],[Data]])</f>
        <v>2016</v>
      </c>
      <c r="D362" s="7" t="str">
        <f>UPPER(TEXT(base[[#This Row],[Data]],"mmm"))</f>
        <v>ABR</v>
      </c>
      <c r="E362" t="s">
        <v>18</v>
      </c>
      <c r="F362" t="s">
        <v>16</v>
      </c>
      <c r="G362" t="str">
        <f>PROPER(base[[#This Row],[Evento]]&amp;" "&amp;base[[#This Row],[Tipo]])</f>
        <v>Casamento Adulto</v>
      </c>
      <c r="H362" t="s">
        <v>12</v>
      </c>
      <c r="I362">
        <v>120</v>
      </c>
      <c r="J362" s="3">
        <f>VLOOKUP(_xlfn.CONCAT(base[[#This Row],[Evento]],base[[#This Row],[Tipo]]),'[1]tabela de preços'!$D$4:$E$14,2,0)</f>
        <v>150</v>
      </c>
      <c r="K362" s="3">
        <v>18000</v>
      </c>
      <c r="L362" s="3">
        <v>6452</v>
      </c>
      <c r="M362" s="3">
        <v>11548</v>
      </c>
      <c r="N362" t="s">
        <v>13</v>
      </c>
    </row>
    <row r="363" spans="2:14" hidden="1" x14ac:dyDescent="0.25">
      <c r="B363" s="2">
        <v>42907</v>
      </c>
      <c r="C363" s="7">
        <f>YEAR(base[[#This Row],[Data]])</f>
        <v>2017</v>
      </c>
      <c r="D363" s="7" t="str">
        <f>UPPER(TEXT(base[[#This Row],[Data]],"mmm"))</f>
        <v>JUN</v>
      </c>
      <c r="E363" t="s">
        <v>19</v>
      </c>
      <c r="F363" t="s">
        <v>16</v>
      </c>
      <c r="G363" t="str">
        <f>PROPER(base[[#This Row],[Evento]]&amp;" "&amp;base[[#This Row],[Tipo]])</f>
        <v>Bodas Adulto</v>
      </c>
      <c r="H363" t="s">
        <v>15</v>
      </c>
      <c r="I363">
        <v>100</v>
      </c>
      <c r="J363" s="3">
        <f>VLOOKUP(_xlfn.CONCAT(base[[#This Row],[Evento]],base[[#This Row],[Tipo]]),'[1]tabela de preços'!$D$4:$E$14,2,0)</f>
        <v>150</v>
      </c>
      <c r="K363" s="3">
        <v>15000</v>
      </c>
      <c r="L363" s="3">
        <v>5281</v>
      </c>
      <c r="M363" s="3">
        <v>9719</v>
      </c>
      <c r="N363" t="s">
        <v>13</v>
      </c>
    </row>
    <row r="364" spans="2:14" hidden="1" x14ac:dyDescent="0.25">
      <c r="B364" s="2">
        <v>42484</v>
      </c>
      <c r="C364" s="7">
        <f>YEAR(base[[#This Row],[Data]])</f>
        <v>2016</v>
      </c>
      <c r="D364" s="7" t="str">
        <f>UPPER(TEXT(base[[#This Row],[Data]],"mmm"))</f>
        <v>ABR</v>
      </c>
      <c r="E364" t="s">
        <v>19</v>
      </c>
      <c r="F364" t="s">
        <v>17</v>
      </c>
      <c r="G364" t="str">
        <f>PROPER(base[[#This Row],[Evento]]&amp;" "&amp;base[[#This Row],[Tipo]])</f>
        <v>Bodas Melhor Idade</v>
      </c>
      <c r="H364" t="s">
        <v>12</v>
      </c>
      <c r="I364">
        <v>200</v>
      </c>
      <c r="J364" s="3">
        <f>VLOOKUP(_xlfn.CONCAT(base[[#This Row],[Evento]],base[[#This Row],[Tipo]]),'[1]tabela de preços'!$D$4:$E$14,2,0)</f>
        <v>120</v>
      </c>
      <c r="K364" s="3">
        <v>24000</v>
      </c>
      <c r="L364" s="3">
        <v>9461</v>
      </c>
      <c r="M364" s="3">
        <v>14539</v>
      </c>
      <c r="N364" t="s">
        <v>13</v>
      </c>
    </row>
    <row r="365" spans="2:14" x14ac:dyDescent="0.25">
      <c r="B365" s="2">
        <v>42754</v>
      </c>
      <c r="C365" s="7">
        <f>YEAR(base[[#This Row],[Data]])</f>
        <v>2017</v>
      </c>
      <c r="D365" s="7" t="str">
        <f>UPPER(TEXT(base[[#This Row],[Data]],"mmm"))</f>
        <v>JAN</v>
      </c>
      <c r="E365" t="s">
        <v>20</v>
      </c>
      <c r="F365" t="s">
        <v>16</v>
      </c>
      <c r="G365" t="str">
        <f>PROPER(base[[#This Row],[Evento]]&amp;" "&amp;base[[#This Row],[Tipo]])</f>
        <v>Empresa Adulto</v>
      </c>
      <c r="H365" t="s">
        <v>15</v>
      </c>
      <c r="I365">
        <v>50</v>
      </c>
      <c r="J365" s="3">
        <f>VLOOKUP(_xlfn.CONCAT(base[[#This Row],[Evento]],base[[#This Row],[Tipo]]),'[1]tabela de preços'!$D$4:$E$14,2,0)</f>
        <v>100</v>
      </c>
      <c r="K365" s="3">
        <v>5000</v>
      </c>
      <c r="L365" s="3">
        <v>2163</v>
      </c>
      <c r="M365" s="3">
        <v>2837</v>
      </c>
      <c r="N365" t="s">
        <v>13</v>
      </c>
    </row>
    <row r="366" spans="2:14" hidden="1" x14ac:dyDescent="0.25">
      <c r="B366" s="2">
        <v>42993</v>
      </c>
      <c r="C366" s="7">
        <f>YEAR(base[[#This Row],[Data]])</f>
        <v>2017</v>
      </c>
      <c r="D366" s="7" t="str">
        <f>UPPER(TEXT(base[[#This Row],[Data]],"mmm"))</f>
        <v>SET</v>
      </c>
      <c r="E366" t="s">
        <v>21</v>
      </c>
      <c r="F366" t="s">
        <v>14</v>
      </c>
      <c r="G366" t="str">
        <f>PROPER(base[[#This Row],[Evento]]&amp;" "&amp;base[[#This Row],[Tipo]])</f>
        <v>15 Anos Teen</v>
      </c>
      <c r="H366" t="s">
        <v>12</v>
      </c>
      <c r="I366">
        <v>100</v>
      </c>
      <c r="J366" s="3">
        <f>VLOOKUP(_xlfn.CONCAT(base[[#This Row],[Evento]],base[[#This Row],[Tipo]]),'[1]tabela de preços'!$D$4:$E$14,2,0)</f>
        <v>90</v>
      </c>
      <c r="K366" s="3">
        <v>9000</v>
      </c>
      <c r="L366" s="3">
        <v>3143</v>
      </c>
      <c r="M366" s="3">
        <v>5857</v>
      </c>
      <c r="N366" t="s">
        <v>13</v>
      </c>
    </row>
    <row r="367" spans="2:14" hidden="1" x14ac:dyDescent="0.25">
      <c r="B367" s="2">
        <v>42496</v>
      </c>
      <c r="C367" s="7">
        <f>YEAR(base[[#This Row],[Data]])</f>
        <v>2016</v>
      </c>
      <c r="D367" s="7" t="str">
        <f>UPPER(TEXT(base[[#This Row],[Data]],"mmm"))</f>
        <v>MAI</v>
      </c>
      <c r="E367" t="s">
        <v>22</v>
      </c>
      <c r="F367" t="s">
        <v>16</v>
      </c>
      <c r="G367" t="str">
        <f>PROPER(base[[#This Row],[Evento]]&amp;" "&amp;base[[#This Row],[Tipo]])</f>
        <v>Despedida Adulto</v>
      </c>
      <c r="H367" t="s">
        <v>15</v>
      </c>
      <c r="I367">
        <v>150</v>
      </c>
      <c r="J367" s="3">
        <f>VLOOKUP(_xlfn.CONCAT(base[[#This Row],[Evento]],base[[#This Row],[Tipo]]),'[1]tabela de preços'!$D$4:$E$14,2,0)</f>
        <v>120</v>
      </c>
      <c r="K367" s="3">
        <v>18000</v>
      </c>
      <c r="L367" s="3">
        <v>6741</v>
      </c>
      <c r="M367" s="3">
        <v>11259</v>
      </c>
      <c r="N367" t="s">
        <v>13</v>
      </c>
    </row>
    <row r="368" spans="2:14" hidden="1" x14ac:dyDescent="0.25">
      <c r="B368" s="2">
        <v>42972</v>
      </c>
      <c r="C368" s="7">
        <f>YEAR(base[[#This Row],[Data]])</f>
        <v>2017</v>
      </c>
      <c r="D368" s="7" t="str">
        <f>UPPER(TEXT(base[[#This Row],[Data]],"mmm"))</f>
        <v>AGO</v>
      </c>
      <c r="E368" t="s">
        <v>10</v>
      </c>
      <c r="F368" t="s">
        <v>11</v>
      </c>
      <c r="G368" t="str">
        <f>PROPER(base[[#This Row],[Evento]]&amp;" "&amp;base[[#This Row],[Tipo]])</f>
        <v>Aniversário Infantil</v>
      </c>
      <c r="H368" t="s">
        <v>12</v>
      </c>
      <c r="I368">
        <v>50</v>
      </c>
      <c r="J368" s="3">
        <f>VLOOKUP(_xlfn.CONCAT(base[[#This Row],[Evento]],base[[#This Row],[Tipo]]),'[1]tabela de preços'!$D$4:$E$14,2,0)</f>
        <v>70</v>
      </c>
      <c r="K368" s="3">
        <v>3500</v>
      </c>
      <c r="L368" s="3">
        <v>1322</v>
      </c>
      <c r="M368" s="3">
        <v>2178</v>
      </c>
      <c r="N368" t="s">
        <v>13</v>
      </c>
    </row>
    <row r="369" spans="2:14" hidden="1" x14ac:dyDescent="0.25">
      <c r="B369" s="2">
        <v>42962</v>
      </c>
      <c r="C369" s="7">
        <f>YEAR(base[[#This Row],[Data]])</f>
        <v>2017</v>
      </c>
      <c r="D369" s="7" t="str">
        <f>UPPER(TEXT(base[[#This Row],[Data]],"mmm"))</f>
        <v>AGO</v>
      </c>
      <c r="E369" t="s">
        <v>10</v>
      </c>
      <c r="F369" t="s">
        <v>14</v>
      </c>
      <c r="G369" t="str">
        <f>PROPER(base[[#This Row],[Evento]]&amp;" "&amp;base[[#This Row],[Tipo]])</f>
        <v>Aniversário Teen</v>
      </c>
      <c r="H369" t="s">
        <v>15</v>
      </c>
      <c r="I369">
        <v>100</v>
      </c>
      <c r="J369" s="3">
        <f>VLOOKUP(_xlfn.CONCAT(base[[#This Row],[Evento]],base[[#This Row],[Tipo]]),'[1]tabela de preços'!$D$4:$E$14,2,0)</f>
        <v>90</v>
      </c>
      <c r="K369" s="3">
        <v>9000</v>
      </c>
      <c r="L369" s="3">
        <v>3229</v>
      </c>
      <c r="M369" s="3">
        <v>5771</v>
      </c>
      <c r="N369" t="s">
        <v>13</v>
      </c>
    </row>
    <row r="370" spans="2:14" hidden="1" x14ac:dyDescent="0.25">
      <c r="B370" s="2">
        <v>42661</v>
      </c>
      <c r="C370" s="7">
        <f>YEAR(base[[#This Row],[Data]])</f>
        <v>2016</v>
      </c>
      <c r="D370" s="7" t="str">
        <f>UPPER(TEXT(base[[#This Row],[Data]],"mmm"))</f>
        <v>OUT</v>
      </c>
      <c r="E370" t="s">
        <v>10</v>
      </c>
      <c r="F370" t="s">
        <v>16</v>
      </c>
      <c r="G370" t="str">
        <f>PROPER(base[[#This Row],[Evento]]&amp;" "&amp;base[[#This Row],[Tipo]])</f>
        <v>Aniversário Adulto</v>
      </c>
      <c r="H370" t="s">
        <v>12</v>
      </c>
      <c r="I370">
        <v>150</v>
      </c>
      <c r="J370" s="3">
        <f>VLOOKUP(_xlfn.CONCAT(base[[#This Row],[Evento]],base[[#This Row],[Tipo]]),'[1]tabela de preços'!$D$4:$E$14,2,0)</f>
        <v>120</v>
      </c>
      <c r="K370" s="3">
        <v>18000</v>
      </c>
      <c r="L370" s="3">
        <v>7648</v>
      </c>
      <c r="M370" s="3">
        <v>10352</v>
      </c>
      <c r="N370" t="s">
        <v>13</v>
      </c>
    </row>
    <row r="371" spans="2:14" hidden="1" x14ac:dyDescent="0.25">
      <c r="B371" s="2">
        <v>42885</v>
      </c>
      <c r="C371" s="7">
        <f>YEAR(base[[#This Row],[Data]])</f>
        <v>2017</v>
      </c>
      <c r="D371" s="7" t="str">
        <f>UPPER(TEXT(base[[#This Row],[Data]],"mmm"))</f>
        <v>MAI</v>
      </c>
      <c r="E371" t="s">
        <v>10</v>
      </c>
      <c r="F371" t="s">
        <v>17</v>
      </c>
      <c r="G371" t="str">
        <f>PROPER(base[[#This Row],[Evento]]&amp;" "&amp;base[[#This Row],[Tipo]])</f>
        <v>Aniversário Melhor Idade</v>
      </c>
      <c r="H371" t="s">
        <v>15</v>
      </c>
      <c r="I371">
        <v>70</v>
      </c>
      <c r="J371" s="3">
        <f>VLOOKUP(_xlfn.CONCAT(base[[#This Row],[Evento]],base[[#This Row],[Tipo]]),'[1]tabela de preços'!$D$4:$E$14,2,0)</f>
        <v>120</v>
      </c>
      <c r="K371" s="3">
        <v>8400</v>
      </c>
      <c r="L371" s="3">
        <v>3019</v>
      </c>
      <c r="M371" s="3">
        <v>5381</v>
      </c>
      <c r="N371" t="s">
        <v>13</v>
      </c>
    </row>
    <row r="372" spans="2:14" hidden="1" x14ac:dyDescent="0.25">
      <c r="B372" s="2">
        <v>42906</v>
      </c>
      <c r="C372" s="7">
        <f>YEAR(base[[#This Row],[Data]])</f>
        <v>2017</v>
      </c>
      <c r="D372" s="7" t="str">
        <f>UPPER(TEXT(base[[#This Row],[Data]],"mmm"))</f>
        <v>JUN</v>
      </c>
      <c r="E372" t="s">
        <v>18</v>
      </c>
      <c r="F372" t="s">
        <v>16</v>
      </c>
      <c r="G372" t="str">
        <f>PROPER(base[[#This Row],[Evento]]&amp;" "&amp;base[[#This Row],[Tipo]])</f>
        <v>Casamento Adulto</v>
      </c>
      <c r="H372" t="s">
        <v>12</v>
      </c>
      <c r="I372">
        <v>120</v>
      </c>
      <c r="J372" s="3">
        <f>VLOOKUP(_xlfn.CONCAT(base[[#This Row],[Evento]],base[[#This Row],[Tipo]]),'[1]tabela de preços'!$D$4:$E$14,2,0)</f>
        <v>150</v>
      </c>
      <c r="K372" s="3">
        <v>18000</v>
      </c>
      <c r="L372" s="3">
        <v>7171</v>
      </c>
      <c r="M372" s="3">
        <v>10829</v>
      </c>
      <c r="N372" t="s">
        <v>13</v>
      </c>
    </row>
    <row r="373" spans="2:14" hidden="1" x14ac:dyDescent="0.25">
      <c r="B373" s="2">
        <v>43011</v>
      </c>
      <c r="C373" s="7">
        <f>YEAR(base[[#This Row],[Data]])</f>
        <v>2017</v>
      </c>
      <c r="D373" s="7" t="str">
        <f>UPPER(TEXT(base[[#This Row],[Data]],"mmm"))</f>
        <v>OUT</v>
      </c>
      <c r="E373" t="s">
        <v>19</v>
      </c>
      <c r="F373" t="s">
        <v>16</v>
      </c>
      <c r="G373" t="str">
        <f>PROPER(base[[#This Row],[Evento]]&amp;" "&amp;base[[#This Row],[Tipo]])</f>
        <v>Bodas Adulto</v>
      </c>
      <c r="H373" t="s">
        <v>15</v>
      </c>
      <c r="I373">
        <v>100</v>
      </c>
      <c r="J373" s="3">
        <f>VLOOKUP(_xlfn.CONCAT(base[[#This Row],[Evento]],base[[#This Row],[Tipo]]),'[1]tabela de preços'!$D$4:$E$14,2,0)</f>
        <v>150</v>
      </c>
      <c r="K373" s="3">
        <v>15000</v>
      </c>
      <c r="L373" s="3">
        <v>5958</v>
      </c>
      <c r="M373" s="3">
        <v>9042</v>
      </c>
      <c r="N373" t="s">
        <v>13</v>
      </c>
    </row>
    <row r="374" spans="2:14" hidden="1" x14ac:dyDescent="0.25">
      <c r="B374" s="2">
        <v>42931</v>
      </c>
      <c r="C374" s="7">
        <f>YEAR(base[[#This Row],[Data]])</f>
        <v>2017</v>
      </c>
      <c r="D374" s="7" t="str">
        <f>UPPER(TEXT(base[[#This Row],[Data]],"mmm"))</f>
        <v>JUL</v>
      </c>
      <c r="E374" t="s">
        <v>19</v>
      </c>
      <c r="F374" t="s">
        <v>17</v>
      </c>
      <c r="G374" t="str">
        <f>PROPER(base[[#This Row],[Evento]]&amp;" "&amp;base[[#This Row],[Tipo]])</f>
        <v>Bodas Melhor Idade</v>
      </c>
      <c r="H374" t="s">
        <v>12</v>
      </c>
      <c r="I374">
        <v>200</v>
      </c>
      <c r="J374" s="3">
        <f>VLOOKUP(_xlfn.CONCAT(base[[#This Row],[Evento]],base[[#This Row],[Tipo]]),'[1]tabela de preços'!$D$4:$E$14,2,0)</f>
        <v>120</v>
      </c>
      <c r="K374" s="3">
        <v>24000</v>
      </c>
      <c r="L374" s="3">
        <v>8630</v>
      </c>
      <c r="M374" s="3">
        <v>15370</v>
      </c>
      <c r="N374" t="s">
        <v>13</v>
      </c>
    </row>
    <row r="375" spans="2:14" hidden="1" x14ac:dyDescent="0.25">
      <c r="B375" s="2">
        <v>42411</v>
      </c>
      <c r="C375" s="7">
        <f>YEAR(base[[#This Row],[Data]])</f>
        <v>2016</v>
      </c>
      <c r="D375" s="7" t="str">
        <f>UPPER(TEXT(base[[#This Row],[Data]],"mmm"))</f>
        <v>FEV</v>
      </c>
      <c r="E375" t="s">
        <v>20</v>
      </c>
      <c r="F375" t="s">
        <v>16</v>
      </c>
      <c r="G375" t="str">
        <f>PROPER(base[[#This Row],[Evento]]&amp;" "&amp;base[[#This Row],[Tipo]])</f>
        <v>Empresa Adulto</v>
      </c>
      <c r="H375" t="s">
        <v>15</v>
      </c>
      <c r="I375">
        <v>50</v>
      </c>
      <c r="J375" s="3">
        <f>VLOOKUP(_xlfn.CONCAT(base[[#This Row],[Evento]],base[[#This Row],[Tipo]]),'[1]tabela de preços'!$D$4:$E$14,2,0)</f>
        <v>100</v>
      </c>
      <c r="K375" s="3">
        <v>5000</v>
      </c>
      <c r="L375" s="3">
        <v>2102</v>
      </c>
      <c r="M375" s="3">
        <v>2898</v>
      </c>
      <c r="N375" t="s">
        <v>13</v>
      </c>
    </row>
    <row r="376" spans="2:14" hidden="1" x14ac:dyDescent="0.25">
      <c r="B376" s="2">
        <v>42983</v>
      </c>
      <c r="C376" s="7">
        <f>YEAR(base[[#This Row],[Data]])</f>
        <v>2017</v>
      </c>
      <c r="D376" s="7" t="str">
        <f>UPPER(TEXT(base[[#This Row],[Data]],"mmm"))</f>
        <v>SET</v>
      </c>
      <c r="E376" t="s">
        <v>21</v>
      </c>
      <c r="F376" t="s">
        <v>14</v>
      </c>
      <c r="G376" t="str">
        <f>PROPER(base[[#This Row],[Evento]]&amp;" "&amp;base[[#This Row],[Tipo]])</f>
        <v>15 Anos Teen</v>
      </c>
      <c r="H376" t="s">
        <v>12</v>
      </c>
      <c r="I376">
        <v>100</v>
      </c>
      <c r="J376" s="3">
        <f>VLOOKUP(_xlfn.CONCAT(base[[#This Row],[Evento]],base[[#This Row],[Tipo]]),'[1]tabela de preços'!$D$4:$E$14,2,0)</f>
        <v>90</v>
      </c>
      <c r="K376" s="3">
        <v>9000</v>
      </c>
      <c r="L376" s="3">
        <v>3340</v>
      </c>
      <c r="M376" s="3">
        <v>5660</v>
      </c>
      <c r="N376" t="s">
        <v>13</v>
      </c>
    </row>
    <row r="377" spans="2:14" hidden="1" x14ac:dyDescent="0.25">
      <c r="B377" s="2">
        <v>42626</v>
      </c>
      <c r="C377" s="7">
        <f>YEAR(base[[#This Row],[Data]])</f>
        <v>2016</v>
      </c>
      <c r="D377" s="7" t="str">
        <f>UPPER(TEXT(base[[#This Row],[Data]],"mmm"))</f>
        <v>SET</v>
      </c>
      <c r="E377" t="s">
        <v>22</v>
      </c>
      <c r="F377" t="s">
        <v>16</v>
      </c>
      <c r="G377" t="str">
        <f>PROPER(base[[#This Row],[Evento]]&amp;" "&amp;base[[#This Row],[Tipo]])</f>
        <v>Despedida Adulto</v>
      </c>
      <c r="H377" t="s">
        <v>15</v>
      </c>
      <c r="I377">
        <v>150</v>
      </c>
      <c r="J377" s="3">
        <f>VLOOKUP(_xlfn.CONCAT(base[[#This Row],[Evento]],base[[#This Row],[Tipo]]),'[1]tabela de preços'!$D$4:$E$14,2,0)</f>
        <v>120</v>
      </c>
      <c r="K377" s="3">
        <v>18000</v>
      </c>
      <c r="L377" s="3">
        <v>7014</v>
      </c>
      <c r="M377" s="3">
        <v>10986</v>
      </c>
      <c r="N377" t="s">
        <v>13</v>
      </c>
    </row>
    <row r="378" spans="2:14" hidden="1" x14ac:dyDescent="0.25">
      <c r="B378" s="2">
        <v>42987</v>
      </c>
      <c r="C378" s="7">
        <f>YEAR(base[[#This Row],[Data]])</f>
        <v>2017</v>
      </c>
      <c r="D378" s="7" t="str">
        <f>UPPER(TEXT(base[[#This Row],[Data]],"mmm"))</f>
        <v>SET</v>
      </c>
      <c r="E378" t="s">
        <v>10</v>
      </c>
      <c r="F378" t="s">
        <v>11</v>
      </c>
      <c r="G378" t="str">
        <f>PROPER(base[[#This Row],[Evento]]&amp;" "&amp;base[[#This Row],[Tipo]])</f>
        <v>Aniversário Infantil</v>
      </c>
      <c r="H378" t="s">
        <v>12</v>
      </c>
      <c r="I378">
        <v>50</v>
      </c>
      <c r="J378" s="3">
        <f>VLOOKUP(_xlfn.CONCAT(base[[#This Row],[Evento]],base[[#This Row],[Tipo]]),'[1]tabela de preços'!$D$4:$E$14,2,0)</f>
        <v>70</v>
      </c>
      <c r="K378" s="3">
        <v>3500</v>
      </c>
      <c r="L378" s="3">
        <v>1526</v>
      </c>
      <c r="M378" s="3">
        <v>1974</v>
      </c>
      <c r="N378" t="s">
        <v>13</v>
      </c>
    </row>
    <row r="379" spans="2:14" hidden="1" x14ac:dyDescent="0.25">
      <c r="B379" s="2">
        <v>42592</v>
      </c>
      <c r="C379" s="7">
        <f>YEAR(base[[#This Row],[Data]])</f>
        <v>2016</v>
      </c>
      <c r="D379" s="7" t="str">
        <f>UPPER(TEXT(base[[#This Row],[Data]],"mmm"))</f>
        <v>AGO</v>
      </c>
      <c r="E379" t="s">
        <v>10</v>
      </c>
      <c r="F379" t="s">
        <v>14</v>
      </c>
      <c r="G379" t="str">
        <f>PROPER(base[[#This Row],[Evento]]&amp;" "&amp;base[[#This Row],[Tipo]])</f>
        <v>Aniversário Teen</v>
      </c>
      <c r="H379" t="s">
        <v>15</v>
      </c>
      <c r="I379">
        <v>100</v>
      </c>
      <c r="J379" s="3">
        <f>VLOOKUP(_xlfn.CONCAT(base[[#This Row],[Evento]],base[[#This Row],[Tipo]]),'[1]tabela de preços'!$D$4:$E$14,2,0)</f>
        <v>90</v>
      </c>
      <c r="K379" s="3">
        <v>9000</v>
      </c>
      <c r="L379" s="3">
        <v>4030</v>
      </c>
      <c r="M379" s="3">
        <v>4970</v>
      </c>
      <c r="N379" t="s">
        <v>13</v>
      </c>
    </row>
    <row r="380" spans="2:14" hidden="1" x14ac:dyDescent="0.25">
      <c r="B380" s="2">
        <v>42388</v>
      </c>
      <c r="C380" s="7">
        <f>YEAR(base[[#This Row],[Data]])</f>
        <v>2016</v>
      </c>
      <c r="D380" s="7" t="str">
        <f>UPPER(TEXT(base[[#This Row],[Data]],"mmm"))</f>
        <v>JAN</v>
      </c>
      <c r="E380" t="s">
        <v>10</v>
      </c>
      <c r="F380" t="s">
        <v>16</v>
      </c>
      <c r="G380" t="str">
        <f>PROPER(base[[#This Row],[Evento]]&amp;" "&amp;base[[#This Row],[Tipo]])</f>
        <v>Aniversário Adulto</v>
      </c>
      <c r="H380" t="s">
        <v>12</v>
      </c>
      <c r="I380">
        <v>150</v>
      </c>
      <c r="J380" s="3">
        <f>VLOOKUP(_xlfn.CONCAT(base[[#This Row],[Evento]],base[[#This Row],[Tipo]]),'[1]tabela de preços'!$D$4:$E$14,2,0)</f>
        <v>120</v>
      </c>
      <c r="K380" s="3">
        <v>18000</v>
      </c>
      <c r="L380" s="3">
        <v>7265</v>
      </c>
      <c r="M380" s="3">
        <v>10735</v>
      </c>
      <c r="N380" t="s">
        <v>13</v>
      </c>
    </row>
    <row r="381" spans="2:14" hidden="1" x14ac:dyDescent="0.25">
      <c r="B381" s="2">
        <v>43059</v>
      </c>
      <c r="C381" s="7">
        <f>YEAR(base[[#This Row],[Data]])</f>
        <v>2017</v>
      </c>
      <c r="D381" s="7" t="str">
        <f>UPPER(TEXT(base[[#This Row],[Data]],"mmm"))</f>
        <v>NOV</v>
      </c>
      <c r="E381" t="s">
        <v>10</v>
      </c>
      <c r="F381" t="s">
        <v>17</v>
      </c>
      <c r="G381" t="str">
        <f>PROPER(base[[#This Row],[Evento]]&amp;" "&amp;base[[#This Row],[Tipo]])</f>
        <v>Aniversário Melhor Idade</v>
      </c>
      <c r="H381" t="s">
        <v>15</v>
      </c>
      <c r="I381">
        <v>70</v>
      </c>
      <c r="J381" s="3">
        <f>VLOOKUP(_xlfn.CONCAT(base[[#This Row],[Evento]],base[[#This Row],[Tipo]]),'[1]tabela de preços'!$D$4:$E$14,2,0)</f>
        <v>120</v>
      </c>
      <c r="K381" s="3">
        <v>8400</v>
      </c>
      <c r="L381" s="3">
        <v>3356</v>
      </c>
      <c r="M381" s="3">
        <v>5044</v>
      </c>
      <c r="N381" t="s">
        <v>13</v>
      </c>
    </row>
    <row r="382" spans="2:14" hidden="1" x14ac:dyDescent="0.25">
      <c r="B382" s="2">
        <v>42480</v>
      </c>
      <c r="C382" s="7">
        <f>YEAR(base[[#This Row],[Data]])</f>
        <v>2016</v>
      </c>
      <c r="D382" s="7" t="str">
        <f>UPPER(TEXT(base[[#This Row],[Data]],"mmm"))</f>
        <v>ABR</v>
      </c>
      <c r="E382" t="s">
        <v>18</v>
      </c>
      <c r="F382" t="s">
        <v>16</v>
      </c>
      <c r="G382" t="str">
        <f>PROPER(base[[#This Row],[Evento]]&amp;" "&amp;base[[#This Row],[Tipo]])</f>
        <v>Casamento Adulto</v>
      </c>
      <c r="H382" t="s">
        <v>12</v>
      </c>
      <c r="I382">
        <v>120</v>
      </c>
      <c r="J382" s="3">
        <f>VLOOKUP(_xlfn.CONCAT(base[[#This Row],[Evento]],base[[#This Row],[Tipo]]),'[1]tabela de preços'!$D$4:$E$14,2,0)</f>
        <v>150</v>
      </c>
      <c r="K382" s="3">
        <v>18000</v>
      </c>
      <c r="L382" s="3">
        <v>7048</v>
      </c>
      <c r="M382" s="3">
        <v>10952</v>
      </c>
      <c r="N382" t="s">
        <v>13</v>
      </c>
    </row>
    <row r="383" spans="2:14" hidden="1" x14ac:dyDescent="0.25">
      <c r="B383" s="2">
        <v>42670</v>
      </c>
      <c r="C383" s="7">
        <f>YEAR(base[[#This Row],[Data]])</f>
        <v>2016</v>
      </c>
      <c r="D383" s="7" t="str">
        <f>UPPER(TEXT(base[[#This Row],[Data]],"mmm"))</f>
        <v>OUT</v>
      </c>
      <c r="E383" t="s">
        <v>19</v>
      </c>
      <c r="F383" t="s">
        <v>16</v>
      </c>
      <c r="G383" t="str">
        <f>PROPER(base[[#This Row],[Evento]]&amp;" "&amp;base[[#This Row],[Tipo]])</f>
        <v>Bodas Adulto</v>
      </c>
      <c r="H383" t="s">
        <v>15</v>
      </c>
      <c r="I383">
        <v>100</v>
      </c>
      <c r="J383" s="3">
        <f>VLOOKUP(_xlfn.CONCAT(base[[#This Row],[Evento]],base[[#This Row],[Tipo]]),'[1]tabela de preços'!$D$4:$E$14,2,0)</f>
        <v>150</v>
      </c>
      <c r="K383" s="3">
        <v>15000</v>
      </c>
      <c r="L383" s="3">
        <v>6396</v>
      </c>
      <c r="M383" s="3">
        <v>8604</v>
      </c>
      <c r="N383" t="s">
        <v>13</v>
      </c>
    </row>
    <row r="384" spans="2:14" hidden="1" x14ac:dyDescent="0.25">
      <c r="B384" s="2">
        <v>42448</v>
      </c>
      <c r="C384" s="7">
        <f>YEAR(base[[#This Row],[Data]])</f>
        <v>2016</v>
      </c>
      <c r="D384" s="7" t="str">
        <f>UPPER(TEXT(base[[#This Row],[Data]],"mmm"))</f>
        <v>MAR</v>
      </c>
      <c r="E384" t="s">
        <v>19</v>
      </c>
      <c r="F384" t="s">
        <v>17</v>
      </c>
      <c r="G384" t="str">
        <f>PROPER(base[[#This Row],[Evento]]&amp;" "&amp;base[[#This Row],[Tipo]])</f>
        <v>Bodas Melhor Idade</v>
      </c>
      <c r="H384" t="s">
        <v>12</v>
      </c>
      <c r="I384">
        <v>200</v>
      </c>
      <c r="J384" s="3">
        <f>VLOOKUP(_xlfn.CONCAT(base[[#This Row],[Evento]],base[[#This Row],[Tipo]]),'[1]tabela de preços'!$D$4:$E$14,2,0)</f>
        <v>120</v>
      </c>
      <c r="K384" s="3">
        <v>24000</v>
      </c>
      <c r="L384" s="3">
        <v>10275</v>
      </c>
      <c r="M384" s="3">
        <v>13725</v>
      </c>
      <c r="N384" t="s">
        <v>13</v>
      </c>
    </row>
    <row r="385" spans="2:14" hidden="1" x14ac:dyDescent="0.25">
      <c r="B385" s="2">
        <v>42941</v>
      </c>
      <c r="C385" s="7">
        <f>YEAR(base[[#This Row],[Data]])</f>
        <v>2017</v>
      </c>
      <c r="D385" s="7" t="str">
        <f>UPPER(TEXT(base[[#This Row],[Data]],"mmm"))</f>
        <v>JUL</v>
      </c>
      <c r="E385" t="s">
        <v>20</v>
      </c>
      <c r="F385" t="s">
        <v>16</v>
      </c>
      <c r="G385" t="str">
        <f>PROPER(base[[#This Row],[Evento]]&amp;" "&amp;base[[#This Row],[Tipo]])</f>
        <v>Empresa Adulto</v>
      </c>
      <c r="H385" t="s">
        <v>15</v>
      </c>
      <c r="I385">
        <v>50</v>
      </c>
      <c r="J385" s="3">
        <f>VLOOKUP(_xlfn.CONCAT(base[[#This Row],[Evento]],base[[#This Row],[Tipo]]),'[1]tabela de preços'!$D$4:$E$14,2,0)</f>
        <v>100</v>
      </c>
      <c r="K385" s="3">
        <v>5000</v>
      </c>
      <c r="L385" s="3">
        <v>2048</v>
      </c>
      <c r="M385" s="3">
        <v>2952</v>
      </c>
      <c r="N385" t="s">
        <v>13</v>
      </c>
    </row>
    <row r="386" spans="2:14" hidden="1" x14ac:dyDescent="0.25">
      <c r="B386" s="2">
        <v>42840</v>
      </c>
      <c r="C386" s="7">
        <f>YEAR(base[[#This Row],[Data]])</f>
        <v>2017</v>
      </c>
      <c r="D386" s="7" t="str">
        <f>UPPER(TEXT(base[[#This Row],[Data]],"mmm"))</f>
        <v>ABR</v>
      </c>
      <c r="E386" t="s">
        <v>21</v>
      </c>
      <c r="F386" t="s">
        <v>14</v>
      </c>
      <c r="G386" t="str">
        <f>PROPER(base[[#This Row],[Evento]]&amp;" "&amp;base[[#This Row],[Tipo]])</f>
        <v>15 Anos Teen</v>
      </c>
      <c r="H386" t="s">
        <v>12</v>
      </c>
      <c r="I386">
        <v>100</v>
      </c>
      <c r="J386" s="3">
        <f>VLOOKUP(_xlfn.CONCAT(base[[#This Row],[Evento]],base[[#This Row],[Tipo]]),'[1]tabela de preços'!$D$4:$E$14,2,0)</f>
        <v>90</v>
      </c>
      <c r="K386" s="3">
        <v>9000</v>
      </c>
      <c r="L386" s="3">
        <v>3466</v>
      </c>
      <c r="M386" s="3">
        <v>5534</v>
      </c>
      <c r="N386" t="s">
        <v>13</v>
      </c>
    </row>
    <row r="387" spans="2:14" hidden="1" x14ac:dyDescent="0.25">
      <c r="B387" s="2">
        <v>42470</v>
      </c>
      <c r="C387" s="7">
        <f>YEAR(base[[#This Row],[Data]])</f>
        <v>2016</v>
      </c>
      <c r="D387" s="7" t="str">
        <f>UPPER(TEXT(base[[#This Row],[Data]],"mmm"))</f>
        <v>ABR</v>
      </c>
      <c r="E387" t="s">
        <v>22</v>
      </c>
      <c r="F387" t="s">
        <v>16</v>
      </c>
      <c r="G387" t="str">
        <f>PROPER(base[[#This Row],[Evento]]&amp;" "&amp;base[[#This Row],[Tipo]])</f>
        <v>Despedida Adulto</v>
      </c>
      <c r="H387" t="s">
        <v>15</v>
      </c>
      <c r="I387">
        <v>150</v>
      </c>
      <c r="J387" s="3">
        <f>VLOOKUP(_xlfn.CONCAT(base[[#This Row],[Evento]],base[[#This Row],[Tipo]]),'[1]tabela de preços'!$D$4:$E$14,2,0)</f>
        <v>120</v>
      </c>
      <c r="K387" s="3">
        <v>18000</v>
      </c>
      <c r="L387" s="3">
        <v>7750</v>
      </c>
      <c r="M387" s="3">
        <v>10250</v>
      </c>
      <c r="N387" t="s">
        <v>13</v>
      </c>
    </row>
    <row r="388" spans="2:14" hidden="1" x14ac:dyDescent="0.25">
      <c r="B388" s="2">
        <v>42870</v>
      </c>
      <c r="C388" s="7">
        <f>YEAR(base[[#This Row],[Data]])</f>
        <v>2017</v>
      </c>
      <c r="D388" s="7" t="str">
        <f>UPPER(TEXT(base[[#This Row],[Data]],"mmm"))</f>
        <v>MAI</v>
      </c>
      <c r="E388" t="s">
        <v>10</v>
      </c>
      <c r="F388" t="s">
        <v>11</v>
      </c>
      <c r="G388" t="str">
        <f>PROPER(base[[#This Row],[Evento]]&amp;" "&amp;base[[#This Row],[Tipo]])</f>
        <v>Aniversário Infantil</v>
      </c>
      <c r="H388" t="s">
        <v>12</v>
      </c>
      <c r="I388">
        <v>50</v>
      </c>
      <c r="J388" s="3">
        <f>VLOOKUP(_xlfn.CONCAT(base[[#This Row],[Evento]],base[[#This Row],[Tipo]]),'[1]tabela de preços'!$D$4:$E$14,2,0)</f>
        <v>70</v>
      </c>
      <c r="K388" s="3">
        <v>3500</v>
      </c>
      <c r="L388" s="3">
        <v>1160</v>
      </c>
      <c r="M388" s="3">
        <v>2340</v>
      </c>
      <c r="N388" t="s">
        <v>13</v>
      </c>
    </row>
    <row r="389" spans="2:14" hidden="1" x14ac:dyDescent="0.25">
      <c r="B389" s="2">
        <v>42665</v>
      </c>
      <c r="C389" s="7">
        <f>YEAR(base[[#This Row],[Data]])</f>
        <v>2016</v>
      </c>
      <c r="D389" s="7" t="str">
        <f>UPPER(TEXT(base[[#This Row],[Data]],"mmm"))</f>
        <v>OUT</v>
      </c>
      <c r="E389" t="s">
        <v>10</v>
      </c>
      <c r="F389" t="s">
        <v>14</v>
      </c>
      <c r="G389" t="str">
        <f>PROPER(base[[#This Row],[Evento]]&amp;" "&amp;base[[#This Row],[Tipo]])</f>
        <v>Aniversário Teen</v>
      </c>
      <c r="H389" t="s">
        <v>15</v>
      </c>
      <c r="I389">
        <v>100</v>
      </c>
      <c r="J389" s="3">
        <f>VLOOKUP(_xlfn.CONCAT(base[[#This Row],[Evento]],base[[#This Row],[Tipo]]),'[1]tabela de preços'!$D$4:$E$14,2,0)</f>
        <v>90</v>
      </c>
      <c r="K389" s="3">
        <v>9000</v>
      </c>
      <c r="L389" s="3">
        <v>3168</v>
      </c>
      <c r="M389" s="3">
        <v>5832</v>
      </c>
      <c r="N389" t="s">
        <v>13</v>
      </c>
    </row>
    <row r="390" spans="2:14" hidden="1" x14ac:dyDescent="0.25">
      <c r="B390" s="2">
        <v>43024</v>
      </c>
      <c r="C390" s="7">
        <f>YEAR(base[[#This Row],[Data]])</f>
        <v>2017</v>
      </c>
      <c r="D390" s="7" t="str">
        <f>UPPER(TEXT(base[[#This Row],[Data]],"mmm"))</f>
        <v>OUT</v>
      </c>
      <c r="E390" t="s">
        <v>10</v>
      </c>
      <c r="F390" t="s">
        <v>16</v>
      </c>
      <c r="G390" t="str">
        <f>PROPER(base[[#This Row],[Evento]]&amp;" "&amp;base[[#This Row],[Tipo]])</f>
        <v>Aniversário Adulto</v>
      </c>
      <c r="H390" t="s">
        <v>12</v>
      </c>
      <c r="I390">
        <v>150</v>
      </c>
      <c r="J390" s="3">
        <f>VLOOKUP(_xlfn.CONCAT(base[[#This Row],[Evento]],base[[#This Row],[Tipo]]),'[1]tabela de preços'!$D$4:$E$14,2,0)</f>
        <v>120</v>
      </c>
      <c r="K390" s="3">
        <v>18000</v>
      </c>
      <c r="L390" s="3">
        <v>6527</v>
      </c>
      <c r="M390" s="3">
        <v>11473</v>
      </c>
      <c r="N390" t="s">
        <v>13</v>
      </c>
    </row>
    <row r="391" spans="2:14" hidden="1" x14ac:dyDescent="0.25">
      <c r="B391" s="2">
        <v>42422</v>
      </c>
      <c r="C391" s="7">
        <f>YEAR(base[[#This Row],[Data]])</f>
        <v>2016</v>
      </c>
      <c r="D391" s="7" t="str">
        <f>UPPER(TEXT(base[[#This Row],[Data]],"mmm"))</f>
        <v>FEV</v>
      </c>
      <c r="E391" t="s">
        <v>10</v>
      </c>
      <c r="F391" t="s">
        <v>17</v>
      </c>
      <c r="G391" t="str">
        <f>PROPER(base[[#This Row],[Evento]]&amp;" "&amp;base[[#This Row],[Tipo]])</f>
        <v>Aniversário Melhor Idade</v>
      </c>
      <c r="H391" t="s">
        <v>15</v>
      </c>
      <c r="I391">
        <v>70</v>
      </c>
      <c r="J391" s="3">
        <f>VLOOKUP(_xlfn.CONCAT(base[[#This Row],[Evento]],base[[#This Row],[Tipo]]),'[1]tabela de preços'!$D$4:$E$14,2,0)</f>
        <v>120</v>
      </c>
      <c r="K391" s="3">
        <v>8400</v>
      </c>
      <c r="L391" s="3">
        <v>3419</v>
      </c>
      <c r="M391" s="3">
        <v>4981</v>
      </c>
      <c r="N391" t="s">
        <v>13</v>
      </c>
    </row>
    <row r="392" spans="2:14" hidden="1" x14ac:dyDescent="0.25">
      <c r="B392" s="2">
        <v>42655</v>
      </c>
      <c r="C392" s="7">
        <f>YEAR(base[[#This Row],[Data]])</f>
        <v>2016</v>
      </c>
      <c r="D392" s="7" t="str">
        <f>UPPER(TEXT(base[[#This Row],[Data]],"mmm"))</f>
        <v>OUT</v>
      </c>
      <c r="E392" t="s">
        <v>18</v>
      </c>
      <c r="F392" t="s">
        <v>16</v>
      </c>
      <c r="G392" t="str">
        <f>PROPER(base[[#This Row],[Evento]]&amp;" "&amp;base[[#This Row],[Tipo]])</f>
        <v>Casamento Adulto</v>
      </c>
      <c r="H392" t="s">
        <v>12</v>
      </c>
      <c r="I392">
        <v>120</v>
      </c>
      <c r="J392" s="3">
        <f>VLOOKUP(_xlfn.CONCAT(base[[#This Row],[Evento]],base[[#This Row],[Tipo]]),'[1]tabela de preços'!$D$4:$E$14,2,0)</f>
        <v>150</v>
      </c>
      <c r="K392" s="3">
        <v>18000</v>
      </c>
      <c r="L392" s="3">
        <v>7558</v>
      </c>
      <c r="M392" s="3">
        <v>10442</v>
      </c>
      <c r="N392" t="s">
        <v>13</v>
      </c>
    </row>
    <row r="393" spans="2:14" x14ac:dyDescent="0.25">
      <c r="B393" s="2">
        <v>42747</v>
      </c>
      <c r="C393" s="7">
        <f>YEAR(base[[#This Row],[Data]])</f>
        <v>2017</v>
      </c>
      <c r="D393" s="7" t="str">
        <f>UPPER(TEXT(base[[#This Row],[Data]],"mmm"))</f>
        <v>JAN</v>
      </c>
      <c r="E393" t="s">
        <v>19</v>
      </c>
      <c r="F393" t="s">
        <v>16</v>
      </c>
      <c r="G393" t="str">
        <f>PROPER(base[[#This Row],[Evento]]&amp;" "&amp;base[[#This Row],[Tipo]])</f>
        <v>Bodas Adulto</v>
      </c>
      <c r="H393" t="s">
        <v>15</v>
      </c>
      <c r="I393">
        <v>100</v>
      </c>
      <c r="J393" s="3">
        <f>VLOOKUP(_xlfn.CONCAT(base[[#This Row],[Evento]],base[[#This Row],[Tipo]]),'[1]tabela de preços'!$D$4:$E$14,2,0)</f>
        <v>150</v>
      </c>
      <c r="K393" s="3">
        <v>15000</v>
      </c>
      <c r="L393" s="3">
        <v>4982</v>
      </c>
      <c r="M393" s="3">
        <v>10018</v>
      </c>
      <c r="N393" t="s">
        <v>13</v>
      </c>
    </row>
    <row r="394" spans="2:14" hidden="1" x14ac:dyDescent="0.25">
      <c r="B394" s="2">
        <v>43069</v>
      </c>
      <c r="C394" s="7">
        <f>YEAR(base[[#This Row],[Data]])</f>
        <v>2017</v>
      </c>
      <c r="D394" s="7" t="str">
        <f>UPPER(TEXT(base[[#This Row],[Data]],"mmm"))</f>
        <v>NOV</v>
      </c>
      <c r="E394" t="s">
        <v>19</v>
      </c>
      <c r="F394" t="s">
        <v>17</v>
      </c>
      <c r="G394" t="str">
        <f>PROPER(base[[#This Row],[Evento]]&amp;" "&amp;base[[#This Row],[Tipo]])</f>
        <v>Bodas Melhor Idade</v>
      </c>
      <c r="H394" t="s">
        <v>12</v>
      </c>
      <c r="I394">
        <v>200</v>
      </c>
      <c r="J394" s="3">
        <f>VLOOKUP(_xlfn.CONCAT(base[[#This Row],[Evento]],base[[#This Row],[Tipo]]),'[1]tabela de preços'!$D$4:$E$14,2,0)</f>
        <v>120</v>
      </c>
      <c r="K394" s="3">
        <v>24000</v>
      </c>
      <c r="L394" s="3">
        <v>8438</v>
      </c>
      <c r="M394" s="3">
        <v>15562</v>
      </c>
      <c r="N394" t="s">
        <v>13</v>
      </c>
    </row>
    <row r="395" spans="2:14" hidden="1" x14ac:dyDescent="0.25">
      <c r="B395" s="2">
        <v>42714</v>
      </c>
      <c r="C395" s="7">
        <f>YEAR(base[[#This Row],[Data]])</f>
        <v>2016</v>
      </c>
      <c r="D395" s="7" t="str">
        <f>UPPER(TEXT(base[[#This Row],[Data]],"mmm"))</f>
        <v>DEZ</v>
      </c>
      <c r="E395" t="s">
        <v>20</v>
      </c>
      <c r="F395" t="s">
        <v>16</v>
      </c>
      <c r="G395" t="str">
        <f>PROPER(base[[#This Row],[Evento]]&amp;" "&amp;base[[#This Row],[Tipo]])</f>
        <v>Empresa Adulto</v>
      </c>
      <c r="H395" t="s">
        <v>15</v>
      </c>
      <c r="I395">
        <v>50</v>
      </c>
      <c r="J395" s="3">
        <f>VLOOKUP(_xlfn.CONCAT(base[[#This Row],[Evento]],base[[#This Row],[Tipo]]),'[1]tabela de preços'!$D$4:$E$14,2,0)</f>
        <v>100</v>
      </c>
      <c r="K395" s="3">
        <v>5000</v>
      </c>
      <c r="L395" s="3">
        <v>2078</v>
      </c>
      <c r="M395" s="3">
        <v>2922</v>
      </c>
      <c r="N395" t="s">
        <v>13</v>
      </c>
    </row>
    <row r="396" spans="2:14" hidden="1" x14ac:dyDescent="0.25">
      <c r="B396" s="2">
        <v>42831</v>
      </c>
      <c r="C396" s="7">
        <f>YEAR(base[[#This Row],[Data]])</f>
        <v>2017</v>
      </c>
      <c r="D396" s="7" t="str">
        <f>UPPER(TEXT(base[[#This Row],[Data]],"mmm"))</f>
        <v>ABR</v>
      </c>
      <c r="E396" t="s">
        <v>21</v>
      </c>
      <c r="F396" t="s">
        <v>14</v>
      </c>
      <c r="G396" t="str">
        <f>PROPER(base[[#This Row],[Evento]]&amp;" "&amp;base[[#This Row],[Tipo]])</f>
        <v>15 Anos Teen</v>
      </c>
      <c r="H396" t="s">
        <v>12</v>
      </c>
      <c r="I396">
        <v>100</v>
      </c>
      <c r="J396" s="3">
        <f>VLOOKUP(_xlfn.CONCAT(base[[#This Row],[Evento]],base[[#This Row],[Tipo]]),'[1]tabela de preços'!$D$4:$E$14,2,0)</f>
        <v>90</v>
      </c>
      <c r="K396" s="3">
        <v>9000</v>
      </c>
      <c r="L396" s="3">
        <v>3057</v>
      </c>
      <c r="M396" s="3">
        <v>5943</v>
      </c>
      <c r="N396" t="s">
        <v>13</v>
      </c>
    </row>
    <row r="397" spans="2:14" hidden="1" x14ac:dyDescent="0.25">
      <c r="B397" s="2">
        <v>42598</v>
      </c>
      <c r="C397" s="7">
        <f>YEAR(base[[#This Row],[Data]])</f>
        <v>2016</v>
      </c>
      <c r="D397" s="7" t="str">
        <f>UPPER(TEXT(base[[#This Row],[Data]],"mmm"))</f>
        <v>AGO</v>
      </c>
      <c r="E397" t="s">
        <v>22</v>
      </c>
      <c r="F397" t="s">
        <v>16</v>
      </c>
      <c r="G397" t="str">
        <f>PROPER(base[[#This Row],[Evento]]&amp;" "&amp;base[[#This Row],[Tipo]])</f>
        <v>Despedida Adulto</v>
      </c>
      <c r="H397" t="s">
        <v>15</v>
      </c>
      <c r="I397">
        <v>150</v>
      </c>
      <c r="J397" s="3">
        <f>VLOOKUP(_xlfn.CONCAT(base[[#This Row],[Evento]],base[[#This Row],[Tipo]]),'[1]tabela de preços'!$D$4:$E$14,2,0)</f>
        <v>120</v>
      </c>
      <c r="K397" s="3">
        <v>18000</v>
      </c>
      <c r="L397" s="3">
        <v>7670</v>
      </c>
      <c r="M397" s="3">
        <v>10330</v>
      </c>
      <c r="N397" t="s">
        <v>13</v>
      </c>
    </row>
    <row r="398" spans="2:14" hidden="1" x14ac:dyDescent="0.25">
      <c r="B398" s="2">
        <v>42581</v>
      </c>
      <c r="C398" s="7">
        <f>YEAR(base[[#This Row],[Data]])</f>
        <v>2016</v>
      </c>
      <c r="D398" s="7" t="str">
        <f>UPPER(TEXT(base[[#This Row],[Data]],"mmm"))</f>
        <v>JUL</v>
      </c>
      <c r="E398" t="s">
        <v>10</v>
      </c>
      <c r="F398" t="s">
        <v>11</v>
      </c>
      <c r="G398" t="str">
        <f>PROPER(base[[#This Row],[Evento]]&amp;" "&amp;base[[#This Row],[Tipo]])</f>
        <v>Aniversário Infantil</v>
      </c>
      <c r="H398" t="s">
        <v>12</v>
      </c>
      <c r="I398">
        <v>50</v>
      </c>
      <c r="J398" s="3">
        <f>VLOOKUP(_xlfn.CONCAT(base[[#This Row],[Evento]],base[[#This Row],[Tipo]]),'[1]tabela de preços'!$D$4:$E$14,2,0)</f>
        <v>70</v>
      </c>
      <c r="K398" s="3">
        <v>3500</v>
      </c>
      <c r="L398" s="3">
        <v>1548</v>
      </c>
      <c r="M398" s="3">
        <v>1952</v>
      </c>
      <c r="N398" t="s">
        <v>13</v>
      </c>
    </row>
    <row r="399" spans="2:14" hidden="1" x14ac:dyDescent="0.25">
      <c r="B399" s="2">
        <v>42719</v>
      </c>
      <c r="C399" s="7">
        <f>YEAR(base[[#This Row],[Data]])</f>
        <v>2016</v>
      </c>
      <c r="D399" s="7" t="str">
        <f>UPPER(TEXT(base[[#This Row],[Data]],"mmm"))</f>
        <v>DEZ</v>
      </c>
      <c r="E399" t="s">
        <v>10</v>
      </c>
      <c r="F399" t="s">
        <v>14</v>
      </c>
      <c r="G399" t="str">
        <f>PROPER(base[[#This Row],[Evento]]&amp;" "&amp;base[[#This Row],[Tipo]])</f>
        <v>Aniversário Teen</v>
      </c>
      <c r="H399" t="s">
        <v>15</v>
      </c>
      <c r="I399">
        <v>100</v>
      </c>
      <c r="J399" s="3">
        <f>VLOOKUP(_xlfn.CONCAT(base[[#This Row],[Evento]],base[[#This Row],[Tipo]]),'[1]tabela de preços'!$D$4:$E$14,2,0)</f>
        <v>90</v>
      </c>
      <c r="K399" s="3">
        <v>9000</v>
      </c>
      <c r="L399" s="3">
        <v>3950</v>
      </c>
      <c r="M399" s="3">
        <v>5050</v>
      </c>
      <c r="N399" t="s">
        <v>13</v>
      </c>
    </row>
    <row r="400" spans="2:14" hidden="1" x14ac:dyDescent="0.25">
      <c r="B400" s="2">
        <v>42986</v>
      </c>
      <c r="C400" s="7">
        <f>YEAR(base[[#This Row],[Data]])</f>
        <v>2017</v>
      </c>
      <c r="D400" s="7" t="str">
        <f>UPPER(TEXT(base[[#This Row],[Data]],"mmm"))</f>
        <v>SET</v>
      </c>
      <c r="E400" t="s">
        <v>10</v>
      </c>
      <c r="F400" t="s">
        <v>16</v>
      </c>
      <c r="G400" t="str">
        <f>PROPER(base[[#This Row],[Evento]]&amp;" "&amp;base[[#This Row],[Tipo]])</f>
        <v>Aniversário Adulto</v>
      </c>
      <c r="H400" t="s">
        <v>12</v>
      </c>
      <c r="I400">
        <v>150</v>
      </c>
      <c r="J400" s="3">
        <f>VLOOKUP(_xlfn.CONCAT(base[[#This Row],[Evento]],base[[#This Row],[Tipo]]),'[1]tabela de preços'!$D$4:$E$14,2,0)</f>
        <v>120</v>
      </c>
      <c r="K400" s="3">
        <v>18000</v>
      </c>
      <c r="L400" s="3">
        <v>7603</v>
      </c>
      <c r="M400" s="3">
        <v>10397</v>
      </c>
      <c r="N400" t="s">
        <v>13</v>
      </c>
    </row>
    <row r="401" spans="2:14" hidden="1" x14ac:dyDescent="0.25">
      <c r="B401" s="2">
        <v>42821</v>
      </c>
      <c r="C401" s="7">
        <f>YEAR(base[[#This Row],[Data]])</f>
        <v>2017</v>
      </c>
      <c r="D401" s="7" t="str">
        <f>UPPER(TEXT(base[[#This Row],[Data]],"mmm"))</f>
        <v>MAR</v>
      </c>
      <c r="E401" t="s">
        <v>10</v>
      </c>
      <c r="F401" t="s">
        <v>17</v>
      </c>
      <c r="G401" t="str">
        <f>PROPER(base[[#This Row],[Evento]]&amp;" "&amp;base[[#This Row],[Tipo]])</f>
        <v>Aniversário Melhor Idade</v>
      </c>
      <c r="H401" t="s">
        <v>15</v>
      </c>
      <c r="I401">
        <v>70</v>
      </c>
      <c r="J401" s="3">
        <f>VLOOKUP(_xlfn.CONCAT(base[[#This Row],[Evento]],base[[#This Row],[Tipo]]),'[1]tabela de preços'!$D$4:$E$14,2,0)</f>
        <v>120</v>
      </c>
      <c r="K401" s="3">
        <v>8400</v>
      </c>
      <c r="L401" s="3">
        <v>2954</v>
      </c>
      <c r="M401" s="3">
        <v>5446</v>
      </c>
      <c r="N401" t="s">
        <v>13</v>
      </c>
    </row>
    <row r="402" spans="2:14" hidden="1" x14ac:dyDescent="0.25">
      <c r="B402" s="2">
        <v>42955</v>
      </c>
      <c r="C402" s="7">
        <f>YEAR(base[[#This Row],[Data]])</f>
        <v>2017</v>
      </c>
      <c r="D402" s="7" t="str">
        <f>UPPER(TEXT(base[[#This Row],[Data]],"mmm"))</f>
        <v>AGO</v>
      </c>
      <c r="E402" t="s">
        <v>18</v>
      </c>
      <c r="F402" t="s">
        <v>16</v>
      </c>
      <c r="G402" t="str">
        <f>PROPER(base[[#This Row],[Evento]]&amp;" "&amp;base[[#This Row],[Tipo]])</f>
        <v>Casamento Adulto</v>
      </c>
      <c r="H402" t="s">
        <v>12</v>
      </c>
      <c r="I402">
        <v>120</v>
      </c>
      <c r="J402" s="3">
        <f>VLOOKUP(_xlfn.CONCAT(base[[#This Row],[Evento]],base[[#This Row],[Tipo]]),'[1]tabela de preços'!$D$4:$E$14,2,0)</f>
        <v>150</v>
      </c>
      <c r="K402" s="3">
        <v>18000</v>
      </c>
      <c r="L402" s="3">
        <v>6238</v>
      </c>
      <c r="M402" s="3">
        <v>11762</v>
      </c>
      <c r="N402" t="s">
        <v>13</v>
      </c>
    </row>
    <row r="403" spans="2:14" hidden="1" x14ac:dyDescent="0.25">
      <c r="B403" s="2">
        <v>42976</v>
      </c>
      <c r="C403" s="7">
        <f>YEAR(base[[#This Row],[Data]])</f>
        <v>2017</v>
      </c>
      <c r="D403" s="7" t="str">
        <f>UPPER(TEXT(base[[#This Row],[Data]],"mmm"))</f>
        <v>AGO</v>
      </c>
      <c r="E403" t="s">
        <v>19</v>
      </c>
      <c r="F403" t="s">
        <v>16</v>
      </c>
      <c r="G403" t="str">
        <f>PROPER(base[[#This Row],[Evento]]&amp;" "&amp;base[[#This Row],[Tipo]])</f>
        <v>Bodas Adulto</v>
      </c>
      <c r="H403" t="s">
        <v>15</v>
      </c>
      <c r="I403">
        <v>100</v>
      </c>
      <c r="J403" s="3">
        <f>VLOOKUP(_xlfn.CONCAT(base[[#This Row],[Evento]],base[[#This Row],[Tipo]]),'[1]tabela de preços'!$D$4:$E$14,2,0)</f>
        <v>150</v>
      </c>
      <c r="K403" s="3">
        <v>15000</v>
      </c>
      <c r="L403" s="3">
        <v>6625</v>
      </c>
      <c r="M403" s="3">
        <v>8375</v>
      </c>
      <c r="N403" t="s">
        <v>13</v>
      </c>
    </row>
    <row r="404" spans="2:14" hidden="1" x14ac:dyDescent="0.25">
      <c r="B404" s="2">
        <v>43009</v>
      </c>
      <c r="C404" s="7">
        <f>YEAR(base[[#This Row],[Data]])</f>
        <v>2017</v>
      </c>
      <c r="D404" s="7" t="str">
        <f>UPPER(TEXT(base[[#This Row],[Data]],"mmm"))</f>
        <v>OUT</v>
      </c>
      <c r="E404" t="s">
        <v>19</v>
      </c>
      <c r="F404" t="s">
        <v>17</v>
      </c>
      <c r="G404" t="str">
        <f>PROPER(base[[#This Row],[Evento]]&amp;" "&amp;base[[#This Row],[Tipo]])</f>
        <v>Bodas Melhor Idade</v>
      </c>
      <c r="H404" t="s">
        <v>12</v>
      </c>
      <c r="I404">
        <v>200</v>
      </c>
      <c r="J404" s="3">
        <f>VLOOKUP(_xlfn.CONCAT(base[[#This Row],[Evento]],base[[#This Row],[Tipo]]),'[1]tabela de preços'!$D$4:$E$14,2,0)</f>
        <v>120</v>
      </c>
      <c r="K404" s="3">
        <v>24000</v>
      </c>
      <c r="L404" s="3">
        <v>9837</v>
      </c>
      <c r="M404" s="3">
        <v>14163</v>
      </c>
      <c r="N404" t="s">
        <v>13</v>
      </c>
    </row>
    <row r="405" spans="2:14" hidden="1" x14ac:dyDescent="0.25">
      <c r="B405" s="2">
        <v>42791</v>
      </c>
      <c r="C405" s="7">
        <f>YEAR(base[[#This Row],[Data]])</f>
        <v>2017</v>
      </c>
      <c r="D405" s="7" t="str">
        <f>UPPER(TEXT(base[[#This Row],[Data]],"mmm"))</f>
        <v>FEV</v>
      </c>
      <c r="E405" t="s">
        <v>20</v>
      </c>
      <c r="F405" t="s">
        <v>16</v>
      </c>
      <c r="G405" t="str">
        <f>PROPER(base[[#This Row],[Evento]]&amp;" "&amp;base[[#This Row],[Tipo]])</f>
        <v>Empresa Adulto</v>
      </c>
      <c r="H405" t="s">
        <v>15</v>
      </c>
      <c r="I405">
        <v>50</v>
      </c>
      <c r="J405" s="3">
        <f>VLOOKUP(_xlfn.CONCAT(base[[#This Row],[Evento]],base[[#This Row],[Tipo]]),'[1]tabela de preços'!$D$4:$E$14,2,0)</f>
        <v>100</v>
      </c>
      <c r="K405" s="3">
        <v>5000</v>
      </c>
      <c r="L405" s="3">
        <v>2113</v>
      </c>
      <c r="M405" s="3">
        <v>2887</v>
      </c>
      <c r="N405" t="s">
        <v>13</v>
      </c>
    </row>
    <row r="406" spans="2:14" hidden="1" x14ac:dyDescent="0.25">
      <c r="B406" s="2">
        <v>43022</v>
      </c>
      <c r="C406" s="7">
        <f>YEAR(base[[#This Row],[Data]])</f>
        <v>2017</v>
      </c>
      <c r="D406" s="7" t="str">
        <f>UPPER(TEXT(base[[#This Row],[Data]],"mmm"))</f>
        <v>OUT</v>
      </c>
      <c r="E406" t="s">
        <v>21</v>
      </c>
      <c r="F406" t="s">
        <v>14</v>
      </c>
      <c r="G406" t="str">
        <f>PROPER(base[[#This Row],[Evento]]&amp;" "&amp;base[[#This Row],[Tipo]])</f>
        <v>15 Anos Teen</v>
      </c>
      <c r="H406" t="s">
        <v>12</v>
      </c>
      <c r="I406">
        <v>100</v>
      </c>
      <c r="J406" s="3">
        <f>VLOOKUP(_xlfn.CONCAT(base[[#This Row],[Evento]],base[[#This Row],[Tipo]]),'[1]tabela de preços'!$D$4:$E$14,2,0)</f>
        <v>90</v>
      </c>
      <c r="K406" s="3">
        <v>9000</v>
      </c>
      <c r="L406" s="3">
        <v>3068</v>
      </c>
      <c r="M406" s="3">
        <v>5932</v>
      </c>
      <c r="N406" t="s">
        <v>13</v>
      </c>
    </row>
    <row r="407" spans="2:14" hidden="1" x14ac:dyDescent="0.25">
      <c r="B407" s="2">
        <v>42786</v>
      </c>
      <c r="C407" s="7">
        <f>YEAR(base[[#This Row],[Data]])</f>
        <v>2017</v>
      </c>
      <c r="D407" s="7" t="str">
        <f>UPPER(TEXT(base[[#This Row],[Data]],"mmm"))</f>
        <v>FEV</v>
      </c>
      <c r="E407" t="s">
        <v>22</v>
      </c>
      <c r="F407" t="s">
        <v>16</v>
      </c>
      <c r="G407" t="str">
        <f>PROPER(base[[#This Row],[Evento]]&amp;" "&amp;base[[#This Row],[Tipo]])</f>
        <v>Despedida Adulto</v>
      </c>
      <c r="H407" t="s">
        <v>15</v>
      </c>
      <c r="I407">
        <v>150</v>
      </c>
      <c r="J407" s="3">
        <f>VLOOKUP(_xlfn.CONCAT(base[[#This Row],[Evento]],base[[#This Row],[Tipo]]),'[1]tabela de preços'!$D$4:$E$14,2,0)</f>
        <v>120</v>
      </c>
      <c r="K407" s="3">
        <v>18000</v>
      </c>
      <c r="L407" s="3">
        <v>6724</v>
      </c>
      <c r="M407" s="3">
        <v>11276</v>
      </c>
      <c r="N407" t="s">
        <v>13</v>
      </c>
    </row>
    <row r="408" spans="2:14" hidden="1" x14ac:dyDescent="0.25">
      <c r="B408" s="2">
        <v>42517</v>
      </c>
      <c r="C408" s="7">
        <f>YEAR(base[[#This Row],[Data]])</f>
        <v>2016</v>
      </c>
      <c r="D408" s="7" t="str">
        <f>UPPER(TEXT(base[[#This Row],[Data]],"mmm"))</f>
        <v>MAI</v>
      </c>
      <c r="E408" t="s">
        <v>10</v>
      </c>
      <c r="F408" t="s">
        <v>11</v>
      </c>
      <c r="G408" t="str">
        <f>PROPER(base[[#This Row],[Evento]]&amp;" "&amp;base[[#This Row],[Tipo]])</f>
        <v>Aniversário Infantil</v>
      </c>
      <c r="H408" t="s">
        <v>12</v>
      </c>
      <c r="I408">
        <v>50</v>
      </c>
      <c r="J408" s="3">
        <f>VLOOKUP(_xlfn.CONCAT(base[[#This Row],[Evento]],base[[#This Row],[Tipo]]),'[1]tabela de preços'!$D$4:$E$14,2,0)</f>
        <v>70</v>
      </c>
      <c r="K408" s="3">
        <v>3500</v>
      </c>
      <c r="L408" s="3">
        <v>1226</v>
      </c>
      <c r="M408" s="3">
        <v>2274</v>
      </c>
      <c r="N408" t="s">
        <v>13</v>
      </c>
    </row>
    <row r="409" spans="2:14" hidden="1" x14ac:dyDescent="0.25">
      <c r="B409" s="2">
        <v>42450</v>
      </c>
      <c r="C409" s="7">
        <f>YEAR(base[[#This Row],[Data]])</f>
        <v>2016</v>
      </c>
      <c r="D409" s="7" t="str">
        <f>UPPER(TEXT(base[[#This Row],[Data]],"mmm"))</f>
        <v>MAR</v>
      </c>
      <c r="E409" t="s">
        <v>10</v>
      </c>
      <c r="F409" t="s">
        <v>14</v>
      </c>
      <c r="G409" t="str">
        <f>PROPER(base[[#This Row],[Evento]]&amp;" "&amp;base[[#This Row],[Tipo]])</f>
        <v>Aniversário Teen</v>
      </c>
      <c r="H409" t="s">
        <v>15</v>
      </c>
      <c r="I409">
        <v>100</v>
      </c>
      <c r="J409" s="3">
        <f>VLOOKUP(_xlfn.CONCAT(base[[#This Row],[Evento]],base[[#This Row],[Tipo]]),'[1]tabela de preços'!$D$4:$E$14,2,0)</f>
        <v>90</v>
      </c>
      <c r="K409" s="3">
        <v>9000</v>
      </c>
      <c r="L409" s="3">
        <v>3611</v>
      </c>
      <c r="M409" s="3">
        <v>5389</v>
      </c>
      <c r="N409" t="s">
        <v>13</v>
      </c>
    </row>
    <row r="410" spans="2:14" hidden="1" x14ac:dyDescent="0.25">
      <c r="B410" s="2">
        <v>43010</v>
      </c>
      <c r="C410" s="7">
        <f>YEAR(base[[#This Row],[Data]])</f>
        <v>2017</v>
      </c>
      <c r="D410" s="7" t="str">
        <f>UPPER(TEXT(base[[#This Row],[Data]],"mmm"))</f>
        <v>OUT</v>
      </c>
      <c r="E410" t="s">
        <v>10</v>
      </c>
      <c r="F410" t="s">
        <v>16</v>
      </c>
      <c r="G410" t="str">
        <f>PROPER(base[[#This Row],[Evento]]&amp;" "&amp;base[[#This Row],[Tipo]])</f>
        <v>Aniversário Adulto</v>
      </c>
      <c r="H410" t="s">
        <v>12</v>
      </c>
      <c r="I410">
        <v>150</v>
      </c>
      <c r="J410" s="3">
        <f>VLOOKUP(_xlfn.CONCAT(base[[#This Row],[Evento]],base[[#This Row],[Tipo]]),'[1]tabela de preços'!$D$4:$E$14,2,0)</f>
        <v>120</v>
      </c>
      <c r="K410" s="3">
        <v>18000</v>
      </c>
      <c r="L410" s="3">
        <v>6598</v>
      </c>
      <c r="M410" s="3">
        <v>11402</v>
      </c>
      <c r="N410" t="s">
        <v>13</v>
      </c>
    </row>
    <row r="411" spans="2:14" hidden="1" x14ac:dyDescent="0.25">
      <c r="B411" s="2">
        <v>42776</v>
      </c>
      <c r="C411" s="7">
        <f>YEAR(base[[#This Row],[Data]])</f>
        <v>2017</v>
      </c>
      <c r="D411" s="7" t="str">
        <f>UPPER(TEXT(base[[#This Row],[Data]],"mmm"))</f>
        <v>FEV</v>
      </c>
      <c r="E411" t="s">
        <v>10</v>
      </c>
      <c r="F411" t="s">
        <v>17</v>
      </c>
      <c r="G411" t="str">
        <f>PROPER(base[[#This Row],[Evento]]&amp;" "&amp;base[[#This Row],[Tipo]])</f>
        <v>Aniversário Melhor Idade</v>
      </c>
      <c r="H411" t="s">
        <v>15</v>
      </c>
      <c r="I411">
        <v>70</v>
      </c>
      <c r="J411" s="3">
        <f>VLOOKUP(_xlfn.CONCAT(base[[#This Row],[Evento]],base[[#This Row],[Tipo]]),'[1]tabela de preços'!$D$4:$E$14,2,0)</f>
        <v>120</v>
      </c>
      <c r="K411" s="3">
        <v>8400</v>
      </c>
      <c r="L411" s="3">
        <v>3280</v>
      </c>
      <c r="M411" s="3">
        <v>5120</v>
      </c>
      <c r="N411" t="s">
        <v>13</v>
      </c>
    </row>
    <row r="412" spans="2:14" hidden="1" x14ac:dyDescent="0.25">
      <c r="B412" s="2">
        <v>42507</v>
      </c>
      <c r="C412" s="7">
        <f>YEAR(base[[#This Row],[Data]])</f>
        <v>2016</v>
      </c>
      <c r="D412" s="7" t="str">
        <f>UPPER(TEXT(base[[#This Row],[Data]],"mmm"))</f>
        <v>MAI</v>
      </c>
      <c r="E412" t="s">
        <v>18</v>
      </c>
      <c r="F412" t="s">
        <v>16</v>
      </c>
      <c r="G412" t="str">
        <f>PROPER(base[[#This Row],[Evento]]&amp;" "&amp;base[[#This Row],[Tipo]])</f>
        <v>Casamento Adulto</v>
      </c>
      <c r="H412" t="s">
        <v>12</v>
      </c>
      <c r="I412">
        <v>120</v>
      </c>
      <c r="J412" s="3">
        <f>VLOOKUP(_xlfn.CONCAT(base[[#This Row],[Evento]],base[[#This Row],[Tipo]]),'[1]tabela de preços'!$D$4:$E$14,2,0)</f>
        <v>150</v>
      </c>
      <c r="K412" s="3">
        <v>18000</v>
      </c>
      <c r="L412" s="3">
        <v>6183</v>
      </c>
      <c r="M412" s="3">
        <v>11817</v>
      </c>
      <c r="N412" t="s">
        <v>13</v>
      </c>
    </row>
    <row r="413" spans="2:14" hidden="1" x14ac:dyDescent="0.25">
      <c r="B413" s="2">
        <v>42966</v>
      </c>
      <c r="C413" s="7">
        <f>YEAR(base[[#This Row],[Data]])</f>
        <v>2017</v>
      </c>
      <c r="D413" s="7" t="str">
        <f>UPPER(TEXT(base[[#This Row],[Data]],"mmm"))</f>
        <v>AGO</v>
      </c>
      <c r="E413" t="s">
        <v>19</v>
      </c>
      <c r="F413" t="s">
        <v>16</v>
      </c>
      <c r="G413" t="str">
        <f>PROPER(base[[#This Row],[Evento]]&amp;" "&amp;base[[#This Row],[Tipo]])</f>
        <v>Bodas Adulto</v>
      </c>
      <c r="H413" t="s">
        <v>15</v>
      </c>
      <c r="I413">
        <v>100</v>
      </c>
      <c r="J413" s="3">
        <f>VLOOKUP(_xlfn.CONCAT(base[[#This Row],[Evento]],base[[#This Row],[Tipo]]),'[1]tabela de preços'!$D$4:$E$14,2,0)</f>
        <v>150</v>
      </c>
      <c r="K413" s="3">
        <v>15000</v>
      </c>
      <c r="L413" s="3">
        <v>6156</v>
      </c>
      <c r="M413" s="3">
        <v>8844</v>
      </c>
      <c r="N413" t="s">
        <v>13</v>
      </c>
    </row>
    <row r="414" spans="2:14" hidden="1" x14ac:dyDescent="0.25">
      <c r="B414" s="2">
        <v>42791</v>
      </c>
      <c r="C414" s="7">
        <f>YEAR(base[[#This Row],[Data]])</f>
        <v>2017</v>
      </c>
      <c r="D414" s="7" t="str">
        <f>UPPER(TEXT(base[[#This Row],[Data]],"mmm"))</f>
        <v>FEV</v>
      </c>
      <c r="E414" t="s">
        <v>19</v>
      </c>
      <c r="F414" t="s">
        <v>17</v>
      </c>
      <c r="G414" t="str">
        <f>PROPER(base[[#This Row],[Evento]]&amp;" "&amp;base[[#This Row],[Tipo]])</f>
        <v>Bodas Melhor Idade</v>
      </c>
      <c r="H414" t="s">
        <v>12</v>
      </c>
      <c r="I414">
        <v>200</v>
      </c>
      <c r="J414" s="3">
        <f>VLOOKUP(_xlfn.CONCAT(base[[#This Row],[Evento]],base[[#This Row],[Tipo]]),'[1]tabela de preços'!$D$4:$E$14,2,0)</f>
        <v>120</v>
      </c>
      <c r="K414" s="3">
        <v>24000</v>
      </c>
      <c r="L414" s="3">
        <v>8916</v>
      </c>
      <c r="M414" s="3">
        <v>15084</v>
      </c>
      <c r="N414" t="s">
        <v>13</v>
      </c>
    </row>
    <row r="415" spans="2:14" hidden="1" x14ac:dyDescent="0.25">
      <c r="B415" s="2">
        <v>42937</v>
      </c>
      <c r="C415" s="7">
        <f>YEAR(base[[#This Row],[Data]])</f>
        <v>2017</v>
      </c>
      <c r="D415" s="7" t="str">
        <f>UPPER(TEXT(base[[#This Row],[Data]],"mmm"))</f>
        <v>JUL</v>
      </c>
      <c r="E415" t="s">
        <v>20</v>
      </c>
      <c r="F415" t="s">
        <v>16</v>
      </c>
      <c r="G415" t="str">
        <f>PROPER(base[[#This Row],[Evento]]&amp;" "&amp;base[[#This Row],[Tipo]])</f>
        <v>Empresa Adulto</v>
      </c>
      <c r="H415" t="s">
        <v>15</v>
      </c>
      <c r="I415">
        <v>50</v>
      </c>
      <c r="J415" s="3">
        <f>VLOOKUP(_xlfn.CONCAT(base[[#This Row],[Evento]],base[[#This Row],[Tipo]]),'[1]tabela de preços'!$D$4:$E$14,2,0)</f>
        <v>100</v>
      </c>
      <c r="K415" s="3">
        <v>5000</v>
      </c>
      <c r="L415" s="3">
        <v>1666</v>
      </c>
      <c r="M415" s="3">
        <v>3334</v>
      </c>
      <c r="N415" t="s">
        <v>13</v>
      </c>
    </row>
    <row r="416" spans="2:14" hidden="1" x14ac:dyDescent="0.25">
      <c r="B416" s="2">
        <v>42520</v>
      </c>
      <c r="C416" s="7">
        <f>YEAR(base[[#This Row],[Data]])</f>
        <v>2016</v>
      </c>
      <c r="D416" s="7" t="str">
        <f>UPPER(TEXT(base[[#This Row],[Data]],"mmm"))</f>
        <v>MAI</v>
      </c>
      <c r="E416" t="s">
        <v>21</v>
      </c>
      <c r="F416" t="s">
        <v>14</v>
      </c>
      <c r="G416" t="str">
        <f>PROPER(base[[#This Row],[Evento]]&amp;" "&amp;base[[#This Row],[Tipo]])</f>
        <v>15 Anos Teen</v>
      </c>
      <c r="H416" t="s">
        <v>12</v>
      </c>
      <c r="I416">
        <v>100</v>
      </c>
      <c r="J416" s="3">
        <f>VLOOKUP(_xlfn.CONCAT(base[[#This Row],[Evento]],base[[#This Row],[Tipo]]),'[1]tabela de preços'!$D$4:$E$14,2,0)</f>
        <v>90</v>
      </c>
      <c r="K416" s="3">
        <v>9000</v>
      </c>
      <c r="L416" s="3">
        <v>3590</v>
      </c>
      <c r="M416" s="3">
        <v>5410</v>
      </c>
      <c r="N416" t="s">
        <v>13</v>
      </c>
    </row>
    <row r="417" spans="2:14" hidden="1" x14ac:dyDescent="0.25">
      <c r="B417" s="2">
        <v>43091</v>
      </c>
      <c r="C417" s="7">
        <f>YEAR(base[[#This Row],[Data]])</f>
        <v>2017</v>
      </c>
      <c r="D417" s="7" t="str">
        <f>UPPER(TEXT(base[[#This Row],[Data]],"mmm"))</f>
        <v>DEZ</v>
      </c>
      <c r="E417" t="s">
        <v>22</v>
      </c>
      <c r="F417" t="s">
        <v>16</v>
      </c>
      <c r="G417" t="str">
        <f>PROPER(base[[#This Row],[Evento]]&amp;" "&amp;base[[#This Row],[Tipo]])</f>
        <v>Despedida Adulto</v>
      </c>
      <c r="H417" t="s">
        <v>15</v>
      </c>
      <c r="I417">
        <v>150</v>
      </c>
      <c r="J417" s="3">
        <f>VLOOKUP(_xlfn.CONCAT(base[[#This Row],[Evento]],base[[#This Row],[Tipo]]),'[1]tabela de preços'!$D$4:$E$14,2,0)</f>
        <v>120</v>
      </c>
      <c r="K417" s="3">
        <v>18000</v>
      </c>
      <c r="L417" s="3">
        <v>6384</v>
      </c>
      <c r="M417" s="3">
        <v>11616</v>
      </c>
      <c r="N417" t="s">
        <v>13</v>
      </c>
    </row>
    <row r="418" spans="2:14" hidden="1" x14ac:dyDescent="0.25">
      <c r="B418" s="2">
        <v>42539</v>
      </c>
      <c r="C418" s="7">
        <f>YEAR(base[[#This Row],[Data]])</f>
        <v>2016</v>
      </c>
      <c r="D418" s="7" t="str">
        <f>UPPER(TEXT(base[[#This Row],[Data]],"mmm"))</f>
        <v>JUN</v>
      </c>
      <c r="E418" t="s">
        <v>10</v>
      </c>
      <c r="F418" t="s">
        <v>11</v>
      </c>
      <c r="G418" t="str">
        <f>PROPER(base[[#This Row],[Evento]]&amp;" "&amp;base[[#This Row],[Tipo]])</f>
        <v>Aniversário Infantil</v>
      </c>
      <c r="H418" t="s">
        <v>12</v>
      </c>
      <c r="I418">
        <v>50</v>
      </c>
      <c r="J418" s="3">
        <f>VLOOKUP(_xlfn.CONCAT(base[[#This Row],[Evento]],base[[#This Row],[Tipo]]),'[1]tabela de preços'!$D$4:$E$14,2,0)</f>
        <v>70</v>
      </c>
      <c r="K418" s="3">
        <v>3500</v>
      </c>
      <c r="L418" s="3">
        <v>1353</v>
      </c>
      <c r="M418" s="3">
        <v>2147</v>
      </c>
      <c r="N418" t="s">
        <v>13</v>
      </c>
    </row>
    <row r="419" spans="2:14" hidden="1" x14ac:dyDescent="0.25">
      <c r="B419" s="2">
        <v>42517</v>
      </c>
      <c r="C419" s="7">
        <f>YEAR(base[[#This Row],[Data]])</f>
        <v>2016</v>
      </c>
      <c r="D419" s="7" t="str">
        <f>UPPER(TEXT(base[[#This Row],[Data]],"mmm"))</f>
        <v>MAI</v>
      </c>
      <c r="E419" t="s">
        <v>10</v>
      </c>
      <c r="F419" t="s">
        <v>14</v>
      </c>
      <c r="G419" t="str">
        <f>PROPER(base[[#This Row],[Evento]]&amp;" "&amp;base[[#This Row],[Tipo]])</f>
        <v>Aniversário Teen</v>
      </c>
      <c r="H419" t="s">
        <v>15</v>
      </c>
      <c r="I419">
        <v>100</v>
      </c>
      <c r="J419" s="3">
        <f>VLOOKUP(_xlfn.CONCAT(base[[#This Row],[Evento]],base[[#This Row],[Tipo]]),'[1]tabela de preços'!$D$4:$E$14,2,0)</f>
        <v>90</v>
      </c>
      <c r="K419" s="3">
        <v>9000</v>
      </c>
      <c r="L419" s="3">
        <v>3266</v>
      </c>
      <c r="M419" s="3">
        <v>5734</v>
      </c>
      <c r="N419" t="s">
        <v>13</v>
      </c>
    </row>
    <row r="420" spans="2:14" hidden="1" x14ac:dyDescent="0.25">
      <c r="B420" s="2">
        <v>42433</v>
      </c>
      <c r="C420" s="7">
        <f>YEAR(base[[#This Row],[Data]])</f>
        <v>2016</v>
      </c>
      <c r="D420" s="7" t="str">
        <f>UPPER(TEXT(base[[#This Row],[Data]],"mmm"))</f>
        <v>MAR</v>
      </c>
      <c r="E420" t="s">
        <v>10</v>
      </c>
      <c r="F420" t="s">
        <v>16</v>
      </c>
      <c r="G420" t="str">
        <f>PROPER(base[[#This Row],[Evento]]&amp;" "&amp;base[[#This Row],[Tipo]])</f>
        <v>Aniversário Adulto</v>
      </c>
      <c r="H420" t="s">
        <v>12</v>
      </c>
      <c r="I420">
        <v>150</v>
      </c>
      <c r="J420" s="3">
        <f>VLOOKUP(_xlfn.CONCAT(base[[#This Row],[Evento]],base[[#This Row],[Tipo]]),'[1]tabela de preços'!$D$4:$E$14,2,0)</f>
        <v>120</v>
      </c>
      <c r="K420" s="3">
        <v>18000</v>
      </c>
      <c r="L420" s="3">
        <v>8086</v>
      </c>
      <c r="M420" s="3">
        <v>9914</v>
      </c>
      <c r="N420" t="s">
        <v>13</v>
      </c>
    </row>
    <row r="421" spans="2:14" hidden="1" x14ac:dyDescent="0.25">
      <c r="B421" s="2">
        <v>42637</v>
      </c>
      <c r="C421" s="7">
        <f>YEAR(base[[#This Row],[Data]])</f>
        <v>2016</v>
      </c>
      <c r="D421" s="7" t="str">
        <f>UPPER(TEXT(base[[#This Row],[Data]],"mmm"))</f>
        <v>SET</v>
      </c>
      <c r="E421" t="s">
        <v>10</v>
      </c>
      <c r="F421" t="s">
        <v>17</v>
      </c>
      <c r="G421" t="str">
        <f>PROPER(base[[#This Row],[Evento]]&amp;" "&amp;base[[#This Row],[Tipo]])</f>
        <v>Aniversário Melhor Idade</v>
      </c>
      <c r="H421" t="s">
        <v>15</v>
      </c>
      <c r="I421">
        <v>70</v>
      </c>
      <c r="J421" s="3">
        <f>VLOOKUP(_xlfn.CONCAT(base[[#This Row],[Evento]],base[[#This Row],[Tipo]]),'[1]tabela de preços'!$D$4:$E$14,2,0)</f>
        <v>120</v>
      </c>
      <c r="K421" s="3">
        <v>8400</v>
      </c>
      <c r="L421" s="3">
        <v>3306</v>
      </c>
      <c r="M421" s="3">
        <v>5094</v>
      </c>
      <c r="N421" t="s">
        <v>13</v>
      </c>
    </row>
    <row r="422" spans="2:14" hidden="1" x14ac:dyDescent="0.25">
      <c r="B422" s="2">
        <v>43083</v>
      </c>
      <c r="C422" s="7">
        <f>YEAR(base[[#This Row],[Data]])</f>
        <v>2017</v>
      </c>
      <c r="D422" s="7" t="str">
        <f>UPPER(TEXT(base[[#This Row],[Data]],"mmm"))</f>
        <v>DEZ</v>
      </c>
      <c r="E422" t="s">
        <v>18</v>
      </c>
      <c r="F422" t="s">
        <v>16</v>
      </c>
      <c r="G422" t="str">
        <f>PROPER(base[[#This Row],[Evento]]&amp;" "&amp;base[[#This Row],[Tipo]])</f>
        <v>Casamento Adulto</v>
      </c>
      <c r="H422" t="s">
        <v>12</v>
      </c>
      <c r="I422">
        <v>120</v>
      </c>
      <c r="J422" s="3">
        <f>VLOOKUP(_xlfn.CONCAT(base[[#This Row],[Evento]],base[[#This Row],[Tipo]]),'[1]tabela de preços'!$D$4:$E$14,2,0)</f>
        <v>150</v>
      </c>
      <c r="K422" s="3">
        <v>18000</v>
      </c>
      <c r="L422" s="3">
        <v>7885</v>
      </c>
      <c r="M422" s="3">
        <v>10115</v>
      </c>
      <c r="N422" t="s">
        <v>13</v>
      </c>
    </row>
    <row r="423" spans="2:14" hidden="1" x14ac:dyDescent="0.25">
      <c r="B423" s="2">
        <v>42653</v>
      </c>
      <c r="C423" s="7">
        <f>YEAR(base[[#This Row],[Data]])</f>
        <v>2016</v>
      </c>
      <c r="D423" s="7" t="str">
        <f>UPPER(TEXT(base[[#This Row],[Data]],"mmm"))</f>
        <v>OUT</v>
      </c>
      <c r="E423" t="s">
        <v>19</v>
      </c>
      <c r="F423" t="s">
        <v>16</v>
      </c>
      <c r="G423" t="str">
        <f>PROPER(base[[#This Row],[Evento]]&amp;" "&amp;base[[#This Row],[Tipo]])</f>
        <v>Bodas Adulto</v>
      </c>
      <c r="H423" t="s">
        <v>15</v>
      </c>
      <c r="I423">
        <v>100</v>
      </c>
      <c r="J423" s="3">
        <f>VLOOKUP(_xlfn.CONCAT(base[[#This Row],[Evento]],base[[#This Row],[Tipo]]),'[1]tabela de preços'!$D$4:$E$14,2,0)</f>
        <v>150</v>
      </c>
      <c r="K423" s="3">
        <v>15000</v>
      </c>
      <c r="L423" s="3">
        <v>5085</v>
      </c>
      <c r="M423" s="3">
        <v>9915</v>
      </c>
      <c r="N423" t="s">
        <v>13</v>
      </c>
    </row>
    <row r="424" spans="2:14" hidden="1" x14ac:dyDescent="0.25">
      <c r="B424" s="2">
        <v>42612</v>
      </c>
      <c r="C424" s="7">
        <f>YEAR(base[[#This Row],[Data]])</f>
        <v>2016</v>
      </c>
      <c r="D424" s="7" t="str">
        <f>UPPER(TEXT(base[[#This Row],[Data]],"mmm"))</f>
        <v>AGO</v>
      </c>
      <c r="E424" t="s">
        <v>19</v>
      </c>
      <c r="F424" t="s">
        <v>17</v>
      </c>
      <c r="G424" t="str">
        <f>PROPER(base[[#This Row],[Evento]]&amp;" "&amp;base[[#This Row],[Tipo]])</f>
        <v>Bodas Melhor Idade</v>
      </c>
      <c r="H424" t="s">
        <v>12</v>
      </c>
      <c r="I424">
        <v>200</v>
      </c>
      <c r="J424" s="3">
        <f>VLOOKUP(_xlfn.CONCAT(base[[#This Row],[Evento]],base[[#This Row],[Tipo]]),'[1]tabela de preços'!$D$4:$E$14,2,0)</f>
        <v>120</v>
      </c>
      <c r="K424" s="3">
        <v>24000</v>
      </c>
      <c r="L424" s="3">
        <v>9136</v>
      </c>
      <c r="M424" s="3">
        <v>14864</v>
      </c>
      <c r="N424" t="s">
        <v>13</v>
      </c>
    </row>
    <row r="425" spans="2:14" hidden="1" x14ac:dyDescent="0.25">
      <c r="B425" s="2">
        <v>42951</v>
      </c>
      <c r="C425" s="7">
        <f>YEAR(base[[#This Row],[Data]])</f>
        <v>2017</v>
      </c>
      <c r="D425" s="7" t="str">
        <f>UPPER(TEXT(base[[#This Row],[Data]],"mmm"))</f>
        <v>AGO</v>
      </c>
      <c r="E425" t="s">
        <v>20</v>
      </c>
      <c r="F425" t="s">
        <v>16</v>
      </c>
      <c r="G425" t="str">
        <f>PROPER(base[[#This Row],[Evento]]&amp;" "&amp;base[[#This Row],[Tipo]])</f>
        <v>Empresa Adulto</v>
      </c>
      <c r="H425" t="s">
        <v>15</v>
      </c>
      <c r="I425">
        <v>50</v>
      </c>
      <c r="J425" s="3">
        <f>VLOOKUP(_xlfn.CONCAT(base[[#This Row],[Evento]],base[[#This Row],[Tipo]]),'[1]tabela de preços'!$D$4:$E$14,2,0)</f>
        <v>100</v>
      </c>
      <c r="K425" s="3">
        <v>5000</v>
      </c>
      <c r="L425" s="3">
        <v>2195</v>
      </c>
      <c r="M425" s="3">
        <v>2805</v>
      </c>
      <c r="N425" t="s">
        <v>13</v>
      </c>
    </row>
    <row r="426" spans="2:14" hidden="1" x14ac:dyDescent="0.25">
      <c r="B426" s="2">
        <v>42649</v>
      </c>
      <c r="C426" s="7">
        <f>YEAR(base[[#This Row],[Data]])</f>
        <v>2016</v>
      </c>
      <c r="D426" s="7" t="str">
        <f>UPPER(TEXT(base[[#This Row],[Data]],"mmm"))</f>
        <v>OUT</v>
      </c>
      <c r="E426" t="s">
        <v>21</v>
      </c>
      <c r="F426" t="s">
        <v>14</v>
      </c>
      <c r="G426" t="str">
        <f>PROPER(base[[#This Row],[Evento]]&amp;" "&amp;base[[#This Row],[Tipo]])</f>
        <v>15 Anos Teen</v>
      </c>
      <c r="H426" t="s">
        <v>12</v>
      </c>
      <c r="I426">
        <v>100</v>
      </c>
      <c r="J426" s="3">
        <f>VLOOKUP(_xlfn.CONCAT(base[[#This Row],[Evento]],base[[#This Row],[Tipo]]),'[1]tabela de preços'!$D$4:$E$14,2,0)</f>
        <v>90</v>
      </c>
      <c r="K426" s="3">
        <v>9000</v>
      </c>
      <c r="L426" s="3">
        <v>3288</v>
      </c>
      <c r="M426" s="3">
        <v>5712</v>
      </c>
      <c r="N426" t="s">
        <v>13</v>
      </c>
    </row>
    <row r="427" spans="2:14" hidden="1" x14ac:dyDescent="0.25">
      <c r="B427" s="2">
        <v>43058</v>
      </c>
      <c r="C427" s="7">
        <f>YEAR(base[[#This Row],[Data]])</f>
        <v>2017</v>
      </c>
      <c r="D427" s="7" t="str">
        <f>UPPER(TEXT(base[[#This Row],[Data]],"mmm"))</f>
        <v>NOV</v>
      </c>
      <c r="E427" t="s">
        <v>22</v>
      </c>
      <c r="F427" t="s">
        <v>16</v>
      </c>
      <c r="G427" t="str">
        <f>PROPER(base[[#This Row],[Evento]]&amp;" "&amp;base[[#This Row],[Tipo]])</f>
        <v>Despedida Adulto</v>
      </c>
      <c r="H427" t="s">
        <v>15</v>
      </c>
      <c r="I427">
        <v>150</v>
      </c>
      <c r="J427" s="3">
        <f>VLOOKUP(_xlfn.CONCAT(base[[#This Row],[Evento]],base[[#This Row],[Tipo]]),'[1]tabela de preços'!$D$4:$E$14,2,0)</f>
        <v>120</v>
      </c>
      <c r="K427" s="3">
        <v>18000</v>
      </c>
      <c r="L427" s="3">
        <v>5975</v>
      </c>
      <c r="M427" s="3">
        <v>12025</v>
      </c>
      <c r="N427" t="s">
        <v>13</v>
      </c>
    </row>
    <row r="428" spans="2:14" hidden="1" x14ac:dyDescent="0.25">
      <c r="B428" s="2">
        <v>42778</v>
      </c>
      <c r="C428" s="7">
        <f>YEAR(base[[#This Row],[Data]])</f>
        <v>2017</v>
      </c>
      <c r="D428" s="7" t="str">
        <f>UPPER(TEXT(base[[#This Row],[Data]],"mmm"))</f>
        <v>FEV</v>
      </c>
      <c r="E428" t="s">
        <v>10</v>
      </c>
      <c r="F428" t="s">
        <v>11</v>
      </c>
      <c r="G428" t="str">
        <f>PROPER(base[[#This Row],[Evento]]&amp;" "&amp;base[[#This Row],[Tipo]])</f>
        <v>Aniversário Infantil</v>
      </c>
      <c r="H428" t="s">
        <v>12</v>
      </c>
      <c r="I428">
        <v>50</v>
      </c>
      <c r="J428" s="3">
        <f>VLOOKUP(_xlfn.CONCAT(base[[#This Row],[Evento]],base[[#This Row],[Tipo]]),'[1]tabela de preços'!$D$4:$E$14,2,0)</f>
        <v>70</v>
      </c>
      <c r="K428" s="3">
        <v>3500</v>
      </c>
      <c r="L428" s="3">
        <v>1277</v>
      </c>
      <c r="M428" s="3">
        <v>2223</v>
      </c>
      <c r="N428" t="s">
        <v>13</v>
      </c>
    </row>
    <row r="429" spans="2:14" hidden="1" x14ac:dyDescent="0.25">
      <c r="B429" s="2">
        <v>42727</v>
      </c>
      <c r="C429" s="7">
        <f>YEAR(base[[#This Row],[Data]])</f>
        <v>2016</v>
      </c>
      <c r="D429" s="7" t="str">
        <f>UPPER(TEXT(base[[#This Row],[Data]],"mmm"))</f>
        <v>DEZ</v>
      </c>
      <c r="E429" t="s">
        <v>10</v>
      </c>
      <c r="F429" t="s">
        <v>14</v>
      </c>
      <c r="G429" t="str">
        <f>PROPER(base[[#This Row],[Evento]]&amp;" "&amp;base[[#This Row],[Tipo]])</f>
        <v>Aniversário Teen</v>
      </c>
      <c r="H429" t="s">
        <v>15</v>
      </c>
      <c r="I429">
        <v>100</v>
      </c>
      <c r="J429" s="3">
        <f>VLOOKUP(_xlfn.CONCAT(base[[#This Row],[Evento]],base[[#This Row],[Tipo]]),'[1]tabela de preços'!$D$4:$E$14,2,0)</f>
        <v>90</v>
      </c>
      <c r="K429" s="3">
        <v>9000</v>
      </c>
      <c r="L429" s="3">
        <v>4046</v>
      </c>
      <c r="M429" s="3">
        <v>4954</v>
      </c>
      <c r="N429" t="s">
        <v>13</v>
      </c>
    </row>
    <row r="430" spans="2:14" hidden="1" x14ac:dyDescent="0.25">
      <c r="B430" s="2">
        <v>42927</v>
      </c>
      <c r="C430" s="7">
        <f>YEAR(base[[#This Row],[Data]])</f>
        <v>2017</v>
      </c>
      <c r="D430" s="7" t="str">
        <f>UPPER(TEXT(base[[#This Row],[Data]],"mmm"))</f>
        <v>JUL</v>
      </c>
      <c r="E430" t="s">
        <v>10</v>
      </c>
      <c r="F430" t="s">
        <v>16</v>
      </c>
      <c r="G430" t="str">
        <f>PROPER(base[[#This Row],[Evento]]&amp;" "&amp;base[[#This Row],[Tipo]])</f>
        <v>Aniversário Adulto</v>
      </c>
      <c r="H430" t="s">
        <v>12</v>
      </c>
      <c r="I430">
        <v>150</v>
      </c>
      <c r="J430" s="3">
        <f>VLOOKUP(_xlfn.CONCAT(base[[#This Row],[Evento]],base[[#This Row],[Tipo]]),'[1]tabela de preços'!$D$4:$E$14,2,0)</f>
        <v>120</v>
      </c>
      <c r="K430" s="3">
        <v>18000</v>
      </c>
      <c r="L430" s="3">
        <v>7911</v>
      </c>
      <c r="M430" s="3">
        <v>10089</v>
      </c>
      <c r="N430" t="s">
        <v>13</v>
      </c>
    </row>
    <row r="431" spans="2:14" hidden="1" x14ac:dyDescent="0.25">
      <c r="B431" s="2">
        <v>42928</v>
      </c>
      <c r="C431" s="7">
        <f>YEAR(base[[#This Row],[Data]])</f>
        <v>2017</v>
      </c>
      <c r="D431" s="7" t="str">
        <f>UPPER(TEXT(base[[#This Row],[Data]],"mmm"))</f>
        <v>JUL</v>
      </c>
      <c r="E431" t="s">
        <v>10</v>
      </c>
      <c r="F431" t="s">
        <v>17</v>
      </c>
      <c r="G431" t="str">
        <f>PROPER(base[[#This Row],[Evento]]&amp;" "&amp;base[[#This Row],[Tipo]])</f>
        <v>Aniversário Melhor Idade</v>
      </c>
      <c r="H431" t="s">
        <v>15</v>
      </c>
      <c r="I431">
        <v>70</v>
      </c>
      <c r="J431" s="3">
        <f>VLOOKUP(_xlfn.CONCAT(base[[#This Row],[Evento]],base[[#This Row],[Tipo]]),'[1]tabela de preços'!$D$4:$E$14,2,0)</f>
        <v>120</v>
      </c>
      <c r="K431" s="3">
        <v>8400</v>
      </c>
      <c r="L431" s="3">
        <v>3039</v>
      </c>
      <c r="M431" s="3">
        <v>5361</v>
      </c>
      <c r="N431" t="s">
        <v>13</v>
      </c>
    </row>
    <row r="432" spans="2:14" hidden="1" x14ac:dyDescent="0.25">
      <c r="B432" s="2">
        <v>42550</v>
      </c>
      <c r="C432" s="7">
        <f>YEAR(base[[#This Row],[Data]])</f>
        <v>2016</v>
      </c>
      <c r="D432" s="7" t="str">
        <f>UPPER(TEXT(base[[#This Row],[Data]],"mmm"))</f>
        <v>JUN</v>
      </c>
      <c r="E432" t="s">
        <v>18</v>
      </c>
      <c r="F432" t="s">
        <v>16</v>
      </c>
      <c r="G432" t="str">
        <f>PROPER(base[[#This Row],[Evento]]&amp;" "&amp;base[[#This Row],[Tipo]])</f>
        <v>Casamento Adulto</v>
      </c>
      <c r="H432" t="s">
        <v>12</v>
      </c>
      <c r="I432">
        <v>120</v>
      </c>
      <c r="J432" s="3">
        <f>VLOOKUP(_xlfn.CONCAT(base[[#This Row],[Evento]],base[[#This Row],[Tipo]]),'[1]tabela de preços'!$D$4:$E$14,2,0)</f>
        <v>150</v>
      </c>
      <c r="K432" s="3">
        <v>18000</v>
      </c>
      <c r="L432" s="3">
        <v>7141</v>
      </c>
      <c r="M432" s="3">
        <v>10859</v>
      </c>
      <c r="N432" t="s">
        <v>13</v>
      </c>
    </row>
    <row r="433" spans="2:14" hidden="1" x14ac:dyDescent="0.25">
      <c r="B433" s="2">
        <v>42888</v>
      </c>
      <c r="C433" s="7">
        <f>YEAR(base[[#This Row],[Data]])</f>
        <v>2017</v>
      </c>
      <c r="D433" s="7" t="str">
        <f>UPPER(TEXT(base[[#This Row],[Data]],"mmm"))</f>
        <v>JUN</v>
      </c>
      <c r="E433" t="s">
        <v>19</v>
      </c>
      <c r="F433" t="s">
        <v>16</v>
      </c>
      <c r="G433" t="str">
        <f>PROPER(base[[#This Row],[Evento]]&amp;" "&amp;base[[#This Row],[Tipo]])</f>
        <v>Bodas Adulto</v>
      </c>
      <c r="H433" t="s">
        <v>15</v>
      </c>
      <c r="I433">
        <v>100</v>
      </c>
      <c r="J433" s="3">
        <f>VLOOKUP(_xlfn.CONCAT(base[[#This Row],[Evento]],base[[#This Row],[Tipo]]),'[1]tabela de preços'!$D$4:$E$14,2,0)</f>
        <v>150</v>
      </c>
      <c r="K433" s="3">
        <v>15000</v>
      </c>
      <c r="L433" s="3">
        <v>5209</v>
      </c>
      <c r="M433" s="3">
        <v>9791</v>
      </c>
      <c r="N433" t="s">
        <v>13</v>
      </c>
    </row>
    <row r="434" spans="2:14" hidden="1" x14ac:dyDescent="0.25">
      <c r="B434" s="2">
        <v>42862</v>
      </c>
      <c r="C434" s="7">
        <f>YEAR(base[[#This Row],[Data]])</f>
        <v>2017</v>
      </c>
      <c r="D434" s="7" t="str">
        <f>UPPER(TEXT(base[[#This Row],[Data]],"mmm"))</f>
        <v>MAI</v>
      </c>
      <c r="E434" t="s">
        <v>19</v>
      </c>
      <c r="F434" t="s">
        <v>17</v>
      </c>
      <c r="G434" t="str">
        <f>PROPER(base[[#This Row],[Evento]]&amp;" "&amp;base[[#This Row],[Tipo]])</f>
        <v>Bodas Melhor Idade</v>
      </c>
      <c r="H434" t="s">
        <v>12</v>
      </c>
      <c r="I434">
        <v>200</v>
      </c>
      <c r="J434" s="3">
        <f>VLOOKUP(_xlfn.CONCAT(base[[#This Row],[Evento]],base[[#This Row],[Tipo]]),'[1]tabela de preços'!$D$4:$E$14,2,0)</f>
        <v>120</v>
      </c>
      <c r="K434" s="3">
        <v>24000</v>
      </c>
      <c r="L434" s="3">
        <v>8377</v>
      </c>
      <c r="M434" s="3">
        <v>15623</v>
      </c>
      <c r="N434" t="s">
        <v>13</v>
      </c>
    </row>
    <row r="435" spans="2:14" hidden="1" x14ac:dyDescent="0.25">
      <c r="B435" s="2">
        <v>42384</v>
      </c>
      <c r="C435" s="7">
        <f>YEAR(base[[#This Row],[Data]])</f>
        <v>2016</v>
      </c>
      <c r="D435" s="7" t="str">
        <f>UPPER(TEXT(base[[#This Row],[Data]],"mmm"))</f>
        <v>JAN</v>
      </c>
      <c r="E435" t="s">
        <v>20</v>
      </c>
      <c r="F435" t="s">
        <v>16</v>
      </c>
      <c r="G435" t="str">
        <f>PROPER(base[[#This Row],[Evento]]&amp;" "&amp;base[[#This Row],[Tipo]])</f>
        <v>Empresa Adulto</v>
      </c>
      <c r="H435" t="s">
        <v>15</v>
      </c>
      <c r="I435">
        <v>50</v>
      </c>
      <c r="J435" s="3">
        <f>VLOOKUP(_xlfn.CONCAT(base[[#This Row],[Evento]],base[[#This Row],[Tipo]]),'[1]tabela de preços'!$D$4:$E$14,2,0)</f>
        <v>100</v>
      </c>
      <c r="K435" s="3">
        <v>5000</v>
      </c>
      <c r="L435" s="3">
        <v>2178</v>
      </c>
      <c r="M435" s="3">
        <v>2822</v>
      </c>
      <c r="N435" t="s">
        <v>13</v>
      </c>
    </row>
    <row r="436" spans="2:14" hidden="1" x14ac:dyDescent="0.25">
      <c r="B436" s="2">
        <v>42914</v>
      </c>
      <c r="C436" s="7">
        <f>YEAR(base[[#This Row],[Data]])</f>
        <v>2017</v>
      </c>
      <c r="D436" s="7" t="str">
        <f>UPPER(TEXT(base[[#This Row],[Data]],"mmm"))</f>
        <v>JUN</v>
      </c>
      <c r="E436" t="s">
        <v>21</v>
      </c>
      <c r="F436" t="s">
        <v>14</v>
      </c>
      <c r="G436" t="str">
        <f>PROPER(base[[#This Row],[Evento]]&amp;" "&amp;base[[#This Row],[Tipo]])</f>
        <v>15 Anos Teen</v>
      </c>
      <c r="H436" t="s">
        <v>12</v>
      </c>
      <c r="I436">
        <v>100</v>
      </c>
      <c r="J436" s="3">
        <f>VLOOKUP(_xlfn.CONCAT(base[[#This Row],[Evento]],base[[#This Row],[Tipo]]),'[1]tabela de preços'!$D$4:$E$14,2,0)</f>
        <v>90</v>
      </c>
      <c r="K436" s="3">
        <v>9000</v>
      </c>
      <c r="L436" s="3">
        <v>3166</v>
      </c>
      <c r="M436" s="3">
        <v>5834</v>
      </c>
      <c r="N436" t="s">
        <v>13</v>
      </c>
    </row>
    <row r="437" spans="2:14" hidden="1" x14ac:dyDescent="0.25">
      <c r="B437" s="2">
        <v>42803</v>
      </c>
      <c r="C437" s="7">
        <f>YEAR(base[[#This Row],[Data]])</f>
        <v>2017</v>
      </c>
      <c r="D437" s="7" t="str">
        <f>UPPER(TEXT(base[[#This Row],[Data]],"mmm"))</f>
        <v>MAR</v>
      </c>
      <c r="E437" t="s">
        <v>22</v>
      </c>
      <c r="F437" t="s">
        <v>16</v>
      </c>
      <c r="G437" t="str">
        <f>PROPER(base[[#This Row],[Evento]]&amp;" "&amp;base[[#This Row],[Tipo]])</f>
        <v>Despedida Adulto</v>
      </c>
      <c r="H437" t="s">
        <v>15</v>
      </c>
      <c r="I437">
        <v>150</v>
      </c>
      <c r="J437" s="3">
        <f>VLOOKUP(_xlfn.CONCAT(base[[#This Row],[Evento]],base[[#This Row],[Tipo]]),'[1]tabela de preços'!$D$4:$E$14,2,0)</f>
        <v>120</v>
      </c>
      <c r="K437" s="3">
        <v>18000</v>
      </c>
      <c r="L437" s="3">
        <v>6779</v>
      </c>
      <c r="M437" s="3">
        <v>11221</v>
      </c>
      <c r="N437" t="s">
        <v>13</v>
      </c>
    </row>
    <row r="438" spans="2:14" hidden="1" x14ac:dyDescent="0.25">
      <c r="B438" s="2">
        <v>42534</v>
      </c>
      <c r="C438" s="7">
        <f>YEAR(base[[#This Row],[Data]])</f>
        <v>2016</v>
      </c>
      <c r="D438" s="7" t="str">
        <f>UPPER(TEXT(base[[#This Row],[Data]],"mmm"))</f>
        <v>JUN</v>
      </c>
      <c r="E438" t="s">
        <v>10</v>
      </c>
      <c r="F438" t="s">
        <v>11</v>
      </c>
      <c r="G438" t="str">
        <f>PROPER(base[[#This Row],[Evento]]&amp;" "&amp;base[[#This Row],[Tipo]])</f>
        <v>Aniversário Infantil</v>
      </c>
      <c r="H438" t="s">
        <v>12</v>
      </c>
      <c r="I438">
        <v>50</v>
      </c>
      <c r="J438" s="3">
        <f>VLOOKUP(_xlfn.CONCAT(base[[#This Row],[Evento]],base[[#This Row],[Tipo]]),'[1]tabela de preços'!$D$4:$E$14,2,0)</f>
        <v>70</v>
      </c>
      <c r="K438" s="3">
        <v>3500</v>
      </c>
      <c r="L438" s="3">
        <v>1383</v>
      </c>
      <c r="M438" s="3">
        <v>2117</v>
      </c>
      <c r="N438" t="s">
        <v>13</v>
      </c>
    </row>
    <row r="439" spans="2:14" hidden="1" x14ac:dyDescent="0.25">
      <c r="B439" s="2">
        <v>42539</v>
      </c>
      <c r="C439" s="7">
        <f>YEAR(base[[#This Row],[Data]])</f>
        <v>2016</v>
      </c>
      <c r="D439" s="7" t="str">
        <f>UPPER(TEXT(base[[#This Row],[Data]],"mmm"))</f>
        <v>JUN</v>
      </c>
      <c r="E439" t="s">
        <v>10</v>
      </c>
      <c r="F439" t="s">
        <v>14</v>
      </c>
      <c r="G439" t="str">
        <f>PROPER(base[[#This Row],[Evento]]&amp;" "&amp;base[[#This Row],[Tipo]])</f>
        <v>Aniversário Teen</v>
      </c>
      <c r="H439" t="s">
        <v>15</v>
      </c>
      <c r="I439">
        <v>100</v>
      </c>
      <c r="J439" s="3">
        <f>VLOOKUP(_xlfn.CONCAT(base[[#This Row],[Evento]],base[[#This Row],[Tipo]]),'[1]tabela de preços'!$D$4:$E$14,2,0)</f>
        <v>90</v>
      </c>
      <c r="K439" s="3">
        <v>9000</v>
      </c>
      <c r="L439" s="3">
        <v>3136</v>
      </c>
      <c r="M439" s="3">
        <v>5864</v>
      </c>
      <c r="N439" t="s">
        <v>13</v>
      </c>
    </row>
    <row r="440" spans="2:14" hidden="1" x14ac:dyDescent="0.25">
      <c r="B440" s="2">
        <v>42995</v>
      </c>
      <c r="C440" s="7">
        <f>YEAR(base[[#This Row],[Data]])</f>
        <v>2017</v>
      </c>
      <c r="D440" s="7" t="str">
        <f>UPPER(TEXT(base[[#This Row],[Data]],"mmm"))</f>
        <v>SET</v>
      </c>
      <c r="E440" t="s">
        <v>10</v>
      </c>
      <c r="F440" t="s">
        <v>16</v>
      </c>
      <c r="G440" t="str">
        <f>PROPER(base[[#This Row],[Evento]]&amp;" "&amp;base[[#This Row],[Tipo]])</f>
        <v>Aniversário Adulto</v>
      </c>
      <c r="H440" t="s">
        <v>12</v>
      </c>
      <c r="I440">
        <v>150</v>
      </c>
      <c r="J440" s="3">
        <f>VLOOKUP(_xlfn.CONCAT(base[[#This Row],[Evento]],base[[#This Row],[Tipo]]),'[1]tabela de preços'!$D$4:$E$14,2,0)</f>
        <v>120</v>
      </c>
      <c r="K440" s="3">
        <v>18000</v>
      </c>
      <c r="L440" s="3">
        <v>6205</v>
      </c>
      <c r="M440" s="3">
        <v>11795</v>
      </c>
      <c r="N440" t="s">
        <v>13</v>
      </c>
    </row>
    <row r="441" spans="2:14" hidden="1" x14ac:dyDescent="0.25">
      <c r="B441" s="2">
        <v>42700</v>
      </c>
      <c r="C441" s="7">
        <f>YEAR(base[[#This Row],[Data]])</f>
        <v>2016</v>
      </c>
      <c r="D441" s="7" t="str">
        <f>UPPER(TEXT(base[[#This Row],[Data]],"mmm"))</f>
        <v>NOV</v>
      </c>
      <c r="E441" t="s">
        <v>10</v>
      </c>
      <c r="F441" t="s">
        <v>17</v>
      </c>
      <c r="G441" t="str">
        <f>PROPER(base[[#This Row],[Evento]]&amp;" "&amp;base[[#This Row],[Tipo]])</f>
        <v>Aniversário Melhor Idade</v>
      </c>
      <c r="H441" t="s">
        <v>15</v>
      </c>
      <c r="I441">
        <v>70</v>
      </c>
      <c r="J441" s="3">
        <f>VLOOKUP(_xlfn.CONCAT(base[[#This Row],[Evento]],base[[#This Row],[Tipo]]),'[1]tabela de preços'!$D$4:$E$14,2,0)</f>
        <v>120</v>
      </c>
      <c r="K441" s="3">
        <v>8400</v>
      </c>
      <c r="L441" s="3">
        <v>3582</v>
      </c>
      <c r="M441" s="3">
        <v>4818</v>
      </c>
      <c r="N441" t="s">
        <v>13</v>
      </c>
    </row>
    <row r="442" spans="2:14" hidden="1" x14ac:dyDescent="0.25">
      <c r="B442" s="2">
        <v>42378</v>
      </c>
      <c r="C442" s="7">
        <f>YEAR(base[[#This Row],[Data]])</f>
        <v>2016</v>
      </c>
      <c r="D442" s="7" t="str">
        <f>UPPER(TEXT(base[[#This Row],[Data]],"mmm"))</f>
        <v>JAN</v>
      </c>
      <c r="E442" t="s">
        <v>18</v>
      </c>
      <c r="F442" t="s">
        <v>16</v>
      </c>
      <c r="G442" t="str">
        <f>PROPER(base[[#This Row],[Evento]]&amp;" "&amp;base[[#This Row],[Tipo]])</f>
        <v>Casamento Adulto</v>
      </c>
      <c r="H442" t="s">
        <v>12</v>
      </c>
      <c r="I442">
        <v>120</v>
      </c>
      <c r="J442" s="3">
        <f>VLOOKUP(_xlfn.CONCAT(base[[#This Row],[Evento]],base[[#This Row],[Tipo]]),'[1]tabela de preços'!$D$4:$E$14,2,0)</f>
        <v>150</v>
      </c>
      <c r="K442" s="3">
        <v>18000</v>
      </c>
      <c r="L442" s="3">
        <v>7115</v>
      </c>
      <c r="M442" s="3">
        <v>10885</v>
      </c>
      <c r="N442" t="s">
        <v>13</v>
      </c>
    </row>
    <row r="443" spans="2:14" x14ac:dyDescent="0.25">
      <c r="B443" s="2">
        <v>42756</v>
      </c>
      <c r="C443" s="7">
        <f>YEAR(base[[#This Row],[Data]])</f>
        <v>2017</v>
      </c>
      <c r="D443" s="7" t="str">
        <f>UPPER(TEXT(base[[#This Row],[Data]],"mmm"))</f>
        <v>JAN</v>
      </c>
      <c r="E443" t="s">
        <v>19</v>
      </c>
      <c r="F443" t="s">
        <v>16</v>
      </c>
      <c r="G443" t="str">
        <f>PROPER(base[[#This Row],[Evento]]&amp;" "&amp;base[[#This Row],[Tipo]])</f>
        <v>Bodas Adulto</v>
      </c>
      <c r="H443" t="s">
        <v>15</v>
      </c>
      <c r="I443">
        <v>100</v>
      </c>
      <c r="J443" s="3">
        <f>VLOOKUP(_xlfn.CONCAT(base[[#This Row],[Evento]],base[[#This Row],[Tipo]]),'[1]tabela de preços'!$D$4:$E$14,2,0)</f>
        <v>150</v>
      </c>
      <c r="K443" s="3">
        <v>15000</v>
      </c>
      <c r="L443" s="3">
        <v>6561</v>
      </c>
      <c r="M443" s="3">
        <v>8439</v>
      </c>
      <c r="N443" t="s">
        <v>13</v>
      </c>
    </row>
    <row r="444" spans="2:14" hidden="1" x14ac:dyDescent="0.25">
      <c r="B444" s="2">
        <v>42821</v>
      </c>
      <c r="C444" s="7">
        <f>YEAR(base[[#This Row],[Data]])</f>
        <v>2017</v>
      </c>
      <c r="D444" s="7" t="str">
        <f>UPPER(TEXT(base[[#This Row],[Data]],"mmm"))</f>
        <v>MAR</v>
      </c>
      <c r="E444" t="s">
        <v>19</v>
      </c>
      <c r="F444" t="s">
        <v>17</v>
      </c>
      <c r="G444" t="str">
        <f>PROPER(base[[#This Row],[Evento]]&amp;" "&amp;base[[#This Row],[Tipo]])</f>
        <v>Bodas Melhor Idade</v>
      </c>
      <c r="H444" t="s">
        <v>12</v>
      </c>
      <c r="I444">
        <v>200</v>
      </c>
      <c r="J444" s="3">
        <f>VLOOKUP(_xlfn.CONCAT(base[[#This Row],[Evento]],base[[#This Row],[Tipo]]),'[1]tabela de preços'!$D$4:$E$14,2,0)</f>
        <v>120</v>
      </c>
      <c r="K444" s="3">
        <v>24000</v>
      </c>
      <c r="L444" s="3">
        <v>10735</v>
      </c>
      <c r="M444" s="3">
        <v>13265</v>
      </c>
      <c r="N444" t="s">
        <v>13</v>
      </c>
    </row>
    <row r="445" spans="2:14" hidden="1" x14ac:dyDescent="0.25">
      <c r="B445" s="2">
        <v>42548</v>
      </c>
      <c r="C445" s="7">
        <f>YEAR(base[[#This Row],[Data]])</f>
        <v>2016</v>
      </c>
      <c r="D445" s="7" t="str">
        <f>UPPER(TEXT(base[[#This Row],[Data]],"mmm"))</f>
        <v>JUN</v>
      </c>
      <c r="E445" t="s">
        <v>20</v>
      </c>
      <c r="F445" t="s">
        <v>16</v>
      </c>
      <c r="G445" t="str">
        <f>PROPER(base[[#This Row],[Evento]]&amp;" "&amp;base[[#This Row],[Tipo]])</f>
        <v>Empresa Adulto</v>
      </c>
      <c r="H445" t="s">
        <v>15</v>
      </c>
      <c r="I445">
        <v>50</v>
      </c>
      <c r="J445" s="3">
        <f>VLOOKUP(_xlfn.CONCAT(base[[#This Row],[Evento]],base[[#This Row],[Tipo]]),'[1]tabela de preços'!$D$4:$E$14,2,0)</f>
        <v>100</v>
      </c>
      <c r="K445" s="3">
        <v>5000</v>
      </c>
      <c r="L445" s="3">
        <v>2090</v>
      </c>
      <c r="M445" s="3">
        <v>2910</v>
      </c>
      <c r="N445" t="s">
        <v>13</v>
      </c>
    </row>
    <row r="446" spans="2:14" hidden="1" x14ac:dyDescent="0.25">
      <c r="B446" s="2">
        <v>42514</v>
      </c>
      <c r="C446" s="7">
        <f>YEAR(base[[#This Row],[Data]])</f>
        <v>2016</v>
      </c>
      <c r="D446" s="7" t="str">
        <f>UPPER(TEXT(base[[#This Row],[Data]],"mmm"))</f>
        <v>MAI</v>
      </c>
      <c r="E446" t="s">
        <v>21</v>
      </c>
      <c r="F446" t="s">
        <v>14</v>
      </c>
      <c r="G446" t="str">
        <f>PROPER(base[[#This Row],[Evento]]&amp;" "&amp;base[[#This Row],[Tipo]])</f>
        <v>15 Anos Teen</v>
      </c>
      <c r="H446" t="s">
        <v>12</v>
      </c>
      <c r="I446">
        <v>100</v>
      </c>
      <c r="J446" s="3">
        <f>VLOOKUP(_xlfn.CONCAT(base[[#This Row],[Evento]],base[[#This Row],[Tipo]]),'[1]tabela de preços'!$D$4:$E$14,2,0)</f>
        <v>90</v>
      </c>
      <c r="K446" s="3">
        <v>9000</v>
      </c>
      <c r="L446" s="3">
        <v>3746</v>
      </c>
      <c r="M446" s="3">
        <v>5254</v>
      </c>
      <c r="N446" t="s">
        <v>13</v>
      </c>
    </row>
    <row r="447" spans="2:14" hidden="1" x14ac:dyDescent="0.25">
      <c r="B447" s="2">
        <v>42689</v>
      </c>
      <c r="C447" s="7">
        <f>YEAR(base[[#This Row],[Data]])</f>
        <v>2016</v>
      </c>
      <c r="D447" s="7" t="str">
        <f>UPPER(TEXT(base[[#This Row],[Data]],"mmm"))</f>
        <v>NOV</v>
      </c>
      <c r="E447" t="s">
        <v>22</v>
      </c>
      <c r="F447" t="s">
        <v>16</v>
      </c>
      <c r="G447" t="str">
        <f>PROPER(base[[#This Row],[Evento]]&amp;" "&amp;base[[#This Row],[Tipo]])</f>
        <v>Despedida Adulto</v>
      </c>
      <c r="H447" t="s">
        <v>15</v>
      </c>
      <c r="I447">
        <v>150</v>
      </c>
      <c r="J447" s="3">
        <f>VLOOKUP(_xlfn.CONCAT(base[[#This Row],[Evento]],base[[#This Row],[Tipo]]),'[1]tabela de preços'!$D$4:$E$14,2,0)</f>
        <v>120</v>
      </c>
      <c r="K447" s="3">
        <v>18000</v>
      </c>
      <c r="L447" s="3">
        <v>7652</v>
      </c>
      <c r="M447" s="3">
        <v>10348</v>
      </c>
      <c r="N447" t="s">
        <v>13</v>
      </c>
    </row>
    <row r="448" spans="2:14" hidden="1" x14ac:dyDescent="0.25">
      <c r="B448" s="2">
        <v>42425</v>
      </c>
      <c r="C448" s="7">
        <f>YEAR(base[[#This Row],[Data]])</f>
        <v>2016</v>
      </c>
      <c r="D448" s="7" t="str">
        <f>UPPER(TEXT(base[[#This Row],[Data]],"mmm"))</f>
        <v>FEV</v>
      </c>
      <c r="E448" t="s">
        <v>10</v>
      </c>
      <c r="F448" t="s">
        <v>11</v>
      </c>
      <c r="G448" t="str">
        <f>PROPER(base[[#This Row],[Evento]]&amp;" "&amp;base[[#This Row],[Tipo]])</f>
        <v>Aniversário Infantil</v>
      </c>
      <c r="H448" t="s">
        <v>12</v>
      </c>
      <c r="I448">
        <v>50</v>
      </c>
      <c r="J448" s="3">
        <f>VLOOKUP(_xlfn.CONCAT(base[[#This Row],[Evento]],base[[#This Row],[Tipo]]),'[1]tabela de preços'!$D$4:$E$14,2,0)</f>
        <v>70</v>
      </c>
      <c r="K448" s="3">
        <v>3500</v>
      </c>
      <c r="L448" s="3">
        <v>1484</v>
      </c>
      <c r="M448" s="3">
        <v>2016</v>
      </c>
      <c r="N448" t="s">
        <v>13</v>
      </c>
    </row>
    <row r="449" spans="2:14" hidden="1" x14ac:dyDescent="0.25">
      <c r="B449" s="2">
        <v>42474</v>
      </c>
      <c r="C449" s="7">
        <f>YEAR(base[[#This Row],[Data]])</f>
        <v>2016</v>
      </c>
      <c r="D449" s="7" t="str">
        <f>UPPER(TEXT(base[[#This Row],[Data]],"mmm"))</f>
        <v>ABR</v>
      </c>
      <c r="E449" t="s">
        <v>10</v>
      </c>
      <c r="F449" t="s">
        <v>14</v>
      </c>
      <c r="G449" t="str">
        <f>PROPER(base[[#This Row],[Evento]]&amp;" "&amp;base[[#This Row],[Tipo]])</f>
        <v>Aniversário Teen</v>
      </c>
      <c r="H449" t="s">
        <v>15</v>
      </c>
      <c r="I449">
        <v>100</v>
      </c>
      <c r="J449" s="3">
        <f>VLOOKUP(_xlfn.CONCAT(base[[#This Row],[Evento]],base[[#This Row],[Tipo]]),'[1]tabela de preços'!$D$4:$E$14,2,0)</f>
        <v>90</v>
      </c>
      <c r="K449" s="3">
        <v>9000</v>
      </c>
      <c r="L449" s="3">
        <v>2997</v>
      </c>
      <c r="M449" s="3">
        <v>6003</v>
      </c>
      <c r="N449" t="s">
        <v>13</v>
      </c>
    </row>
    <row r="450" spans="2:14" hidden="1" x14ac:dyDescent="0.25">
      <c r="B450" s="2">
        <v>42874</v>
      </c>
      <c r="C450" s="7">
        <f>YEAR(base[[#This Row],[Data]])</f>
        <v>2017</v>
      </c>
      <c r="D450" s="7" t="str">
        <f>UPPER(TEXT(base[[#This Row],[Data]],"mmm"))</f>
        <v>MAI</v>
      </c>
      <c r="E450" t="s">
        <v>10</v>
      </c>
      <c r="F450" t="s">
        <v>16</v>
      </c>
      <c r="G450" t="str">
        <f>PROPER(base[[#This Row],[Evento]]&amp;" "&amp;base[[#This Row],[Tipo]])</f>
        <v>Aniversário Adulto</v>
      </c>
      <c r="H450" t="s">
        <v>12</v>
      </c>
      <c r="I450">
        <v>150</v>
      </c>
      <c r="J450" s="3">
        <f>VLOOKUP(_xlfn.CONCAT(base[[#This Row],[Evento]],base[[#This Row],[Tipo]]),'[1]tabela de preços'!$D$4:$E$14,2,0)</f>
        <v>120</v>
      </c>
      <c r="K450" s="3">
        <v>18000</v>
      </c>
      <c r="L450" s="3">
        <v>7815</v>
      </c>
      <c r="M450" s="3">
        <v>10185</v>
      </c>
      <c r="N450" t="s">
        <v>13</v>
      </c>
    </row>
    <row r="451" spans="2:14" hidden="1" x14ac:dyDescent="0.25">
      <c r="B451" s="2">
        <v>42777</v>
      </c>
      <c r="C451" s="7">
        <f>YEAR(base[[#This Row],[Data]])</f>
        <v>2017</v>
      </c>
      <c r="D451" s="7" t="str">
        <f>UPPER(TEXT(base[[#This Row],[Data]],"mmm"))</f>
        <v>FEV</v>
      </c>
      <c r="E451" t="s">
        <v>10</v>
      </c>
      <c r="F451" t="s">
        <v>17</v>
      </c>
      <c r="G451" t="str">
        <f>PROPER(base[[#This Row],[Evento]]&amp;" "&amp;base[[#This Row],[Tipo]])</f>
        <v>Aniversário Melhor Idade</v>
      </c>
      <c r="H451" t="s">
        <v>15</v>
      </c>
      <c r="I451">
        <v>70</v>
      </c>
      <c r="J451" s="3">
        <f>VLOOKUP(_xlfn.CONCAT(base[[#This Row],[Evento]],base[[#This Row],[Tipo]]),'[1]tabela de preços'!$D$4:$E$14,2,0)</f>
        <v>120</v>
      </c>
      <c r="K451" s="3">
        <v>8400</v>
      </c>
      <c r="L451" s="3">
        <v>3031</v>
      </c>
      <c r="M451" s="3">
        <v>5369</v>
      </c>
      <c r="N451" t="s">
        <v>13</v>
      </c>
    </row>
    <row r="452" spans="2:14" hidden="1" x14ac:dyDescent="0.25">
      <c r="B452" s="2">
        <v>42557</v>
      </c>
      <c r="C452" s="7">
        <f>YEAR(base[[#This Row],[Data]])</f>
        <v>2016</v>
      </c>
      <c r="D452" s="7" t="str">
        <f>UPPER(TEXT(base[[#This Row],[Data]],"mmm"))</f>
        <v>JUL</v>
      </c>
      <c r="E452" t="s">
        <v>18</v>
      </c>
      <c r="F452" t="s">
        <v>16</v>
      </c>
      <c r="G452" t="str">
        <f>PROPER(base[[#This Row],[Evento]]&amp;" "&amp;base[[#This Row],[Tipo]])</f>
        <v>Casamento Adulto</v>
      </c>
      <c r="H452" t="s">
        <v>12</v>
      </c>
      <c r="I452">
        <v>120</v>
      </c>
      <c r="J452" s="3">
        <f>VLOOKUP(_xlfn.CONCAT(base[[#This Row],[Evento]],base[[#This Row],[Tipo]]),'[1]tabela de preços'!$D$4:$E$14,2,0)</f>
        <v>150</v>
      </c>
      <c r="K452" s="3">
        <v>18000</v>
      </c>
      <c r="L452" s="3">
        <v>7461</v>
      </c>
      <c r="M452" s="3">
        <v>10539</v>
      </c>
      <c r="N452" t="s">
        <v>13</v>
      </c>
    </row>
    <row r="453" spans="2:14" hidden="1" x14ac:dyDescent="0.25">
      <c r="B453" s="2">
        <v>43094</v>
      </c>
      <c r="C453" s="7">
        <f>YEAR(base[[#This Row],[Data]])</f>
        <v>2017</v>
      </c>
      <c r="D453" s="7" t="str">
        <f>UPPER(TEXT(base[[#This Row],[Data]],"mmm"))</f>
        <v>DEZ</v>
      </c>
      <c r="E453" t="s">
        <v>19</v>
      </c>
      <c r="F453" t="s">
        <v>16</v>
      </c>
      <c r="G453" t="str">
        <f>PROPER(base[[#This Row],[Evento]]&amp;" "&amp;base[[#This Row],[Tipo]])</f>
        <v>Bodas Adulto</v>
      </c>
      <c r="H453" t="s">
        <v>15</v>
      </c>
      <c r="I453">
        <v>100</v>
      </c>
      <c r="J453" s="3">
        <f>VLOOKUP(_xlfn.CONCAT(base[[#This Row],[Evento]],base[[#This Row],[Tipo]]),'[1]tabela de preços'!$D$4:$E$14,2,0)</f>
        <v>150</v>
      </c>
      <c r="K453" s="3">
        <v>15000</v>
      </c>
      <c r="L453" s="3">
        <v>4991</v>
      </c>
      <c r="M453" s="3">
        <v>10009</v>
      </c>
      <c r="N453" t="s">
        <v>13</v>
      </c>
    </row>
    <row r="454" spans="2:14" hidden="1" x14ac:dyDescent="0.25">
      <c r="B454" s="2">
        <v>42508</v>
      </c>
      <c r="C454" s="7">
        <f>YEAR(base[[#This Row],[Data]])</f>
        <v>2016</v>
      </c>
      <c r="D454" s="7" t="str">
        <f>UPPER(TEXT(base[[#This Row],[Data]],"mmm"))</f>
        <v>MAI</v>
      </c>
      <c r="E454" t="s">
        <v>19</v>
      </c>
      <c r="F454" t="s">
        <v>17</v>
      </c>
      <c r="G454" t="str">
        <f>PROPER(base[[#This Row],[Evento]]&amp;" "&amp;base[[#This Row],[Tipo]])</f>
        <v>Bodas Melhor Idade</v>
      </c>
      <c r="H454" t="s">
        <v>12</v>
      </c>
      <c r="I454">
        <v>200</v>
      </c>
      <c r="J454" s="3">
        <f>VLOOKUP(_xlfn.CONCAT(base[[#This Row],[Evento]],base[[#This Row],[Tipo]]),'[1]tabela de preços'!$D$4:$E$14,2,0)</f>
        <v>120</v>
      </c>
      <c r="K454" s="3">
        <v>24000</v>
      </c>
      <c r="L454" s="3">
        <v>8575</v>
      </c>
      <c r="M454" s="3">
        <v>15425</v>
      </c>
      <c r="N454" t="s">
        <v>13</v>
      </c>
    </row>
    <row r="455" spans="2:14" hidden="1" x14ac:dyDescent="0.25">
      <c r="B455" s="2">
        <v>42668</v>
      </c>
      <c r="C455" s="7">
        <f>YEAR(base[[#This Row],[Data]])</f>
        <v>2016</v>
      </c>
      <c r="D455" s="7" t="str">
        <f>UPPER(TEXT(base[[#This Row],[Data]],"mmm"))</f>
        <v>OUT</v>
      </c>
      <c r="E455" t="s">
        <v>20</v>
      </c>
      <c r="F455" t="s">
        <v>16</v>
      </c>
      <c r="G455" t="str">
        <f>PROPER(base[[#This Row],[Evento]]&amp;" "&amp;base[[#This Row],[Tipo]])</f>
        <v>Empresa Adulto</v>
      </c>
      <c r="H455" t="s">
        <v>15</v>
      </c>
      <c r="I455">
        <v>50</v>
      </c>
      <c r="J455" s="3">
        <f>VLOOKUP(_xlfn.CONCAT(base[[#This Row],[Evento]],base[[#This Row],[Tipo]]),'[1]tabela de preços'!$D$4:$E$14,2,0)</f>
        <v>100</v>
      </c>
      <c r="K455" s="3">
        <v>5000</v>
      </c>
      <c r="L455" s="3">
        <v>2002</v>
      </c>
      <c r="M455" s="3">
        <v>2998</v>
      </c>
      <c r="N455" t="s">
        <v>13</v>
      </c>
    </row>
    <row r="456" spans="2:14" hidden="1" x14ac:dyDescent="0.25">
      <c r="B456" s="2">
        <v>42949</v>
      </c>
      <c r="C456" s="7">
        <f>YEAR(base[[#This Row],[Data]])</f>
        <v>2017</v>
      </c>
      <c r="D456" s="7" t="str">
        <f>UPPER(TEXT(base[[#This Row],[Data]],"mmm"))</f>
        <v>AGO</v>
      </c>
      <c r="E456" t="s">
        <v>21</v>
      </c>
      <c r="F456" t="s">
        <v>14</v>
      </c>
      <c r="G456" t="str">
        <f>PROPER(base[[#This Row],[Evento]]&amp;" "&amp;base[[#This Row],[Tipo]])</f>
        <v>15 Anos Teen</v>
      </c>
      <c r="H456" t="s">
        <v>12</v>
      </c>
      <c r="I456">
        <v>100</v>
      </c>
      <c r="J456" s="3">
        <f>VLOOKUP(_xlfn.CONCAT(base[[#This Row],[Evento]],base[[#This Row],[Tipo]]),'[1]tabela de preços'!$D$4:$E$14,2,0)</f>
        <v>90</v>
      </c>
      <c r="K456" s="3">
        <v>9000</v>
      </c>
      <c r="L456" s="3">
        <v>3603</v>
      </c>
      <c r="M456" s="3">
        <v>5397</v>
      </c>
      <c r="N456" t="s">
        <v>13</v>
      </c>
    </row>
    <row r="457" spans="2:14" hidden="1" x14ac:dyDescent="0.25">
      <c r="B457" s="2">
        <v>42818</v>
      </c>
      <c r="C457" s="7">
        <f>YEAR(base[[#This Row],[Data]])</f>
        <v>2017</v>
      </c>
      <c r="D457" s="7" t="str">
        <f>UPPER(TEXT(base[[#This Row],[Data]],"mmm"))</f>
        <v>MAR</v>
      </c>
      <c r="E457" t="s">
        <v>22</v>
      </c>
      <c r="F457" t="s">
        <v>16</v>
      </c>
      <c r="G457" t="str">
        <f>PROPER(base[[#This Row],[Evento]]&amp;" "&amp;base[[#This Row],[Tipo]])</f>
        <v>Despedida Adulto</v>
      </c>
      <c r="H457" t="s">
        <v>15</v>
      </c>
      <c r="I457">
        <v>150</v>
      </c>
      <c r="J457" s="3">
        <f>VLOOKUP(_xlfn.CONCAT(base[[#This Row],[Evento]],base[[#This Row],[Tipo]]),'[1]tabela de preços'!$D$4:$E$14,2,0)</f>
        <v>120</v>
      </c>
      <c r="K457" s="3">
        <v>18000</v>
      </c>
      <c r="L457" s="3">
        <v>7296</v>
      </c>
      <c r="M457" s="3">
        <v>10704</v>
      </c>
      <c r="N457" t="s">
        <v>13</v>
      </c>
    </row>
    <row r="458" spans="2:14" hidden="1" x14ac:dyDescent="0.25">
      <c r="B458" s="2">
        <v>42471</v>
      </c>
      <c r="C458" s="7">
        <f>YEAR(base[[#This Row],[Data]])</f>
        <v>2016</v>
      </c>
      <c r="D458" s="7" t="str">
        <f>UPPER(TEXT(base[[#This Row],[Data]],"mmm"))</f>
        <v>ABR</v>
      </c>
      <c r="E458" t="s">
        <v>10</v>
      </c>
      <c r="F458" t="s">
        <v>11</v>
      </c>
      <c r="G458" t="str">
        <f>PROPER(base[[#This Row],[Evento]]&amp;" "&amp;base[[#This Row],[Tipo]])</f>
        <v>Aniversário Infantil</v>
      </c>
      <c r="H458" t="s">
        <v>12</v>
      </c>
      <c r="I458">
        <v>50</v>
      </c>
      <c r="J458" s="3">
        <f>VLOOKUP(_xlfn.CONCAT(base[[#This Row],[Evento]],base[[#This Row],[Tipo]]),'[1]tabela de preços'!$D$4:$E$14,2,0)</f>
        <v>70</v>
      </c>
      <c r="K458" s="3">
        <v>3500</v>
      </c>
      <c r="L458" s="3">
        <v>1292</v>
      </c>
      <c r="M458" s="3">
        <v>2208</v>
      </c>
      <c r="N458" t="s">
        <v>13</v>
      </c>
    </row>
    <row r="459" spans="2:14" hidden="1" x14ac:dyDescent="0.25">
      <c r="B459" s="2">
        <v>42898</v>
      </c>
      <c r="C459" s="7">
        <f>YEAR(base[[#This Row],[Data]])</f>
        <v>2017</v>
      </c>
      <c r="D459" s="7" t="str">
        <f>UPPER(TEXT(base[[#This Row],[Data]],"mmm"))</f>
        <v>JUN</v>
      </c>
      <c r="E459" t="s">
        <v>10</v>
      </c>
      <c r="F459" t="s">
        <v>14</v>
      </c>
      <c r="G459" t="str">
        <f>PROPER(base[[#This Row],[Evento]]&amp;" "&amp;base[[#This Row],[Tipo]])</f>
        <v>Aniversário Teen</v>
      </c>
      <c r="H459" t="s">
        <v>15</v>
      </c>
      <c r="I459">
        <v>100</v>
      </c>
      <c r="J459" s="3">
        <f>VLOOKUP(_xlfn.CONCAT(base[[#This Row],[Evento]],base[[#This Row],[Tipo]]),'[1]tabela de preços'!$D$4:$E$14,2,0)</f>
        <v>90</v>
      </c>
      <c r="K459" s="3">
        <v>9000</v>
      </c>
      <c r="L459" s="3">
        <v>3102</v>
      </c>
      <c r="M459" s="3">
        <v>5898</v>
      </c>
      <c r="N459" t="s">
        <v>13</v>
      </c>
    </row>
    <row r="460" spans="2:14" hidden="1" x14ac:dyDescent="0.25">
      <c r="B460" s="2">
        <v>42384</v>
      </c>
      <c r="C460" s="7">
        <f>YEAR(base[[#This Row],[Data]])</f>
        <v>2016</v>
      </c>
      <c r="D460" s="7" t="str">
        <f>UPPER(TEXT(base[[#This Row],[Data]],"mmm"))</f>
        <v>JAN</v>
      </c>
      <c r="E460" t="s">
        <v>10</v>
      </c>
      <c r="F460" t="s">
        <v>16</v>
      </c>
      <c r="G460" t="str">
        <f>PROPER(base[[#This Row],[Evento]]&amp;" "&amp;base[[#This Row],[Tipo]])</f>
        <v>Aniversário Adulto</v>
      </c>
      <c r="H460" t="s">
        <v>12</v>
      </c>
      <c r="I460">
        <v>150</v>
      </c>
      <c r="J460" s="3">
        <f>VLOOKUP(_xlfn.CONCAT(base[[#This Row],[Evento]],base[[#This Row],[Tipo]]),'[1]tabela de preços'!$D$4:$E$14,2,0)</f>
        <v>120</v>
      </c>
      <c r="K460" s="3">
        <v>18000</v>
      </c>
      <c r="L460" s="3">
        <v>7460</v>
      </c>
      <c r="M460" s="3">
        <v>10540</v>
      </c>
      <c r="N460" t="s">
        <v>13</v>
      </c>
    </row>
    <row r="461" spans="2:14" hidden="1" x14ac:dyDescent="0.25">
      <c r="B461" s="2">
        <v>43049</v>
      </c>
      <c r="C461" s="7">
        <f>YEAR(base[[#This Row],[Data]])</f>
        <v>2017</v>
      </c>
      <c r="D461" s="7" t="str">
        <f>UPPER(TEXT(base[[#This Row],[Data]],"mmm"))</f>
        <v>NOV</v>
      </c>
      <c r="E461" t="s">
        <v>10</v>
      </c>
      <c r="F461" t="s">
        <v>17</v>
      </c>
      <c r="G461" t="str">
        <f>PROPER(base[[#This Row],[Evento]]&amp;" "&amp;base[[#This Row],[Tipo]])</f>
        <v>Aniversário Melhor Idade</v>
      </c>
      <c r="H461" t="s">
        <v>15</v>
      </c>
      <c r="I461">
        <v>70</v>
      </c>
      <c r="J461" s="3">
        <f>VLOOKUP(_xlfn.CONCAT(base[[#This Row],[Evento]],base[[#This Row],[Tipo]]),'[1]tabela de preços'!$D$4:$E$14,2,0)</f>
        <v>120</v>
      </c>
      <c r="K461" s="3">
        <v>8400</v>
      </c>
      <c r="L461" s="3">
        <v>3620</v>
      </c>
      <c r="M461" s="3">
        <v>4780</v>
      </c>
      <c r="N461" t="s">
        <v>13</v>
      </c>
    </row>
    <row r="462" spans="2:14" hidden="1" x14ac:dyDescent="0.25">
      <c r="B462" s="2">
        <v>43048</v>
      </c>
      <c r="C462" s="7">
        <f>YEAR(base[[#This Row],[Data]])</f>
        <v>2017</v>
      </c>
      <c r="D462" s="7" t="str">
        <f>UPPER(TEXT(base[[#This Row],[Data]],"mmm"))</f>
        <v>NOV</v>
      </c>
      <c r="E462" t="s">
        <v>18</v>
      </c>
      <c r="F462" t="s">
        <v>16</v>
      </c>
      <c r="G462" t="str">
        <f>PROPER(base[[#This Row],[Evento]]&amp;" "&amp;base[[#This Row],[Tipo]])</f>
        <v>Casamento Adulto</v>
      </c>
      <c r="H462" t="s">
        <v>12</v>
      </c>
      <c r="I462">
        <v>120</v>
      </c>
      <c r="J462" s="3">
        <f>VLOOKUP(_xlfn.CONCAT(base[[#This Row],[Evento]],base[[#This Row],[Tipo]]),'[1]tabela de preços'!$D$4:$E$14,2,0)</f>
        <v>150</v>
      </c>
      <c r="K462" s="3">
        <v>18000</v>
      </c>
      <c r="L462" s="3">
        <v>7928</v>
      </c>
      <c r="M462" s="3">
        <v>10072</v>
      </c>
      <c r="N462" t="s">
        <v>13</v>
      </c>
    </row>
    <row r="463" spans="2:14" hidden="1" x14ac:dyDescent="0.25">
      <c r="B463" s="2">
        <v>42605</v>
      </c>
      <c r="C463" s="7">
        <f>YEAR(base[[#This Row],[Data]])</f>
        <v>2016</v>
      </c>
      <c r="D463" s="7" t="str">
        <f>UPPER(TEXT(base[[#This Row],[Data]],"mmm"))</f>
        <v>AGO</v>
      </c>
      <c r="E463" t="s">
        <v>19</v>
      </c>
      <c r="F463" t="s">
        <v>16</v>
      </c>
      <c r="G463" t="str">
        <f>PROPER(base[[#This Row],[Evento]]&amp;" "&amp;base[[#This Row],[Tipo]])</f>
        <v>Bodas Adulto</v>
      </c>
      <c r="H463" t="s">
        <v>15</v>
      </c>
      <c r="I463">
        <v>100</v>
      </c>
      <c r="J463" s="3">
        <f>VLOOKUP(_xlfn.CONCAT(base[[#This Row],[Evento]],base[[#This Row],[Tipo]]),'[1]tabela de preços'!$D$4:$E$14,2,0)</f>
        <v>150</v>
      </c>
      <c r="K463" s="3">
        <v>15000</v>
      </c>
      <c r="L463" s="3">
        <v>5843</v>
      </c>
      <c r="M463" s="3">
        <v>9157</v>
      </c>
      <c r="N463" t="s">
        <v>13</v>
      </c>
    </row>
    <row r="464" spans="2:14" hidden="1" x14ac:dyDescent="0.25">
      <c r="B464" s="2">
        <v>42526</v>
      </c>
      <c r="C464" s="7">
        <f>YEAR(base[[#This Row],[Data]])</f>
        <v>2016</v>
      </c>
      <c r="D464" s="7" t="str">
        <f>UPPER(TEXT(base[[#This Row],[Data]],"mmm"))</f>
        <v>JUN</v>
      </c>
      <c r="E464" t="s">
        <v>19</v>
      </c>
      <c r="F464" t="s">
        <v>17</v>
      </c>
      <c r="G464" t="str">
        <f>PROPER(base[[#This Row],[Evento]]&amp;" "&amp;base[[#This Row],[Tipo]])</f>
        <v>Bodas Melhor Idade</v>
      </c>
      <c r="H464" t="s">
        <v>12</v>
      </c>
      <c r="I464">
        <v>200</v>
      </c>
      <c r="J464" s="3">
        <f>VLOOKUP(_xlfn.CONCAT(base[[#This Row],[Evento]],base[[#This Row],[Tipo]]),'[1]tabela de preços'!$D$4:$E$14,2,0)</f>
        <v>120</v>
      </c>
      <c r="K464" s="3">
        <v>24000</v>
      </c>
      <c r="L464" s="3">
        <v>10535</v>
      </c>
      <c r="M464" s="3">
        <v>13465</v>
      </c>
      <c r="N464" t="s">
        <v>13</v>
      </c>
    </row>
    <row r="465" spans="2:14" hidden="1" x14ac:dyDescent="0.25">
      <c r="B465" s="2">
        <v>43080</v>
      </c>
      <c r="C465" s="7">
        <f>YEAR(base[[#This Row],[Data]])</f>
        <v>2017</v>
      </c>
      <c r="D465" s="7" t="str">
        <f>UPPER(TEXT(base[[#This Row],[Data]],"mmm"))</f>
        <v>DEZ</v>
      </c>
      <c r="E465" t="s">
        <v>20</v>
      </c>
      <c r="F465" t="s">
        <v>16</v>
      </c>
      <c r="G465" t="str">
        <f>PROPER(base[[#This Row],[Evento]]&amp;" "&amp;base[[#This Row],[Tipo]])</f>
        <v>Empresa Adulto</v>
      </c>
      <c r="H465" t="s">
        <v>15</v>
      </c>
      <c r="I465">
        <v>50</v>
      </c>
      <c r="J465" s="3">
        <f>VLOOKUP(_xlfn.CONCAT(base[[#This Row],[Evento]],base[[#This Row],[Tipo]]),'[1]tabela de preços'!$D$4:$E$14,2,0)</f>
        <v>100</v>
      </c>
      <c r="K465" s="3">
        <v>5000</v>
      </c>
      <c r="L465" s="3">
        <v>1750</v>
      </c>
      <c r="M465" s="3">
        <v>3250</v>
      </c>
      <c r="N465" t="s">
        <v>13</v>
      </c>
    </row>
    <row r="466" spans="2:14" hidden="1" x14ac:dyDescent="0.25">
      <c r="B466" s="2">
        <v>42994</v>
      </c>
      <c r="C466" s="7">
        <f>YEAR(base[[#This Row],[Data]])</f>
        <v>2017</v>
      </c>
      <c r="D466" s="7" t="str">
        <f>UPPER(TEXT(base[[#This Row],[Data]],"mmm"))</f>
        <v>SET</v>
      </c>
      <c r="E466" t="s">
        <v>21</v>
      </c>
      <c r="F466" t="s">
        <v>14</v>
      </c>
      <c r="G466" t="str">
        <f>PROPER(base[[#This Row],[Evento]]&amp;" "&amp;base[[#This Row],[Tipo]])</f>
        <v>15 Anos Teen</v>
      </c>
      <c r="H466" t="s">
        <v>12</v>
      </c>
      <c r="I466">
        <v>100</v>
      </c>
      <c r="J466" s="3">
        <f>VLOOKUP(_xlfn.CONCAT(base[[#This Row],[Evento]],base[[#This Row],[Tipo]]),'[1]tabela de preços'!$D$4:$E$14,2,0)</f>
        <v>90</v>
      </c>
      <c r="K466" s="3">
        <v>9000</v>
      </c>
      <c r="L466" s="3">
        <v>3338</v>
      </c>
      <c r="M466" s="3">
        <v>5662</v>
      </c>
      <c r="N466" t="s">
        <v>13</v>
      </c>
    </row>
    <row r="467" spans="2:14" hidden="1" x14ac:dyDescent="0.25">
      <c r="B467" s="2">
        <v>42890</v>
      </c>
      <c r="C467" s="7">
        <f>YEAR(base[[#This Row],[Data]])</f>
        <v>2017</v>
      </c>
      <c r="D467" s="7" t="str">
        <f>UPPER(TEXT(base[[#This Row],[Data]],"mmm"))</f>
        <v>JUN</v>
      </c>
      <c r="E467" t="s">
        <v>22</v>
      </c>
      <c r="F467" t="s">
        <v>16</v>
      </c>
      <c r="G467" t="str">
        <f>PROPER(base[[#This Row],[Evento]]&amp;" "&amp;base[[#This Row],[Tipo]])</f>
        <v>Despedida Adulto</v>
      </c>
      <c r="H467" t="s">
        <v>15</v>
      </c>
      <c r="I467">
        <v>150</v>
      </c>
      <c r="J467" s="3">
        <f>VLOOKUP(_xlfn.CONCAT(base[[#This Row],[Evento]],base[[#This Row],[Tipo]]),'[1]tabela de preços'!$D$4:$E$14,2,0)</f>
        <v>120</v>
      </c>
      <c r="K467" s="3">
        <v>18000</v>
      </c>
      <c r="L467" s="3">
        <v>7012</v>
      </c>
      <c r="M467" s="3">
        <v>10988</v>
      </c>
      <c r="N467" t="s">
        <v>13</v>
      </c>
    </row>
    <row r="468" spans="2:14" hidden="1" x14ac:dyDescent="0.25">
      <c r="B468" s="2">
        <v>42708</v>
      </c>
      <c r="C468" s="7">
        <f>YEAR(base[[#This Row],[Data]])</f>
        <v>2016</v>
      </c>
      <c r="D468" s="7" t="str">
        <f>UPPER(TEXT(base[[#This Row],[Data]],"mmm"))</f>
        <v>DEZ</v>
      </c>
      <c r="E468" t="s">
        <v>10</v>
      </c>
      <c r="F468" t="s">
        <v>11</v>
      </c>
      <c r="G468" t="str">
        <f>PROPER(base[[#This Row],[Evento]]&amp;" "&amp;base[[#This Row],[Tipo]])</f>
        <v>Aniversário Infantil</v>
      </c>
      <c r="H468" t="s">
        <v>12</v>
      </c>
      <c r="I468">
        <v>50</v>
      </c>
      <c r="J468" s="3">
        <f>VLOOKUP(_xlfn.CONCAT(base[[#This Row],[Evento]],base[[#This Row],[Tipo]]),'[1]tabela de preços'!$D$4:$E$14,2,0)</f>
        <v>70</v>
      </c>
      <c r="K468" s="3">
        <v>3500</v>
      </c>
      <c r="L468" s="3">
        <v>1563</v>
      </c>
      <c r="M468" s="3">
        <v>1937</v>
      </c>
      <c r="N468" t="s">
        <v>13</v>
      </c>
    </row>
    <row r="469" spans="2:14" hidden="1" x14ac:dyDescent="0.25">
      <c r="B469" s="2">
        <v>42386</v>
      </c>
      <c r="C469" s="7">
        <f>YEAR(base[[#This Row],[Data]])</f>
        <v>2016</v>
      </c>
      <c r="D469" s="7" t="str">
        <f>UPPER(TEXT(base[[#This Row],[Data]],"mmm"))</f>
        <v>JAN</v>
      </c>
      <c r="E469" t="s">
        <v>10</v>
      </c>
      <c r="F469" t="s">
        <v>14</v>
      </c>
      <c r="G469" t="str">
        <f>PROPER(base[[#This Row],[Evento]]&amp;" "&amp;base[[#This Row],[Tipo]])</f>
        <v>Aniversário Teen</v>
      </c>
      <c r="H469" t="s">
        <v>15</v>
      </c>
      <c r="I469">
        <v>100</v>
      </c>
      <c r="J469" s="3">
        <f>VLOOKUP(_xlfn.CONCAT(base[[#This Row],[Evento]],base[[#This Row],[Tipo]]),'[1]tabela de preços'!$D$4:$E$14,2,0)</f>
        <v>90</v>
      </c>
      <c r="K469" s="3">
        <v>9000</v>
      </c>
      <c r="L469" s="3">
        <v>3357</v>
      </c>
      <c r="M469" s="3">
        <v>5643</v>
      </c>
      <c r="N469" t="s">
        <v>13</v>
      </c>
    </row>
    <row r="470" spans="2:14" hidden="1" x14ac:dyDescent="0.25">
      <c r="B470" s="2">
        <v>42504</v>
      </c>
      <c r="C470" s="7">
        <f>YEAR(base[[#This Row],[Data]])</f>
        <v>2016</v>
      </c>
      <c r="D470" s="7" t="str">
        <f>UPPER(TEXT(base[[#This Row],[Data]],"mmm"))</f>
        <v>MAI</v>
      </c>
      <c r="E470" t="s">
        <v>10</v>
      </c>
      <c r="F470" t="s">
        <v>16</v>
      </c>
      <c r="G470" t="str">
        <f>PROPER(base[[#This Row],[Evento]]&amp;" "&amp;base[[#This Row],[Tipo]])</f>
        <v>Aniversário Adulto</v>
      </c>
      <c r="H470" t="s">
        <v>12</v>
      </c>
      <c r="I470">
        <v>150</v>
      </c>
      <c r="J470" s="3">
        <f>VLOOKUP(_xlfn.CONCAT(base[[#This Row],[Evento]],base[[#This Row],[Tipo]]),'[1]tabela de preços'!$D$4:$E$14,2,0)</f>
        <v>120</v>
      </c>
      <c r="K470" s="3">
        <v>18000</v>
      </c>
      <c r="L470" s="3">
        <v>7913</v>
      </c>
      <c r="M470" s="3">
        <v>10087</v>
      </c>
      <c r="N470" t="s">
        <v>13</v>
      </c>
    </row>
    <row r="471" spans="2:14" hidden="1" x14ac:dyDescent="0.25">
      <c r="B471" s="2">
        <v>42661</v>
      </c>
      <c r="C471" s="7">
        <f>YEAR(base[[#This Row],[Data]])</f>
        <v>2016</v>
      </c>
      <c r="D471" s="7" t="str">
        <f>UPPER(TEXT(base[[#This Row],[Data]],"mmm"))</f>
        <v>OUT</v>
      </c>
      <c r="E471" t="s">
        <v>10</v>
      </c>
      <c r="F471" t="s">
        <v>17</v>
      </c>
      <c r="G471" t="str">
        <f>PROPER(base[[#This Row],[Evento]]&amp;" "&amp;base[[#This Row],[Tipo]])</f>
        <v>Aniversário Melhor Idade</v>
      </c>
      <c r="H471" t="s">
        <v>15</v>
      </c>
      <c r="I471">
        <v>70</v>
      </c>
      <c r="J471" s="3">
        <f>VLOOKUP(_xlfn.CONCAT(base[[#This Row],[Evento]],base[[#This Row],[Tipo]]),'[1]tabela de preços'!$D$4:$E$14,2,0)</f>
        <v>120</v>
      </c>
      <c r="K471" s="3">
        <v>8400</v>
      </c>
      <c r="L471" s="3">
        <v>3371</v>
      </c>
      <c r="M471" s="3">
        <v>5029</v>
      </c>
      <c r="N471" t="s">
        <v>13</v>
      </c>
    </row>
    <row r="472" spans="2:14" hidden="1" x14ac:dyDescent="0.25">
      <c r="B472" s="2">
        <v>42775</v>
      </c>
      <c r="C472" s="7">
        <f>YEAR(base[[#This Row],[Data]])</f>
        <v>2017</v>
      </c>
      <c r="D472" s="7" t="str">
        <f>UPPER(TEXT(base[[#This Row],[Data]],"mmm"))</f>
        <v>FEV</v>
      </c>
      <c r="E472" t="s">
        <v>18</v>
      </c>
      <c r="F472" t="s">
        <v>16</v>
      </c>
      <c r="G472" t="str">
        <f>PROPER(base[[#This Row],[Evento]]&amp;" "&amp;base[[#This Row],[Tipo]])</f>
        <v>Casamento Adulto</v>
      </c>
      <c r="H472" t="s">
        <v>12</v>
      </c>
      <c r="I472">
        <v>120</v>
      </c>
      <c r="J472" s="3">
        <f>VLOOKUP(_xlfn.CONCAT(base[[#This Row],[Evento]],base[[#This Row],[Tipo]]),'[1]tabela de preços'!$D$4:$E$14,2,0)</f>
        <v>150</v>
      </c>
      <c r="K472" s="3">
        <v>18000</v>
      </c>
      <c r="L472" s="3">
        <v>7025</v>
      </c>
      <c r="M472" s="3">
        <v>10975</v>
      </c>
      <c r="N472" t="s">
        <v>13</v>
      </c>
    </row>
    <row r="473" spans="2:14" hidden="1" x14ac:dyDescent="0.25">
      <c r="B473" s="2">
        <v>42941</v>
      </c>
      <c r="C473" s="7">
        <f>YEAR(base[[#This Row],[Data]])</f>
        <v>2017</v>
      </c>
      <c r="D473" s="7" t="str">
        <f>UPPER(TEXT(base[[#This Row],[Data]],"mmm"))</f>
        <v>JUL</v>
      </c>
      <c r="E473" t="s">
        <v>19</v>
      </c>
      <c r="F473" t="s">
        <v>16</v>
      </c>
      <c r="G473" t="str">
        <f>PROPER(base[[#This Row],[Evento]]&amp;" "&amp;base[[#This Row],[Tipo]])</f>
        <v>Bodas Adulto</v>
      </c>
      <c r="H473" t="s">
        <v>15</v>
      </c>
      <c r="I473">
        <v>100</v>
      </c>
      <c r="J473" s="3">
        <f>VLOOKUP(_xlfn.CONCAT(base[[#This Row],[Evento]],base[[#This Row],[Tipo]]),'[1]tabela de preços'!$D$4:$E$14,2,0)</f>
        <v>150</v>
      </c>
      <c r="K473" s="3">
        <v>15000</v>
      </c>
      <c r="L473" s="3">
        <v>5558</v>
      </c>
      <c r="M473" s="3">
        <v>9442</v>
      </c>
      <c r="N473" t="s">
        <v>13</v>
      </c>
    </row>
    <row r="474" spans="2:14" hidden="1" x14ac:dyDescent="0.25">
      <c r="B474" s="2">
        <v>42895</v>
      </c>
      <c r="C474" s="7">
        <f>YEAR(base[[#This Row],[Data]])</f>
        <v>2017</v>
      </c>
      <c r="D474" s="7" t="str">
        <f>UPPER(TEXT(base[[#This Row],[Data]],"mmm"))</f>
        <v>JUN</v>
      </c>
      <c r="E474" t="s">
        <v>19</v>
      </c>
      <c r="F474" t="s">
        <v>17</v>
      </c>
      <c r="G474" t="str">
        <f>PROPER(base[[#This Row],[Evento]]&amp;" "&amp;base[[#This Row],[Tipo]])</f>
        <v>Bodas Melhor Idade</v>
      </c>
      <c r="H474" t="s">
        <v>12</v>
      </c>
      <c r="I474">
        <v>200</v>
      </c>
      <c r="J474" s="3">
        <f>VLOOKUP(_xlfn.CONCAT(base[[#This Row],[Evento]],base[[#This Row],[Tipo]]),'[1]tabela de preços'!$D$4:$E$14,2,0)</f>
        <v>120</v>
      </c>
      <c r="K474" s="3">
        <v>24000</v>
      </c>
      <c r="L474" s="3">
        <v>9749</v>
      </c>
      <c r="M474" s="3">
        <v>14251</v>
      </c>
      <c r="N474" t="s">
        <v>13</v>
      </c>
    </row>
    <row r="475" spans="2:14" hidden="1" x14ac:dyDescent="0.25">
      <c r="B475" s="2">
        <v>42954</v>
      </c>
      <c r="C475" s="7">
        <f>YEAR(base[[#This Row],[Data]])</f>
        <v>2017</v>
      </c>
      <c r="D475" s="7" t="str">
        <f>UPPER(TEXT(base[[#This Row],[Data]],"mmm"))</f>
        <v>AGO</v>
      </c>
      <c r="E475" t="s">
        <v>20</v>
      </c>
      <c r="F475" t="s">
        <v>16</v>
      </c>
      <c r="G475" t="str">
        <f>PROPER(base[[#This Row],[Evento]]&amp;" "&amp;base[[#This Row],[Tipo]])</f>
        <v>Empresa Adulto</v>
      </c>
      <c r="H475" t="s">
        <v>15</v>
      </c>
      <c r="I475">
        <v>50</v>
      </c>
      <c r="J475" s="3">
        <f>VLOOKUP(_xlfn.CONCAT(base[[#This Row],[Evento]],base[[#This Row],[Tipo]]),'[1]tabela de preços'!$D$4:$E$14,2,0)</f>
        <v>100</v>
      </c>
      <c r="K475" s="3">
        <v>5000</v>
      </c>
      <c r="L475" s="3">
        <v>2084</v>
      </c>
      <c r="M475" s="3">
        <v>2916</v>
      </c>
      <c r="N475" t="s">
        <v>13</v>
      </c>
    </row>
    <row r="476" spans="2:14" hidden="1" x14ac:dyDescent="0.25">
      <c r="B476" s="2">
        <v>42538</v>
      </c>
      <c r="C476" s="7">
        <f>YEAR(base[[#This Row],[Data]])</f>
        <v>2016</v>
      </c>
      <c r="D476" s="7" t="str">
        <f>UPPER(TEXT(base[[#This Row],[Data]],"mmm"))</f>
        <v>JUN</v>
      </c>
      <c r="E476" t="s">
        <v>21</v>
      </c>
      <c r="F476" t="s">
        <v>14</v>
      </c>
      <c r="G476" t="str">
        <f>PROPER(base[[#This Row],[Evento]]&amp;" "&amp;base[[#This Row],[Tipo]])</f>
        <v>15 Anos Teen</v>
      </c>
      <c r="H476" t="s">
        <v>12</v>
      </c>
      <c r="I476">
        <v>100</v>
      </c>
      <c r="J476" s="3">
        <f>VLOOKUP(_xlfn.CONCAT(base[[#This Row],[Evento]],base[[#This Row],[Tipo]]),'[1]tabela de preços'!$D$4:$E$14,2,0)</f>
        <v>90</v>
      </c>
      <c r="K476" s="3">
        <v>9000</v>
      </c>
      <c r="L476" s="3">
        <v>3268</v>
      </c>
      <c r="M476" s="3">
        <v>5732</v>
      </c>
      <c r="N476" t="s">
        <v>13</v>
      </c>
    </row>
    <row r="477" spans="2:14" hidden="1" x14ac:dyDescent="0.25">
      <c r="B477" s="2">
        <v>42875</v>
      </c>
      <c r="C477" s="7">
        <f>YEAR(base[[#This Row],[Data]])</f>
        <v>2017</v>
      </c>
      <c r="D477" s="7" t="str">
        <f>UPPER(TEXT(base[[#This Row],[Data]],"mmm"))</f>
        <v>MAI</v>
      </c>
      <c r="E477" t="s">
        <v>22</v>
      </c>
      <c r="F477" t="s">
        <v>16</v>
      </c>
      <c r="G477" t="str">
        <f>PROPER(base[[#This Row],[Evento]]&amp;" "&amp;base[[#This Row],[Tipo]])</f>
        <v>Despedida Adulto</v>
      </c>
      <c r="H477" t="s">
        <v>15</v>
      </c>
      <c r="I477">
        <v>150</v>
      </c>
      <c r="J477" s="3">
        <f>VLOOKUP(_xlfn.CONCAT(base[[#This Row],[Evento]],base[[#This Row],[Tipo]]),'[1]tabela de preços'!$D$4:$E$14,2,0)</f>
        <v>120</v>
      </c>
      <c r="K477" s="3">
        <v>18000</v>
      </c>
      <c r="L477" s="3">
        <v>7752</v>
      </c>
      <c r="M477" s="3">
        <v>10248</v>
      </c>
      <c r="N477" t="s">
        <v>13</v>
      </c>
    </row>
    <row r="478" spans="2:14" hidden="1" x14ac:dyDescent="0.25">
      <c r="B478" s="2">
        <v>42503</v>
      </c>
      <c r="C478" s="7">
        <f>YEAR(base[[#This Row],[Data]])</f>
        <v>2016</v>
      </c>
      <c r="D478" s="7" t="str">
        <f>UPPER(TEXT(base[[#This Row],[Data]],"mmm"))</f>
        <v>MAI</v>
      </c>
      <c r="E478" t="s">
        <v>10</v>
      </c>
      <c r="F478" t="s">
        <v>11</v>
      </c>
      <c r="G478" t="str">
        <f>PROPER(base[[#This Row],[Evento]]&amp;" "&amp;base[[#This Row],[Tipo]])</f>
        <v>Aniversário Infantil</v>
      </c>
      <c r="H478" t="s">
        <v>12</v>
      </c>
      <c r="I478">
        <v>50</v>
      </c>
      <c r="J478" s="3">
        <f>VLOOKUP(_xlfn.CONCAT(base[[#This Row],[Evento]],base[[#This Row],[Tipo]]),'[1]tabela de preços'!$D$4:$E$14,2,0)</f>
        <v>70</v>
      </c>
      <c r="K478" s="3">
        <v>3500</v>
      </c>
      <c r="L478" s="3">
        <v>1491</v>
      </c>
      <c r="M478" s="3">
        <v>2009</v>
      </c>
      <c r="N478" t="s">
        <v>13</v>
      </c>
    </row>
    <row r="479" spans="2:14" hidden="1" x14ac:dyDescent="0.25">
      <c r="B479" s="2">
        <v>42971</v>
      </c>
      <c r="C479" s="7">
        <f>YEAR(base[[#This Row],[Data]])</f>
        <v>2017</v>
      </c>
      <c r="D479" s="7" t="str">
        <f>UPPER(TEXT(base[[#This Row],[Data]],"mmm"))</f>
        <v>AGO</v>
      </c>
      <c r="E479" t="s">
        <v>10</v>
      </c>
      <c r="F479" t="s">
        <v>14</v>
      </c>
      <c r="G479" t="str">
        <f>PROPER(base[[#This Row],[Evento]]&amp;" "&amp;base[[#This Row],[Tipo]])</f>
        <v>Aniversário Teen</v>
      </c>
      <c r="H479" t="s">
        <v>15</v>
      </c>
      <c r="I479">
        <v>100</v>
      </c>
      <c r="J479" s="3">
        <f>VLOOKUP(_xlfn.CONCAT(base[[#This Row],[Evento]],base[[#This Row],[Tipo]]),'[1]tabela de preços'!$D$4:$E$14,2,0)</f>
        <v>90</v>
      </c>
      <c r="K479" s="3">
        <v>9000</v>
      </c>
      <c r="L479" s="3">
        <v>3203</v>
      </c>
      <c r="M479" s="3">
        <v>5797</v>
      </c>
      <c r="N479" t="s">
        <v>13</v>
      </c>
    </row>
    <row r="480" spans="2:14" hidden="1" x14ac:dyDescent="0.25">
      <c r="B480" s="2">
        <v>42434</v>
      </c>
      <c r="C480" s="7">
        <f>YEAR(base[[#This Row],[Data]])</f>
        <v>2016</v>
      </c>
      <c r="D480" s="7" t="str">
        <f>UPPER(TEXT(base[[#This Row],[Data]],"mmm"))</f>
        <v>MAR</v>
      </c>
      <c r="E480" t="s">
        <v>10</v>
      </c>
      <c r="F480" t="s">
        <v>16</v>
      </c>
      <c r="G480" t="str">
        <f>PROPER(base[[#This Row],[Evento]]&amp;" "&amp;base[[#This Row],[Tipo]])</f>
        <v>Aniversário Adulto</v>
      </c>
      <c r="H480" t="s">
        <v>12</v>
      </c>
      <c r="I480">
        <v>150</v>
      </c>
      <c r="J480" s="3">
        <f>VLOOKUP(_xlfn.CONCAT(base[[#This Row],[Evento]],base[[#This Row],[Tipo]]),'[1]tabela de preços'!$D$4:$E$14,2,0)</f>
        <v>120</v>
      </c>
      <c r="K480" s="3">
        <v>18000</v>
      </c>
      <c r="L480" s="3">
        <v>6603</v>
      </c>
      <c r="M480" s="3">
        <v>11397</v>
      </c>
      <c r="N480" t="s">
        <v>13</v>
      </c>
    </row>
    <row r="481" spans="2:14" hidden="1" x14ac:dyDescent="0.25">
      <c r="B481" s="2">
        <v>42789</v>
      </c>
      <c r="C481" s="7">
        <f>YEAR(base[[#This Row],[Data]])</f>
        <v>2017</v>
      </c>
      <c r="D481" s="7" t="str">
        <f>UPPER(TEXT(base[[#This Row],[Data]],"mmm"))</f>
        <v>FEV</v>
      </c>
      <c r="E481" t="s">
        <v>10</v>
      </c>
      <c r="F481" t="s">
        <v>17</v>
      </c>
      <c r="G481" t="str">
        <f>PROPER(base[[#This Row],[Evento]]&amp;" "&amp;base[[#This Row],[Tipo]])</f>
        <v>Aniversário Melhor Idade</v>
      </c>
      <c r="H481" t="s">
        <v>15</v>
      </c>
      <c r="I481">
        <v>70</v>
      </c>
      <c r="J481" s="3">
        <f>VLOOKUP(_xlfn.CONCAT(base[[#This Row],[Evento]],base[[#This Row],[Tipo]]),'[1]tabela de preços'!$D$4:$E$14,2,0)</f>
        <v>120</v>
      </c>
      <c r="K481" s="3">
        <v>8400</v>
      </c>
      <c r="L481" s="3">
        <v>3497</v>
      </c>
      <c r="M481" s="3">
        <v>4903</v>
      </c>
      <c r="N481" t="s">
        <v>13</v>
      </c>
    </row>
    <row r="482" spans="2:14" hidden="1" x14ac:dyDescent="0.25">
      <c r="B482" s="2">
        <v>42876</v>
      </c>
      <c r="C482" s="7">
        <f>YEAR(base[[#This Row],[Data]])</f>
        <v>2017</v>
      </c>
      <c r="D482" s="7" t="str">
        <f>UPPER(TEXT(base[[#This Row],[Data]],"mmm"))</f>
        <v>MAI</v>
      </c>
      <c r="E482" t="s">
        <v>18</v>
      </c>
      <c r="F482" t="s">
        <v>16</v>
      </c>
      <c r="G482" t="str">
        <f>PROPER(base[[#This Row],[Evento]]&amp;" "&amp;base[[#This Row],[Tipo]])</f>
        <v>Casamento Adulto</v>
      </c>
      <c r="H482" t="s">
        <v>12</v>
      </c>
      <c r="I482">
        <v>120</v>
      </c>
      <c r="J482" s="3">
        <f>VLOOKUP(_xlfn.CONCAT(base[[#This Row],[Evento]],base[[#This Row],[Tipo]]),'[1]tabela de preços'!$D$4:$E$14,2,0)</f>
        <v>150</v>
      </c>
      <c r="K482" s="3">
        <v>18000</v>
      </c>
      <c r="L482" s="3">
        <v>7064</v>
      </c>
      <c r="M482" s="3">
        <v>10936</v>
      </c>
      <c r="N482" t="s">
        <v>13</v>
      </c>
    </row>
    <row r="483" spans="2:14" hidden="1" x14ac:dyDescent="0.25">
      <c r="B483" s="2">
        <v>42580</v>
      </c>
      <c r="C483" s="7">
        <f>YEAR(base[[#This Row],[Data]])</f>
        <v>2016</v>
      </c>
      <c r="D483" s="7" t="str">
        <f>UPPER(TEXT(base[[#This Row],[Data]],"mmm"))</f>
        <v>JUL</v>
      </c>
      <c r="E483" t="s">
        <v>19</v>
      </c>
      <c r="F483" t="s">
        <v>16</v>
      </c>
      <c r="G483" t="str">
        <f>PROPER(base[[#This Row],[Evento]]&amp;" "&amp;base[[#This Row],[Tipo]])</f>
        <v>Bodas Adulto</v>
      </c>
      <c r="H483" t="s">
        <v>15</v>
      </c>
      <c r="I483">
        <v>100</v>
      </c>
      <c r="J483" s="3">
        <f>VLOOKUP(_xlfn.CONCAT(base[[#This Row],[Evento]],base[[#This Row],[Tipo]]),'[1]tabela de preços'!$D$4:$E$14,2,0)</f>
        <v>150</v>
      </c>
      <c r="K483" s="3">
        <v>15000</v>
      </c>
      <c r="L483" s="3">
        <v>4972</v>
      </c>
      <c r="M483" s="3">
        <v>10028</v>
      </c>
      <c r="N483" t="s">
        <v>13</v>
      </c>
    </row>
    <row r="484" spans="2:14" hidden="1" x14ac:dyDescent="0.25">
      <c r="B484" s="2">
        <v>42459</v>
      </c>
      <c r="C484" s="7">
        <f>YEAR(base[[#This Row],[Data]])</f>
        <v>2016</v>
      </c>
      <c r="D484" s="7" t="str">
        <f>UPPER(TEXT(base[[#This Row],[Data]],"mmm"))</f>
        <v>MAR</v>
      </c>
      <c r="E484" t="s">
        <v>19</v>
      </c>
      <c r="F484" t="s">
        <v>17</v>
      </c>
      <c r="G484" t="str">
        <f>PROPER(base[[#This Row],[Evento]]&amp;" "&amp;base[[#This Row],[Tipo]])</f>
        <v>Bodas Melhor Idade</v>
      </c>
      <c r="H484" t="s">
        <v>12</v>
      </c>
      <c r="I484">
        <v>200</v>
      </c>
      <c r="J484" s="3">
        <f>VLOOKUP(_xlfn.CONCAT(base[[#This Row],[Evento]],base[[#This Row],[Tipo]]),'[1]tabela de preços'!$D$4:$E$14,2,0)</f>
        <v>120</v>
      </c>
      <c r="K484" s="3">
        <v>24000</v>
      </c>
      <c r="L484" s="3">
        <v>8054</v>
      </c>
      <c r="M484" s="3">
        <v>15946</v>
      </c>
      <c r="N484" t="s">
        <v>13</v>
      </c>
    </row>
    <row r="485" spans="2:14" hidden="1" x14ac:dyDescent="0.25">
      <c r="B485" s="2">
        <v>42954</v>
      </c>
      <c r="C485" s="7">
        <f>YEAR(base[[#This Row],[Data]])</f>
        <v>2017</v>
      </c>
      <c r="D485" s="7" t="str">
        <f>UPPER(TEXT(base[[#This Row],[Data]],"mmm"))</f>
        <v>AGO</v>
      </c>
      <c r="E485" t="s">
        <v>20</v>
      </c>
      <c r="F485" t="s">
        <v>16</v>
      </c>
      <c r="G485" t="str">
        <f>PROPER(base[[#This Row],[Evento]]&amp;" "&amp;base[[#This Row],[Tipo]])</f>
        <v>Empresa Adulto</v>
      </c>
      <c r="H485" t="s">
        <v>15</v>
      </c>
      <c r="I485">
        <v>50</v>
      </c>
      <c r="J485" s="3">
        <f>VLOOKUP(_xlfn.CONCAT(base[[#This Row],[Evento]],base[[#This Row],[Tipo]]),'[1]tabela de preços'!$D$4:$E$14,2,0)</f>
        <v>100</v>
      </c>
      <c r="K485" s="3">
        <v>5000</v>
      </c>
      <c r="L485" s="3">
        <v>2164</v>
      </c>
      <c r="M485" s="3">
        <v>2836</v>
      </c>
      <c r="N485" t="s">
        <v>13</v>
      </c>
    </row>
    <row r="486" spans="2:14" hidden="1" x14ac:dyDescent="0.25">
      <c r="B486" s="2">
        <v>42656</v>
      </c>
      <c r="C486" s="7">
        <f>YEAR(base[[#This Row],[Data]])</f>
        <v>2016</v>
      </c>
      <c r="D486" s="7" t="str">
        <f>UPPER(TEXT(base[[#This Row],[Data]],"mmm"))</f>
        <v>OUT</v>
      </c>
      <c r="E486" t="s">
        <v>21</v>
      </c>
      <c r="F486" t="s">
        <v>14</v>
      </c>
      <c r="G486" t="str">
        <f>PROPER(base[[#This Row],[Evento]]&amp;" "&amp;base[[#This Row],[Tipo]])</f>
        <v>15 Anos Teen</v>
      </c>
      <c r="H486" t="s">
        <v>12</v>
      </c>
      <c r="I486">
        <v>100</v>
      </c>
      <c r="J486" s="3">
        <f>VLOOKUP(_xlfn.CONCAT(base[[#This Row],[Evento]],base[[#This Row],[Tipo]]),'[1]tabela de preços'!$D$4:$E$14,2,0)</f>
        <v>90</v>
      </c>
      <c r="K486" s="3">
        <v>9000</v>
      </c>
      <c r="L486" s="3">
        <v>3866</v>
      </c>
      <c r="M486" s="3">
        <v>5134</v>
      </c>
      <c r="N486" t="s">
        <v>13</v>
      </c>
    </row>
    <row r="487" spans="2:14" hidden="1" x14ac:dyDescent="0.25">
      <c r="B487" s="2">
        <v>42492</v>
      </c>
      <c r="C487" s="7">
        <f>YEAR(base[[#This Row],[Data]])</f>
        <v>2016</v>
      </c>
      <c r="D487" s="7" t="str">
        <f>UPPER(TEXT(base[[#This Row],[Data]],"mmm"))</f>
        <v>MAI</v>
      </c>
      <c r="E487" t="s">
        <v>22</v>
      </c>
      <c r="F487" t="s">
        <v>16</v>
      </c>
      <c r="G487" t="str">
        <f>PROPER(base[[#This Row],[Evento]]&amp;" "&amp;base[[#This Row],[Tipo]])</f>
        <v>Despedida Adulto</v>
      </c>
      <c r="H487" t="s">
        <v>15</v>
      </c>
      <c r="I487">
        <v>150</v>
      </c>
      <c r="J487" s="3">
        <f>VLOOKUP(_xlfn.CONCAT(base[[#This Row],[Evento]],base[[#This Row],[Tipo]]),'[1]tabela de preços'!$D$4:$E$14,2,0)</f>
        <v>120</v>
      </c>
      <c r="K487" s="3">
        <v>18000</v>
      </c>
      <c r="L487" s="3">
        <v>7456</v>
      </c>
      <c r="M487" s="3">
        <v>10544</v>
      </c>
      <c r="N487" t="s">
        <v>13</v>
      </c>
    </row>
    <row r="488" spans="2:14" hidden="1" x14ac:dyDescent="0.25">
      <c r="B488" s="2">
        <v>42537</v>
      </c>
      <c r="C488" s="7">
        <f>YEAR(base[[#This Row],[Data]])</f>
        <v>2016</v>
      </c>
      <c r="D488" s="7" t="str">
        <f>UPPER(TEXT(base[[#This Row],[Data]],"mmm"))</f>
        <v>JUN</v>
      </c>
      <c r="E488" t="s">
        <v>10</v>
      </c>
      <c r="F488" t="s">
        <v>11</v>
      </c>
      <c r="G488" t="str">
        <f>PROPER(base[[#This Row],[Evento]]&amp;" "&amp;base[[#This Row],[Tipo]])</f>
        <v>Aniversário Infantil</v>
      </c>
      <c r="H488" t="s">
        <v>12</v>
      </c>
      <c r="I488">
        <v>50</v>
      </c>
      <c r="J488" s="3">
        <f>VLOOKUP(_xlfn.CONCAT(base[[#This Row],[Evento]],base[[#This Row],[Tipo]]),'[1]tabela de preços'!$D$4:$E$14,2,0)</f>
        <v>70</v>
      </c>
      <c r="K488" s="3">
        <v>3500</v>
      </c>
      <c r="L488" s="3">
        <v>1376</v>
      </c>
      <c r="M488" s="3">
        <v>2124</v>
      </c>
      <c r="N488" t="s">
        <v>13</v>
      </c>
    </row>
    <row r="489" spans="2:14" hidden="1" x14ac:dyDescent="0.25">
      <c r="B489" s="2">
        <v>43007</v>
      </c>
      <c r="C489" s="7">
        <f>YEAR(base[[#This Row],[Data]])</f>
        <v>2017</v>
      </c>
      <c r="D489" s="7" t="str">
        <f>UPPER(TEXT(base[[#This Row],[Data]],"mmm"))</f>
        <v>SET</v>
      </c>
      <c r="E489" t="s">
        <v>10</v>
      </c>
      <c r="F489" t="s">
        <v>14</v>
      </c>
      <c r="G489" t="str">
        <f>PROPER(base[[#This Row],[Evento]]&amp;" "&amp;base[[#This Row],[Tipo]])</f>
        <v>Aniversário Teen</v>
      </c>
      <c r="H489" t="s">
        <v>15</v>
      </c>
      <c r="I489">
        <v>100</v>
      </c>
      <c r="J489" s="3">
        <f>VLOOKUP(_xlfn.CONCAT(base[[#This Row],[Evento]],base[[#This Row],[Tipo]]),'[1]tabela de preços'!$D$4:$E$14,2,0)</f>
        <v>90</v>
      </c>
      <c r="K489" s="3">
        <v>9000</v>
      </c>
      <c r="L489" s="3">
        <v>3899</v>
      </c>
      <c r="M489" s="3">
        <v>5101</v>
      </c>
      <c r="N489" t="s">
        <v>13</v>
      </c>
    </row>
    <row r="490" spans="2:14" hidden="1" x14ac:dyDescent="0.25">
      <c r="B490" s="2">
        <v>42676</v>
      </c>
      <c r="C490" s="7">
        <f>YEAR(base[[#This Row],[Data]])</f>
        <v>2016</v>
      </c>
      <c r="D490" s="7" t="str">
        <f>UPPER(TEXT(base[[#This Row],[Data]],"mmm"))</f>
        <v>NOV</v>
      </c>
      <c r="E490" t="s">
        <v>10</v>
      </c>
      <c r="F490" t="s">
        <v>16</v>
      </c>
      <c r="G490" t="str">
        <f>PROPER(base[[#This Row],[Evento]]&amp;" "&amp;base[[#This Row],[Tipo]])</f>
        <v>Aniversário Adulto</v>
      </c>
      <c r="H490" t="s">
        <v>12</v>
      </c>
      <c r="I490">
        <v>150</v>
      </c>
      <c r="J490" s="3">
        <f>VLOOKUP(_xlfn.CONCAT(base[[#This Row],[Evento]],base[[#This Row],[Tipo]]),'[1]tabela de preços'!$D$4:$E$14,2,0)</f>
        <v>120</v>
      </c>
      <c r="K490" s="3">
        <v>18000</v>
      </c>
      <c r="L490" s="3">
        <v>6973</v>
      </c>
      <c r="M490" s="3">
        <v>11027</v>
      </c>
      <c r="N490" t="s">
        <v>13</v>
      </c>
    </row>
    <row r="491" spans="2:14" hidden="1" x14ac:dyDescent="0.25">
      <c r="B491" s="2">
        <v>42899</v>
      </c>
      <c r="C491" s="7">
        <f>YEAR(base[[#This Row],[Data]])</f>
        <v>2017</v>
      </c>
      <c r="D491" s="7" t="str">
        <f>UPPER(TEXT(base[[#This Row],[Data]],"mmm"))</f>
        <v>JUN</v>
      </c>
      <c r="E491" t="s">
        <v>10</v>
      </c>
      <c r="F491" t="s">
        <v>17</v>
      </c>
      <c r="G491" t="str">
        <f>PROPER(base[[#This Row],[Evento]]&amp;" "&amp;base[[#This Row],[Tipo]])</f>
        <v>Aniversário Melhor Idade</v>
      </c>
      <c r="H491" t="s">
        <v>15</v>
      </c>
      <c r="I491">
        <v>70</v>
      </c>
      <c r="J491" s="3">
        <f>VLOOKUP(_xlfn.CONCAT(base[[#This Row],[Evento]],base[[#This Row],[Tipo]]),'[1]tabela de preços'!$D$4:$E$14,2,0)</f>
        <v>120</v>
      </c>
      <c r="K491" s="3">
        <v>8400</v>
      </c>
      <c r="L491" s="3">
        <v>2948</v>
      </c>
      <c r="M491" s="3">
        <v>5452</v>
      </c>
      <c r="N491" t="s">
        <v>13</v>
      </c>
    </row>
    <row r="492" spans="2:14" hidden="1" x14ac:dyDescent="0.25">
      <c r="B492" s="2">
        <v>42929</v>
      </c>
      <c r="C492" s="7">
        <f>YEAR(base[[#This Row],[Data]])</f>
        <v>2017</v>
      </c>
      <c r="D492" s="7" t="str">
        <f>UPPER(TEXT(base[[#This Row],[Data]],"mmm"))</f>
        <v>JUL</v>
      </c>
      <c r="E492" t="s">
        <v>18</v>
      </c>
      <c r="F492" t="s">
        <v>16</v>
      </c>
      <c r="G492" t="str">
        <f>PROPER(base[[#This Row],[Evento]]&amp;" "&amp;base[[#This Row],[Tipo]])</f>
        <v>Casamento Adulto</v>
      </c>
      <c r="H492" t="s">
        <v>12</v>
      </c>
      <c r="I492">
        <v>120</v>
      </c>
      <c r="J492" s="3">
        <f>VLOOKUP(_xlfn.CONCAT(base[[#This Row],[Evento]],base[[#This Row],[Tipo]]),'[1]tabela de preços'!$D$4:$E$14,2,0)</f>
        <v>150</v>
      </c>
      <c r="K492" s="3">
        <v>18000</v>
      </c>
      <c r="L492" s="3">
        <v>7399</v>
      </c>
      <c r="M492" s="3">
        <v>10601</v>
      </c>
      <c r="N492" t="s">
        <v>13</v>
      </c>
    </row>
    <row r="493" spans="2:14" hidden="1" x14ac:dyDescent="0.25">
      <c r="B493" s="2">
        <v>43053</v>
      </c>
      <c r="C493" s="7">
        <f>YEAR(base[[#This Row],[Data]])</f>
        <v>2017</v>
      </c>
      <c r="D493" s="7" t="str">
        <f>UPPER(TEXT(base[[#This Row],[Data]],"mmm"))</f>
        <v>NOV</v>
      </c>
      <c r="E493" t="s">
        <v>19</v>
      </c>
      <c r="F493" t="s">
        <v>16</v>
      </c>
      <c r="G493" t="str">
        <f>PROPER(base[[#This Row],[Evento]]&amp;" "&amp;base[[#This Row],[Tipo]])</f>
        <v>Bodas Adulto</v>
      </c>
      <c r="H493" t="s">
        <v>15</v>
      </c>
      <c r="I493">
        <v>100</v>
      </c>
      <c r="J493" s="3">
        <f>VLOOKUP(_xlfn.CONCAT(base[[#This Row],[Evento]],base[[#This Row],[Tipo]]),'[1]tabela de preços'!$D$4:$E$14,2,0)</f>
        <v>150</v>
      </c>
      <c r="K493" s="3">
        <v>15000</v>
      </c>
      <c r="L493" s="3">
        <v>5735</v>
      </c>
      <c r="M493" s="3">
        <v>9265</v>
      </c>
      <c r="N493" t="s">
        <v>13</v>
      </c>
    </row>
    <row r="494" spans="2:14" hidden="1" x14ac:dyDescent="0.25">
      <c r="B494" s="2">
        <v>42851</v>
      </c>
      <c r="C494" s="7">
        <f>YEAR(base[[#This Row],[Data]])</f>
        <v>2017</v>
      </c>
      <c r="D494" s="7" t="str">
        <f>UPPER(TEXT(base[[#This Row],[Data]],"mmm"))</f>
        <v>ABR</v>
      </c>
      <c r="E494" t="s">
        <v>19</v>
      </c>
      <c r="F494" t="s">
        <v>17</v>
      </c>
      <c r="G494" t="str">
        <f>PROPER(base[[#This Row],[Evento]]&amp;" "&amp;base[[#This Row],[Tipo]])</f>
        <v>Bodas Melhor Idade</v>
      </c>
      <c r="H494" t="s">
        <v>12</v>
      </c>
      <c r="I494">
        <v>200</v>
      </c>
      <c r="J494" s="3">
        <f>VLOOKUP(_xlfn.CONCAT(base[[#This Row],[Evento]],base[[#This Row],[Tipo]]),'[1]tabela de preços'!$D$4:$E$14,2,0)</f>
        <v>120</v>
      </c>
      <c r="K494" s="3">
        <v>24000</v>
      </c>
      <c r="L494" s="3">
        <v>9767</v>
      </c>
      <c r="M494" s="3">
        <v>14233</v>
      </c>
      <c r="N494" t="s">
        <v>13</v>
      </c>
    </row>
    <row r="495" spans="2:14" hidden="1" x14ac:dyDescent="0.25">
      <c r="B495" s="2">
        <v>42443</v>
      </c>
      <c r="C495" s="7">
        <f>YEAR(base[[#This Row],[Data]])</f>
        <v>2016</v>
      </c>
      <c r="D495" s="7" t="str">
        <f>UPPER(TEXT(base[[#This Row],[Data]],"mmm"))</f>
        <v>MAR</v>
      </c>
      <c r="E495" t="s">
        <v>20</v>
      </c>
      <c r="F495" t="s">
        <v>16</v>
      </c>
      <c r="G495" t="str">
        <f>PROPER(base[[#This Row],[Evento]]&amp;" "&amp;base[[#This Row],[Tipo]])</f>
        <v>Empresa Adulto</v>
      </c>
      <c r="H495" t="s">
        <v>15</v>
      </c>
      <c r="I495">
        <v>50</v>
      </c>
      <c r="J495" s="3">
        <f>VLOOKUP(_xlfn.CONCAT(base[[#This Row],[Evento]],base[[#This Row],[Tipo]]),'[1]tabela de preços'!$D$4:$E$14,2,0)</f>
        <v>100</v>
      </c>
      <c r="K495" s="3">
        <v>5000</v>
      </c>
      <c r="L495" s="3">
        <v>2073</v>
      </c>
      <c r="M495" s="3">
        <v>2927</v>
      </c>
      <c r="N495" t="s">
        <v>13</v>
      </c>
    </row>
    <row r="496" spans="2:14" hidden="1" x14ac:dyDescent="0.25">
      <c r="B496" s="2">
        <v>42855</v>
      </c>
      <c r="C496" s="7">
        <f>YEAR(base[[#This Row],[Data]])</f>
        <v>2017</v>
      </c>
      <c r="D496" s="7" t="str">
        <f>UPPER(TEXT(base[[#This Row],[Data]],"mmm"))</f>
        <v>ABR</v>
      </c>
      <c r="E496" t="s">
        <v>21</v>
      </c>
      <c r="F496" t="s">
        <v>14</v>
      </c>
      <c r="G496" t="str">
        <f>PROPER(base[[#This Row],[Evento]]&amp;" "&amp;base[[#This Row],[Tipo]])</f>
        <v>15 Anos Teen</v>
      </c>
      <c r="H496" t="s">
        <v>12</v>
      </c>
      <c r="I496">
        <v>100</v>
      </c>
      <c r="J496" s="3">
        <f>VLOOKUP(_xlfn.CONCAT(base[[#This Row],[Evento]],base[[#This Row],[Tipo]]),'[1]tabela de preços'!$D$4:$E$14,2,0)</f>
        <v>90</v>
      </c>
      <c r="K496" s="3">
        <v>9000</v>
      </c>
      <c r="L496" s="3">
        <v>3674</v>
      </c>
      <c r="M496" s="3">
        <v>5326</v>
      </c>
      <c r="N496" t="s">
        <v>13</v>
      </c>
    </row>
    <row r="497" spans="2:14" hidden="1" x14ac:dyDescent="0.25">
      <c r="B497" s="2">
        <v>42852</v>
      </c>
      <c r="C497" s="7">
        <f>YEAR(base[[#This Row],[Data]])</f>
        <v>2017</v>
      </c>
      <c r="D497" s="7" t="str">
        <f>UPPER(TEXT(base[[#This Row],[Data]],"mmm"))</f>
        <v>ABR</v>
      </c>
      <c r="E497" t="s">
        <v>22</v>
      </c>
      <c r="F497" t="s">
        <v>16</v>
      </c>
      <c r="G497" t="str">
        <f>PROPER(base[[#This Row],[Evento]]&amp;" "&amp;base[[#This Row],[Tipo]])</f>
        <v>Despedida Adulto</v>
      </c>
      <c r="H497" t="s">
        <v>15</v>
      </c>
      <c r="I497">
        <v>150</v>
      </c>
      <c r="J497" s="3">
        <f>VLOOKUP(_xlfn.CONCAT(base[[#This Row],[Evento]],base[[#This Row],[Tipo]]),'[1]tabela de preços'!$D$4:$E$14,2,0)</f>
        <v>120</v>
      </c>
      <c r="K497" s="3">
        <v>18000</v>
      </c>
      <c r="L497" s="3">
        <v>7930</v>
      </c>
      <c r="M497" s="3">
        <v>10070</v>
      </c>
      <c r="N497" t="s">
        <v>13</v>
      </c>
    </row>
    <row r="498" spans="2:14" hidden="1" x14ac:dyDescent="0.25">
      <c r="B498" s="2">
        <v>42950</v>
      </c>
      <c r="C498" s="7">
        <f>YEAR(base[[#This Row],[Data]])</f>
        <v>2017</v>
      </c>
      <c r="D498" s="7" t="str">
        <f>UPPER(TEXT(base[[#This Row],[Data]],"mmm"))</f>
        <v>AGO</v>
      </c>
      <c r="E498" t="s">
        <v>10</v>
      </c>
      <c r="F498" t="s">
        <v>11</v>
      </c>
      <c r="G498" t="str">
        <f>PROPER(base[[#This Row],[Evento]]&amp;" "&amp;base[[#This Row],[Tipo]])</f>
        <v>Aniversário Infantil</v>
      </c>
      <c r="H498" t="s">
        <v>12</v>
      </c>
      <c r="I498">
        <v>50</v>
      </c>
      <c r="J498" s="3">
        <f>VLOOKUP(_xlfn.CONCAT(base[[#This Row],[Evento]],base[[#This Row],[Tipo]]),'[1]tabela de preços'!$D$4:$E$14,2,0)</f>
        <v>70</v>
      </c>
      <c r="K498" s="3">
        <v>3500</v>
      </c>
      <c r="L498" s="3">
        <v>1184</v>
      </c>
      <c r="M498" s="3">
        <v>2316</v>
      </c>
      <c r="N498" t="s">
        <v>13</v>
      </c>
    </row>
    <row r="499" spans="2:14" hidden="1" x14ac:dyDescent="0.25">
      <c r="B499" s="2">
        <v>43074</v>
      </c>
      <c r="C499" s="7">
        <f>YEAR(base[[#This Row],[Data]])</f>
        <v>2017</v>
      </c>
      <c r="D499" s="7" t="str">
        <f>UPPER(TEXT(base[[#This Row],[Data]],"mmm"))</f>
        <v>DEZ</v>
      </c>
      <c r="E499" t="s">
        <v>10</v>
      </c>
      <c r="F499" t="s">
        <v>14</v>
      </c>
      <c r="G499" t="str">
        <f>PROPER(base[[#This Row],[Evento]]&amp;" "&amp;base[[#This Row],[Tipo]])</f>
        <v>Aniversário Teen</v>
      </c>
      <c r="H499" t="s">
        <v>15</v>
      </c>
      <c r="I499">
        <v>100</v>
      </c>
      <c r="J499" s="3">
        <f>VLOOKUP(_xlfn.CONCAT(base[[#This Row],[Evento]],base[[#This Row],[Tipo]]),'[1]tabela de preços'!$D$4:$E$14,2,0)</f>
        <v>90</v>
      </c>
      <c r="K499" s="3">
        <v>9000</v>
      </c>
      <c r="L499" s="3">
        <v>3169</v>
      </c>
      <c r="M499" s="3">
        <v>5831</v>
      </c>
      <c r="N499" t="s">
        <v>13</v>
      </c>
    </row>
    <row r="500" spans="2:14" hidden="1" x14ac:dyDescent="0.25">
      <c r="B500" s="2">
        <v>43051</v>
      </c>
      <c r="C500" s="7">
        <f>YEAR(base[[#This Row],[Data]])</f>
        <v>2017</v>
      </c>
      <c r="D500" s="7" t="str">
        <f>UPPER(TEXT(base[[#This Row],[Data]],"mmm"))</f>
        <v>NOV</v>
      </c>
      <c r="E500" t="s">
        <v>10</v>
      </c>
      <c r="F500" t="s">
        <v>16</v>
      </c>
      <c r="G500" t="str">
        <f>PROPER(base[[#This Row],[Evento]]&amp;" "&amp;base[[#This Row],[Tipo]])</f>
        <v>Aniversário Adulto</v>
      </c>
      <c r="H500" t="s">
        <v>12</v>
      </c>
      <c r="I500">
        <v>150</v>
      </c>
      <c r="J500" s="3">
        <f>VLOOKUP(_xlfn.CONCAT(base[[#This Row],[Evento]],base[[#This Row],[Tipo]]),'[1]tabela de preços'!$D$4:$E$14,2,0)</f>
        <v>120</v>
      </c>
      <c r="K500" s="3">
        <v>18000</v>
      </c>
      <c r="L500" s="3">
        <v>6929</v>
      </c>
      <c r="M500" s="3">
        <v>11071</v>
      </c>
      <c r="N500" t="s">
        <v>13</v>
      </c>
    </row>
    <row r="501" spans="2:14" hidden="1" x14ac:dyDescent="0.25">
      <c r="B501" s="2">
        <v>43027</v>
      </c>
      <c r="C501" s="7">
        <f>YEAR(base[[#This Row],[Data]])</f>
        <v>2017</v>
      </c>
      <c r="D501" s="7" t="str">
        <f>UPPER(TEXT(base[[#This Row],[Data]],"mmm"))</f>
        <v>OUT</v>
      </c>
      <c r="E501" t="s">
        <v>10</v>
      </c>
      <c r="F501" t="s">
        <v>17</v>
      </c>
      <c r="G501" t="str">
        <f>PROPER(base[[#This Row],[Evento]]&amp;" "&amp;base[[#This Row],[Tipo]])</f>
        <v>Aniversário Melhor Idade</v>
      </c>
      <c r="H501" t="s">
        <v>15</v>
      </c>
      <c r="I501">
        <v>70</v>
      </c>
      <c r="J501" s="3">
        <f>VLOOKUP(_xlfn.CONCAT(base[[#This Row],[Evento]],base[[#This Row],[Tipo]]),'[1]tabela de preços'!$D$4:$E$14,2,0)</f>
        <v>120</v>
      </c>
      <c r="K501" s="3">
        <v>8400</v>
      </c>
      <c r="L501" s="3">
        <v>3511</v>
      </c>
      <c r="M501" s="3">
        <v>4889</v>
      </c>
      <c r="N501" t="s">
        <v>13</v>
      </c>
    </row>
    <row r="502" spans="2:14" hidden="1" x14ac:dyDescent="0.25">
      <c r="B502" s="2">
        <v>42552</v>
      </c>
      <c r="C502" s="7">
        <f>YEAR(base[[#This Row],[Data]])</f>
        <v>2016</v>
      </c>
      <c r="D502" s="7" t="str">
        <f>UPPER(TEXT(base[[#This Row],[Data]],"mmm"))</f>
        <v>JUL</v>
      </c>
      <c r="E502" t="s">
        <v>18</v>
      </c>
      <c r="F502" t="s">
        <v>16</v>
      </c>
      <c r="G502" t="str">
        <f>PROPER(base[[#This Row],[Evento]]&amp;" "&amp;base[[#This Row],[Tipo]])</f>
        <v>Casamento Adulto</v>
      </c>
      <c r="H502" t="s">
        <v>12</v>
      </c>
      <c r="I502">
        <v>120</v>
      </c>
      <c r="J502" s="3">
        <f>VLOOKUP(_xlfn.CONCAT(base[[#This Row],[Evento]],base[[#This Row],[Tipo]]),'[1]tabela de preços'!$D$4:$E$14,2,0)</f>
        <v>150</v>
      </c>
      <c r="K502" s="3">
        <v>18000</v>
      </c>
      <c r="L502" s="3">
        <v>7496</v>
      </c>
      <c r="M502" s="3">
        <v>10504</v>
      </c>
      <c r="N502" t="s">
        <v>13</v>
      </c>
    </row>
    <row r="503" spans="2:14" hidden="1" x14ac:dyDescent="0.25">
      <c r="B503" s="2">
        <v>42438</v>
      </c>
      <c r="C503" s="7">
        <f>YEAR(base[[#This Row],[Data]])</f>
        <v>2016</v>
      </c>
      <c r="D503" s="7" t="str">
        <f>UPPER(TEXT(base[[#This Row],[Data]],"mmm"))</f>
        <v>MAR</v>
      </c>
      <c r="E503" t="s">
        <v>19</v>
      </c>
      <c r="F503" t="s">
        <v>16</v>
      </c>
      <c r="G503" t="str">
        <f>PROPER(base[[#This Row],[Evento]]&amp;" "&amp;base[[#This Row],[Tipo]])</f>
        <v>Bodas Adulto</v>
      </c>
      <c r="H503" t="s">
        <v>15</v>
      </c>
      <c r="I503">
        <v>100</v>
      </c>
      <c r="J503" s="3">
        <f>VLOOKUP(_xlfn.CONCAT(base[[#This Row],[Evento]],base[[#This Row],[Tipo]]),'[1]tabela de preços'!$D$4:$E$14,2,0)</f>
        <v>150</v>
      </c>
      <c r="K503" s="3">
        <v>15000</v>
      </c>
      <c r="L503" s="3">
        <v>6278</v>
      </c>
      <c r="M503" s="3">
        <v>8722</v>
      </c>
      <c r="N503" t="s">
        <v>13</v>
      </c>
    </row>
    <row r="504" spans="2:14" hidden="1" x14ac:dyDescent="0.25">
      <c r="B504" s="2">
        <v>42574</v>
      </c>
      <c r="C504" s="7">
        <f>YEAR(base[[#This Row],[Data]])</f>
        <v>2016</v>
      </c>
      <c r="D504" s="7" t="str">
        <f>UPPER(TEXT(base[[#This Row],[Data]],"mmm"))</f>
        <v>JUL</v>
      </c>
      <c r="E504" t="s">
        <v>19</v>
      </c>
      <c r="F504" t="s">
        <v>17</v>
      </c>
      <c r="G504" t="str">
        <f>PROPER(base[[#This Row],[Evento]]&amp;" "&amp;base[[#This Row],[Tipo]])</f>
        <v>Bodas Melhor Idade</v>
      </c>
      <c r="H504" t="s">
        <v>12</v>
      </c>
      <c r="I504">
        <v>200</v>
      </c>
      <c r="J504" s="3">
        <f>VLOOKUP(_xlfn.CONCAT(base[[#This Row],[Evento]],base[[#This Row],[Tipo]]),'[1]tabela de preços'!$D$4:$E$14,2,0)</f>
        <v>120</v>
      </c>
      <c r="K504" s="3">
        <v>24000</v>
      </c>
      <c r="L504" s="3">
        <v>8997</v>
      </c>
      <c r="M504" s="3">
        <v>15003</v>
      </c>
      <c r="N504" t="s">
        <v>13</v>
      </c>
    </row>
    <row r="505" spans="2:14" hidden="1" x14ac:dyDescent="0.25">
      <c r="B505" s="2">
        <v>42786</v>
      </c>
      <c r="C505" s="7">
        <f>YEAR(base[[#This Row],[Data]])</f>
        <v>2017</v>
      </c>
      <c r="D505" s="7" t="str">
        <f>UPPER(TEXT(base[[#This Row],[Data]],"mmm"))</f>
        <v>FEV</v>
      </c>
      <c r="E505" t="s">
        <v>20</v>
      </c>
      <c r="F505" t="s">
        <v>16</v>
      </c>
      <c r="G505" t="str">
        <f>PROPER(base[[#This Row],[Evento]]&amp;" "&amp;base[[#This Row],[Tipo]])</f>
        <v>Empresa Adulto</v>
      </c>
      <c r="H505" t="s">
        <v>15</v>
      </c>
      <c r="I505">
        <v>50</v>
      </c>
      <c r="J505" s="3">
        <f>VLOOKUP(_xlfn.CONCAT(base[[#This Row],[Evento]],base[[#This Row],[Tipo]]),'[1]tabela de preços'!$D$4:$E$14,2,0)</f>
        <v>100</v>
      </c>
      <c r="K505" s="3">
        <v>5000</v>
      </c>
      <c r="L505" s="3">
        <v>2006</v>
      </c>
      <c r="M505" s="3">
        <v>2994</v>
      </c>
      <c r="N505" t="s">
        <v>13</v>
      </c>
    </row>
    <row r="506" spans="2:14" hidden="1" x14ac:dyDescent="0.25">
      <c r="B506" s="2">
        <v>42402</v>
      </c>
      <c r="C506" s="7">
        <f>YEAR(base[[#This Row],[Data]])</f>
        <v>2016</v>
      </c>
      <c r="D506" s="7" t="str">
        <f>UPPER(TEXT(base[[#This Row],[Data]],"mmm"))</f>
        <v>FEV</v>
      </c>
      <c r="E506" t="s">
        <v>21</v>
      </c>
      <c r="F506" t="s">
        <v>14</v>
      </c>
      <c r="G506" t="str">
        <f>PROPER(base[[#This Row],[Evento]]&amp;" "&amp;base[[#This Row],[Tipo]])</f>
        <v>15 Anos Teen</v>
      </c>
      <c r="H506" t="s">
        <v>12</v>
      </c>
      <c r="I506">
        <v>100</v>
      </c>
      <c r="J506" s="3">
        <f>VLOOKUP(_xlfn.CONCAT(base[[#This Row],[Evento]],base[[#This Row],[Tipo]]),'[1]tabela de preços'!$D$4:$E$14,2,0)</f>
        <v>90</v>
      </c>
      <c r="K506" s="3">
        <v>9000</v>
      </c>
      <c r="L506" s="3">
        <v>3688</v>
      </c>
      <c r="M506" s="3">
        <v>5312</v>
      </c>
      <c r="N506" t="s">
        <v>13</v>
      </c>
    </row>
    <row r="507" spans="2:14" hidden="1" x14ac:dyDescent="0.25">
      <c r="B507" s="2">
        <v>42510</v>
      </c>
      <c r="C507" s="7">
        <f>YEAR(base[[#This Row],[Data]])</f>
        <v>2016</v>
      </c>
      <c r="D507" s="7" t="str">
        <f>UPPER(TEXT(base[[#This Row],[Data]],"mmm"))</f>
        <v>MAI</v>
      </c>
      <c r="E507" t="s">
        <v>22</v>
      </c>
      <c r="F507" t="s">
        <v>16</v>
      </c>
      <c r="G507" t="str">
        <f>PROPER(base[[#This Row],[Evento]]&amp;" "&amp;base[[#This Row],[Tipo]])</f>
        <v>Despedida Adulto</v>
      </c>
      <c r="H507" t="s">
        <v>15</v>
      </c>
      <c r="I507">
        <v>150</v>
      </c>
      <c r="J507" s="3">
        <f>VLOOKUP(_xlfn.CONCAT(base[[#This Row],[Evento]],base[[#This Row],[Tipo]]),'[1]tabela de preços'!$D$4:$E$14,2,0)</f>
        <v>120</v>
      </c>
      <c r="K507" s="3">
        <v>18000</v>
      </c>
      <c r="L507" s="3">
        <v>7739</v>
      </c>
      <c r="M507" s="3">
        <v>10261</v>
      </c>
      <c r="N507" t="s">
        <v>13</v>
      </c>
    </row>
    <row r="508" spans="2:14" hidden="1" x14ac:dyDescent="0.25">
      <c r="B508" s="2">
        <v>42995</v>
      </c>
      <c r="C508" s="7">
        <f>YEAR(base[[#This Row],[Data]])</f>
        <v>2017</v>
      </c>
      <c r="D508" s="7" t="str">
        <f>UPPER(TEXT(base[[#This Row],[Data]],"mmm"))</f>
        <v>SET</v>
      </c>
      <c r="E508" t="s">
        <v>10</v>
      </c>
      <c r="F508" t="s">
        <v>11</v>
      </c>
      <c r="G508" t="str">
        <f>PROPER(base[[#This Row],[Evento]]&amp;" "&amp;base[[#This Row],[Tipo]])</f>
        <v>Aniversário Infantil</v>
      </c>
      <c r="H508" t="s">
        <v>12</v>
      </c>
      <c r="I508">
        <v>50</v>
      </c>
      <c r="J508" s="3">
        <f>VLOOKUP(_xlfn.CONCAT(base[[#This Row],[Evento]],base[[#This Row],[Tipo]]),'[1]tabela de preços'!$D$4:$E$14,2,0)</f>
        <v>70</v>
      </c>
      <c r="K508" s="3">
        <v>3500</v>
      </c>
      <c r="L508" s="3">
        <v>1231</v>
      </c>
      <c r="M508" s="3">
        <v>2269</v>
      </c>
      <c r="N508" t="s">
        <v>13</v>
      </c>
    </row>
    <row r="509" spans="2:14" x14ac:dyDescent="0.25">
      <c r="B509" s="2">
        <v>42761</v>
      </c>
      <c r="C509" s="7">
        <f>YEAR(base[[#This Row],[Data]])</f>
        <v>2017</v>
      </c>
      <c r="D509" s="7" t="str">
        <f>UPPER(TEXT(base[[#This Row],[Data]],"mmm"))</f>
        <v>JAN</v>
      </c>
      <c r="E509" t="s">
        <v>10</v>
      </c>
      <c r="F509" t="s">
        <v>14</v>
      </c>
      <c r="G509" t="str">
        <f>PROPER(base[[#This Row],[Evento]]&amp;" "&amp;base[[#This Row],[Tipo]])</f>
        <v>Aniversário Teen</v>
      </c>
      <c r="H509" t="s">
        <v>15</v>
      </c>
      <c r="I509">
        <v>100</v>
      </c>
      <c r="J509" s="3">
        <f>VLOOKUP(_xlfn.CONCAT(base[[#This Row],[Evento]],base[[#This Row],[Tipo]]),'[1]tabela de preços'!$D$4:$E$14,2,0)</f>
        <v>90</v>
      </c>
      <c r="K509" s="3">
        <v>9000</v>
      </c>
      <c r="L509" s="3">
        <v>3072</v>
      </c>
      <c r="M509" s="3">
        <v>5928</v>
      </c>
      <c r="N509" t="s">
        <v>13</v>
      </c>
    </row>
    <row r="510" spans="2:14" hidden="1" x14ac:dyDescent="0.25">
      <c r="B510" s="2">
        <v>42771</v>
      </c>
      <c r="C510" s="7">
        <f>YEAR(base[[#This Row],[Data]])</f>
        <v>2017</v>
      </c>
      <c r="D510" s="7" t="str">
        <f>UPPER(TEXT(base[[#This Row],[Data]],"mmm"))</f>
        <v>FEV</v>
      </c>
      <c r="E510" t="s">
        <v>10</v>
      </c>
      <c r="F510" t="s">
        <v>16</v>
      </c>
      <c r="G510" t="str">
        <f>PROPER(base[[#This Row],[Evento]]&amp;" "&amp;base[[#This Row],[Tipo]])</f>
        <v>Aniversário Adulto</v>
      </c>
      <c r="H510" t="s">
        <v>12</v>
      </c>
      <c r="I510">
        <v>150</v>
      </c>
      <c r="J510" s="3">
        <f>VLOOKUP(_xlfn.CONCAT(base[[#This Row],[Evento]],base[[#This Row],[Tipo]]),'[1]tabela de preços'!$D$4:$E$14,2,0)</f>
        <v>120</v>
      </c>
      <c r="K510" s="3">
        <v>18000</v>
      </c>
      <c r="L510" s="3">
        <v>6116</v>
      </c>
      <c r="M510" s="3">
        <v>11884</v>
      </c>
      <c r="N510" t="s">
        <v>13</v>
      </c>
    </row>
    <row r="511" spans="2:14" hidden="1" x14ac:dyDescent="0.25">
      <c r="B511" s="2">
        <v>42976</v>
      </c>
      <c r="C511" s="7">
        <f>YEAR(base[[#This Row],[Data]])</f>
        <v>2017</v>
      </c>
      <c r="D511" s="7" t="str">
        <f>UPPER(TEXT(base[[#This Row],[Data]],"mmm"))</f>
        <v>AGO</v>
      </c>
      <c r="E511" t="s">
        <v>10</v>
      </c>
      <c r="F511" t="s">
        <v>17</v>
      </c>
      <c r="G511" t="str">
        <f>PROPER(base[[#This Row],[Evento]]&amp;" "&amp;base[[#This Row],[Tipo]])</f>
        <v>Aniversário Melhor Idade</v>
      </c>
      <c r="H511" t="s">
        <v>15</v>
      </c>
      <c r="I511">
        <v>70</v>
      </c>
      <c r="J511" s="3">
        <f>VLOOKUP(_xlfn.CONCAT(base[[#This Row],[Evento]],base[[#This Row],[Tipo]]),'[1]tabela de preços'!$D$4:$E$14,2,0)</f>
        <v>120</v>
      </c>
      <c r="K511" s="3">
        <v>8400</v>
      </c>
      <c r="L511" s="3">
        <v>3061</v>
      </c>
      <c r="M511" s="3">
        <v>5339</v>
      </c>
      <c r="N511" t="s">
        <v>13</v>
      </c>
    </row>
    <row r="512" spans="2:14" hidden="1" x14ac:dyDescent="0.25">
      <c r="B512" s="2">
        <v>43063</v>
      </c>
      <c r="C512" s="7">
        <f>YEAR(base[[#This Row],[Data]])</f>
        <v>2017</v>
      </c>
      <c r="D512" s="7" t="str">
        <f>UPPER(TEXT(base[[#This Row],[Data]],"mmm"))</f>
        <v>NOV</v>
      </c>
      <c r="E512" t="s">
        <v>18</v>
      </c>
      <c r="F512" t="s">
        <v>16</v>
      </c>
      <c r="G512" t="str">
        <f>PROPER(base[[#This Row],[Evento]]&amp;" "&amp;base[[#This Row],[Tipo]])</f>
        <v>Casamento Adulto</v>
      </c>
      <c r="H512" t="s">
        <v>12</v>
      </c>
      <c r="I512">
        <v>120</v>
      </c>
      <c r="J512" s="3">
        <f>VLOOKUP(_xlfn.CONCAT(base[[#This Row],[Evento]],base[[#This Row],[Tipo]]),'[1]tabela de preços'!$D$4:$E$14,2,0)</f>
        <v>150</v>
      </c>
      <c r="K512" s="3">
        <v>18000</v>
      </c>
      <c r="L512" s="3">
        <v>7456</v>
      </c>
      <c r="M512" s="3">
        <v>10544</v>
      </c>
      <c r="N512" t="s">
        <v>13</v>
      </c>
    </row>
    <row r="513" spans="2:14" hidden="1" x14ac:dyDescent="0.25">
      <c r="B513" s="2">
        <v>42394</v>
      </c>
      <c r="C513" s="7">
        <f>YEAR(base[[#This Row],[Data]])</f>
        <v>2016</v>
      </c>
      <c r="D513" s="7" t="str">
        <f>UPPER(TEXT(base[[#This Row],[Data]],"mmm"))</f>
        <v>JAN</v>
      </c>
      <c r="E513" t="s">
        <v>19</v>
      </c>
      <c r="F513" t="s">
        <v>16</v>
      </c>
      <c r="G513" t="str">
        <f>PROPER(base[[#This Row],[Evento]]&amp;" "&amp;base[[#This Row],[Tipo]])</f>
        <v>Bodas Adulto</v>
      </c>
      <c r="H513" t="s">
        <v>15</v>
      </c>
      <c r="I513">
        <v>100</v>
      </c>
      <c r="J513" s="3">
        <f>VLOOKUP(_xlfn.CONCAT(base[[#This Row],[Evento]],base[[#This Row],[Tipo]]),'[1]tabela de preços'!$D$4:$E$14,2,0)</f>
        <v>150</v>
      </c>
      <c r="K513" s="3">
        <v>15000</v>
      </c>
      <c r="L513" s="3">
        <v>5960</v>
      </c>
      <c r="M513" s="3">
        <v>9040</v>
      </c>
      <c r="N513" t="s">
        <v>13</v>
      </c>
    </row>
    <row r="514" spans="2:14" hidden="1" x14ac:dyDescent="0.25">
      <c r="B514" s="2">
        <v>42628</v>
      </c>
      <c r="C514" s="7">
        <f>YEAR(base[[#This Row],[Data]])</f>
        <v>2016</v>
      </c>
      <c r="D514" s="7" t="str">
        <f>UPPER(TEXT(base[[#This Row],[Data]],"mmm"))</f>
        <v>SET</v>
      </c>
      <c r="E514" t="s">
        <v>19</v>
      </c>
      <c r="F514" t="s">
        <v>17</v>
      </c>
      <c r="G514" t="str">
        <f>PROPER(base[[#This Row],[Evento]]&amp;" "&amp;base[[#This Row],[Tipo]])</f>
        <v>Bodas Melhor Idade</v>
      </c>
      <c r="H514" t="s">
        <v>12</v>
      </c>
      <c r="I514">
        <v>200</v>
      </c>
      <c r="J514" s="3">
        <f>VLOOKUP(_xlfn.CONCAT(base[[#This Row],[Evento]],base[[#This Row],[Tipo]]),'[1]tabela de preços'!$D$4:$E$14,2,0)</f>
        <v>120</v>
      </c>
      <c r="K514" s="3">
        <v>24000</v>
      </c>
      <c r="L514" s="3">
        <v>9528</v>
      </c>
      <c r="M514" s="3">
        <v>14472</v>
      </c>
      <c r="N514" t="s">
        <v>13</v>
      </c>
    </row>
    <row r="515" spans="2:14" hidden="1" x14ac:dyDescent="0.25">
      <c r="B515" s="2">
        <v>42862</v>
      </c>
      <c r="C515" s="7">
        <f>YEAR(base[[#This Row],[Data]])</f>
        <v>2017</v>
      </c>
      <c r="D515" s="7" t="str">
        <f>UPPER(TEXT(base[[#This Row],[Data]],"mmm"))</f>
        <v>MAI</v>
      </c>
      <c r="E515" t="s">
        <v>20</v>
      </c>
      <c r="F515" t="s">
        <v>16</v>
      </c>
      <c r="G515" t="str">
        <f>PROPER(base[[#This Row],[Evento]]&amp;" "&amp;base[[#This Row],[Tipo]])</f>
        <v>Empresa Adulto</v>
      </c>
      <c r="H515" t="s">
        <v>15</v>
      </c>
      <c r="I515">
        <v>50</v>
      </c>
      <c r="J515" s="3">
        <f>VLOOKUP(_xlfn.CONCAT(base[[#This Row],[Evento]],base[[#This Row],[Tipo]]),'[1]tabela de preços'!$D$4:$E$14,2,0)</f>
        <v>100</v>
      </c>
      <c r="K515" s="3">
        <v>5000</v>
      </c>
      <c r="L515" s="3">
        <v>1775</v>
      </c>
      <c r="M515" s="3">
        <v>3225</v>
      </c>
      <c r="N515" t="s">
        <v>13</v>
      </c>
    </row>
    <row r="516" spans="2:14" hidden="1" x14ac:dyDescent="0.25">
      <c r="B516" s="2">
        <v>42700</v>
      </c>
      <c r="C516" s="7">
        <f>YEAR(base[[#This Row],[Data]])</f>
        <v>2016</v>
      </c>
      <c r="D516" s="7" t="str">
        <f>UPPER(TEXT(base[[#This Row],[Data]],"mmm"))</f>
        <v>NOV</v>
      </c>
      <c r="E516" t="s">
        <v>21</v>
      </c>
      <c r="F516" t="s">
        <v>14</v>
      </c>
      <c r="G516" t="str">
        <f>PROPER(base[[#This Row],[Evento]]&amp;" "&amp;base[[#This Row],[Tipo]])</f>
        <v>15 Anos Teen</v>
      </c>
      <c r="H516" t="s">
        <v>12</v>
      </c>
      <c r="I516">
        <v>100</v>
      </c>
      <c r="J516" s="3">
        <f>VLOOKUP(_xlfn.CONCAT(base[[#This Row],[Evento]],base[[#This Row],[Tipo]]),'[1]tabela de preços'!$D$4:$E$14,2,0)</f>
        <v>90</v>
      </c>
      <c r="K516" s="3">
        <v>9000</v>
      </c>
      <c r="L516" s="3">
        <v>3356</v>
      </c>
      <c r="M516" s="3">
        <v>5644</v>
      </c>
      <c r="N516" t="s">
        <v>13</v>
      </c>
    </row>
    <row r="517" spans="2:14" hidden="1" x14ac:dyDescent="0.25">
      <c r="B517" s="2">
        <v>42517</v>
      </c>
      <c r="C517" s="7">
        <f>YEAR(base[[#This Row],[Data]])</f>
        <v>2016</v>
      </c>
      <c r="D517" s="7" t="str">
        <f>UPPER(TEXT(base[[#This Row],[Data]],"mmm"))</f>
        <v>MAI</v>
      </c>
      <c r="E517" t="s">
        <v>22</v>
      </c>
      <c r="F517" t="s">
        <v>16</v>
      </c>
      <c r="G517" t="str">
        <f>PROPER(base[[#This Row],[Evento]]&amp;" "&amp;base[[#This Row],[Tipo]])</f>
        <v>Despedida Adulto</v>
      </c>
      <c r="H517" t="s">
        <v>15</v>
      </c>
      <c r="I517">
        <v>150</v>
      </c>
      <c r="J517" s="3">
        <f>VLOOKUP(_xlfn.CONCAT(base[[#This Row],[Evento]],base[[#This Row],[Tipo]]),'[1]tabela de preços'!$D$4:$E$14,2,0)</f>
        <v>120</v>
      </c>
      <c r="K517" s="3">
        <v>18000</v>
      </c>
      <c r="L517" s="3">
        <v>7065</v>
      </c>
      <c r="M517" s="3">
        <v>10935</v>
      </c>
      <c r="N517" t="s">
        <v>13</v>
      </c>
    </row>
    <row r="518" spans="2:14" hidden="1" x14ac:dyDescent="0.25">
      <c r="B518" s="2">
        <v>43097</v>
      </c>
      <c r="C518" s="7">
        <f>YEAR(base[[#This Row],[Data]])</f>
        <v>2017</v>
      </c>
      <c r="D518" s="7" t="str">
        <f>UPPER(TEXT(base[[#This Row],[Data]],"mmm"))</f>
        <v>DEZ</v>
      </c>
      <c r="E518" t="s">
        <v>10</v>
      </c>
      <c r="F518" t="s">
        <v>11</v>
      </c>
      <c r="G518" t="str">
        <f>PROPER(base[[#This Row],[Evento]]&amp;" "&amp;base[[#This Row],[Tipo]])</f>
        <v>Aniversário Infantil</v>
      </c>
      <c r="H518" t="s">
        <v>12</v>
      </c>
      <c r="I518">
        <v>50</v>
      </c>
      <c r="J518" s="3">
        <f>VLOOKUP(_xlfn.CONCAT(base[[#This Row],[Evento]],base[[#This Row],[Tipo]]),'[1]tabela de preços'!$D$4:$E$14,2,0)</f>
        <v>70</v>
      </c>
      <c r="K518" s="3">
        <v>3500</v>
      </c>
      <c r="L518" s="3">
        <v>1452</v>
      </c>
      <c r="M518" s="3">
        <v>2048</v>
      </c>
      <c r="N518" t="s">
        <v>13</v>
      </c>
    </row>
    <row r="519" spans="2:14" hidden="1" x14ac:dyDescent="0.25">
      <c r="B519" s="2">
        <v>42711</v>
      </c>
      <c r="C519" s="7">
        <f>YEAR(base[[#This Row],[Data]])</f>
        <v>2016</v>
      </c>
      <c r="D519" s="7" t="str">
        <f>UPPER(TEXT(base[[#This Row],[Data]],"mmm"))</f>
        <v>DEZ</v>
      </c>
      <c r="E519" t="s">
        <v>10</v>
      </c>
      <c r="F519" t="s">
        <v>14</v>
      </c>
      <c r="G519" t="str">
        <f>PROPER(base[[#This Row],[Evento]]&amp;" "&amp;base[[#This Row],[Tipo]])</f>
        <v>Aniversário Teen</v>
      </c>
      <c r="H519" t="s">
        <v>15</v>
      </c>
      <c r="I519">
        <v>100</v>
      </c>
      <c r="J519" s="3">
        <f>VLOOKUP(_xlfn.CONCAT(base[[#This Row],[Evento]],base[[#This Row],[Tipo]]),'[1]tabela de preços'!$D$4:$E$14,2,0)</f>
        <v>90</v>
      </c>
      <c r="K519" s="3">
        <v>9000</v>
      </c>
      <c r="L519" s="3">
        <v>3569</v>
      </c>
      <c r="M519" s="3">
        <v>5431</v>
      </c>
      <c r="N519" t="s">
        <v>13</v>
      </c>
    </row>
    <row r="520" spans="2:14" hidden="1" x14ac:dyDescent="0.25">
      <c r="B520" s="2">
        <v>42600</v>
      </c>
      <c r="C520" s="7">
        <f>YEAR(base[[#This Row],[Data]])</f>
        <v>2016</v>
      </c>
      <c r="D520" s="7" t="str">
        <f>UPPER(TEXT(base[[#This Row],[Data]],"mmm"))</f>
        <v>AGO</v>
      </c>
      <c r="E520" t="s">
        <v>10</v>
      </c>
      <c r="F520" t="s">
        <v>16</v>
      </c>
      <c r="G520" t="str">
        <f>PROPER(base[[#This Row],[Evento]]&amp;" "&amp;base[[#This Row],[Tipo]])</f>
        <v>Aniversário Adulto</v>
      </c>
      <c r="H520" t="s">
        <v>12</v>
      </c>
      <c r="I520">
        <v>150</v>
      </c>
      <c r="J520" s="3">
        <f>VLOOKUP(_xlfn.CONCAT(base[[#This Row],[Evento]],base[[#This Row],[Tipo]]),'[1]tabela de preços'!$D$4:$E$14,2,0)</f>
        <v>120</v>
      </c>
      <c r="K520" s="3">
        <v>18000</v>
      </c>
      <c r="L520" s="3">
        <v>7961</v>
      </c>
      <c r="M520" s="3">
        <v>10039</v>
      </c>
      <c r="N520" t="s">
        <v>13</v>
      </c>
    </row>
    <row r="521" spans="2:14" hidden="1" x14ac:dyDescent="0.25">
      <c r="B521" s="2">
        <v>42804</v>
      </c>
      <c r="C521" s="7">
        <f>YEAR(base[[#This Row],[Data]])</f>
        <v>2017</v>
      </c>
      <c r="D521" s="7" t="str">
        <f>UPPER(TEXT(base[[#This Row],[Data]],"mmm"))</f>
        <v>MAR</v>
      </c>
      <c r="E521" t="s">
        <v>10</v>
      </c>
      <c r="F521" t="s">
        <v>17</v>
      </c>
      <c r="G521" t="str">
        <f>PROPER(base[[#This Row],[Evento]]&amp;" "&amp;base[[#This Row],[Tipo]])</f>
        <v>Aniversário Melhor Idade</v>
      </c>
      <c r="H521" t="s">
        <v>15</v>
      </c>
      <c r="I521">
        <v>70</v>
      </c>
      <c r="J521" s="3">
        <f>VLOOKUP(_xlfn.CONCAT(base[[#This Row],[Evento]],base[[#This Row],[Tipo]]),'[1]tabela de preços'!$D$4:$E$14,2,0)</f>
        <v>120</v>
      </c>
      <c r="K521" s="3">
        <v>8400</v>
      </c>
      <c r="L521" s="3">
        <v>3454</v>
      </c>
      <c r="M521" s="3">
        <v>4946</v>
      </c>
      <c r="N521" t="s">
        <v>13</v>
      </c>
    </row>
    <row r="522" spans="2:14" hidden="1" x14ac:dyDescent="0.25">
      <c r="B522" s="2">
        <v>43061</v>
      </c>
      <c r="C522" s="7">
        <f>YEAR(base[[#This Row],[Data]])</f>
        <v>2017</v>
      </c>
      <c r="D522" s="7" t="str">
        <f>UPPER(TEXT(base[[#This Row],[Data]],"mmm"))</f>
        <v>NOV</v>
      </c>
      <c r="E522" t="s">
        <v>18</v>
      </c>
      <c r="F522" t="s">
        <v>16</v>
      </c>
      <c r="G522" t="str">
        <f>PROPER(base[[#This Row],[Evento]]&amp;" "&amp;base[[#This Row],[Tipo]])</f>
        <v>Casamento Adulto</v>
      </c>
      <c r="H522" t="s">
        <v>12</v>
      </c>
      <c r="I522">
        <v>120</v>
      </c>
      <c r="J522" s="3">
        <f>VLOOKUP(_xlfn.CONCAT(base[[#This Row],[Evento]],base[[#This Row],[Tipo]]),'[1]tabela de preços'!$D$4:$E$14,2,0)</f>
        <v>150</v>
      </c>
      <c r="K522" s="3">
        <v>18000</v>
      </c>
      <c r="L522" s="3">
        <v>6851</v>
      </c>
      <c r="M522" s="3">
        <v>11149</v>
      </c>
      <c r="N522" t="s">
        <v>13</v>
      </c>
    </row>
    <row r="523" spans="2:14" hidden="1" x14ac:dyDescent="0.25">
      <c r="B523" s="2">
        <v>42470</v>
      </c>
      <c r="C523" s="7">
        <f>YEAR(base[[#This Row],[Data]])</f>
        <v>2016</v>
      </c>
      <c r="D523" s="7" t="str">
        <f>UPPER(TEXT(base[[#This Row],[Data]],"mmm"))</f>
        <v>ABR</v>
      </c>
      <c r="E523" t="s">
        <v>19</v>
      </c>
      <c r="F523" t="s">
        <v>16</v>
      </c>
      <c r="G523" t="str">
        <f>PROPER(base[[#This Row],[Evento]]&amp;" "&amp;base[[#This Row],[Tipo]])</f>
        <v>Bodas Adulto</v>
      </c>
      <c r="H523" t="s">
        <v>15</v>
      </c>
      <c r="I523">
        <v>100</v>
      </c>
      <c r="J523" s="3">
        <f>VLOOKUP(_xlfn.CONCAT(base[[#This Row],[Evento]],base[[#This Row],[Tipo]]),'[1]tabela de preços'!$D$4:$E$14,2,0)</f>
        <v>150</v>
      </c>
      <c r="K523" s="3">
        <v>15000</v>
      </c>
      <c r="L523" s="3">
        <v>4964</v>
      </c>
      <c r="M523" s="3">
        <v>10036</v>
      </c>
      <c r="N523" t="s">
        <v>13</v>
      </c>
    </row>
    <row r="524" spans="2:14" hidden="1" x14ac:dyDescent="0.25">
      <c r="B524" s="2">
        <v>42518</v>
      </c>
      <c r="C524" s="7">
        <f>YEAR(base[[#This Row],[Data]])</f>
        <v>2016</v>
      </c>
      <c r="D524" s="7" t="str">
        <f>UPPER(TEXT(base[[#This Row],[Data]],"mmm"))</f>
        <v>MAI</v>
      </c>
      <c r="E524" t="s">
        <v>19</v>
      </c>
      <c r="F524" t="s">
        <v>17</v>
      </c>
      <c r="G524" t="str">
        <f>PROPER(base[[#This Row],[Evento]]&amp;" "&amp;base[[#This Row],[Tipo]])</f>
        <v>Bodas Melhor Idade</v>
      </c>
      <c r="H524" t="s">
        <v>12</v>
      </c>
      <c r="I524">
        <v>200</v>
      </c>
      <c r="J524" s="3">
        <f>VLOOKUP(_xlfn.CONCAT(base[[#This Row],[Evento]],base[[#This Row],[Tipo]]),'[1]tabela de preços'!$D$4:$E$14,2,0)</f>
        <v>120</v>
      </c>
      <c r="K524" s="3">
        <v>24000</v>
      </c>
      <c r="L524" s="3">
        <v>8687</v>
      </c>
      <c r="M524" s="3">
        <v>15313</v>
      </c>
      <c r="N524" t="s">
        <v>13</v>
      </c>
    </row>
    <row r="525" spans="2:14" hidden="1" x14ac:dyDescent="0.25">
      <c r="B525" s="2">
        <v>42849</v>
      </c>
      <c r="C525" s="7">
        <f>YEAR(base[[#This Row],[Data]])</f>
        <v>2017</v>
      </c>
      <c r="D525" s="7" t="str">
        <f>UPPER(TEXT(base[[#This Row],[Data]],"mmm"))</f>
        <v>ABR</v>
      </c>
      <c r="E525" t="s">
        <v>20</v>
      </c>
      <c r="F525" t="s">
        <v>16</v>
      </c>
      <c r="G525" t="str">
        <f>PROPER(base[[#This Row],[Evento]]&amp;" "&amp;base[[#This Row],[Tipo]])</f>
        <v>Empresa Adulto</v>
      </c>
      <c r="H525" t="s">
        <v>15</v>
      </c>
      <c r="I525">
        <v>50</v>
      </c>
      <c r="J525" s="3">
        <f>VLOOKUP(_xlfn.CONCAT(base[[#This Row],[Evento]],base[[#This Row],[Tipo]]),'[1]tabela de preços'!$D$4:$E$14,2,0)</f>
        <v>100</v>
      </c>
      <c r="K525" s="3">
        <v>5000</v>
      </c>
      <c r="L525" s="3">
        <v>1773</v>
      </c>
      <c r="M525" s="3">
        <v>3227</v>
      </c>
      <c r="N525" t="s">
        <v>13</v>
      </c>
    </row>
    <row r="526" spans="2:14" hidden="1" x14ac:dyDescent="0.25">
      <c r="B526" s="2">
        <v>42563</v>
      </c>
      <c r="C526" s="7">
        <f>YEAR(base[[#This Row],[Data]])</f>
        <v>2016</v>
      </c>
      <c r="D526" s="7" t="str">
        <f>UPPER(TEXT(base[[#This Row],[Data]],"mmm"))</f>
        <v>JUL</v>
      </c>
      <c r="E526" t="s">
        <v>21</v>
      </c>
      <c r="F526" t="s">
        <v>14</v>
      </c>
      <c r="G526" t="str">
        <f>PROPER(base[[#This Row],[Evento]]&amp;" "&amp;base[[#This Row],[Tipo]])</f>
        <v>15 Anos Teen</v>
      </c>
      <c r="H526" t="s">
        <v>12</v>
      </c>
      <c r="I526">
        <v>100</v>
      </c>
      <c r="J526" s="3">
        <f>VLOOKUP(_xlfn.CONCAT(base[[#This Row],[Evento]],base[[#This Row],[Tipo]]),'[1]tabela de preços'!$D$4:$E$14,2,0)</f>
        <v>90</v>
      </c>
      <c r="K526" s="3">
        <v>9000</v>
      </c>
      <c r="L526" s="3">
        <v>3840</v>
      </c>
      <c r="M526" s="3">
        <v>5160</v>
      </c>
      <c r="N526" t="s">
        <v>13</v>
      </c>
    </row>
    <row r="527" spans="2:14" hidden="1" x14ac:dyDescent="0.25">
      <c r="B527" s="2">
        <v>43012</v>
      </c>
      <c r="C527" s="7">
        <f>YEAR(base[[#This Row],[Data]])</f>
        <v>2017</v>
      </c>
      <c r="D527" s="7" t="str">
        <f>UPPER(TEXT(base[[#This Row],[Data]],"mmm"))</f>
        <v>OUT</v>
      </c>
      <c r="E527" t="s">
        <v>22</v>
      </c>
      <c r="F527" t="s">
        <v>16</v>
      </c>
      <c r="G527" t="str">
        <f>PROPER(base[[#This Row],[Evento]]&amp;" "&amp;base[[#This Row],[Tipo]])</f>
        <v>Despedida Adulto</v>
      </c>
      <c r="H527" t="s">
        <v>15</v>
      </c>
      <c r="I527">
        <v>150</v>
      </c>
      <c r="J527" s="3">
        <f>VLOOKUP(_xlfn.CONCAT(base[[#This Row],[Evento]],base[[#This Row],[Tipo]]),'[1]tabela de preços'!$D$4:$E$14,2,0)</f>
        <v>120</v>
      </c>
      <c r="K527" s="3">
        <v>18000</v>
      </c>
      <c r="L527" s="3">
        <v>6078</v>
      </c>
      <c r="M527" s="3">
        <v>11922</v>
      </c>
      <c r="N527" t="s">
        <v>13</v>
      </c>
    </row>
    <row r="528" spans="2:14" hidden="1" x14ac:dyDescent="0.25">
      <c r="B528" s="2">
        <v>42832</v>
      </c>
      <c r="C528" s="7">
        <f>YEAR(base[[#This Row],[Data]])</f>
        <v>2017</v>
      </c>
      <c r="D528" s="7" t="str">
        <f>UPPER(TEXT(base[[#This Row],[Data]],"mmm"))</f>
        <v>ABR</v>
      </c>
      <c r="E528" t="s">
        <v>10</v>
      </c>
      <c r="F528" t="s">
        <v>11</v>
      </c>
      <c r="G528" t="str">
        <f>PROPER(base[[#This Row],[Evento]]&amp;" "&amp;base[[#This Row],[Tipo]])</f>
        <v>Aniversário Infantil</v>
      </c>
      <c r="H528" t="s">
        <v>12</v>
      </c>
      <c r="I528">
        <v>50</v>
      </c>
      <c r="J528" s="3">
        <f>VLOOKUP(_xlfn.CONCAT(base[[#This Row],[Evento]],base[[#This Row],[Tipo]]),'[1]tabela de preços'!$D$4:$E$14,2,0)</f>
        <v>70</v>
      </c>
      <c r="K528" s="3">
        <v>3500</v>
      </c>
      <c r="L528" s="3">
        <v>1403</v>
      </c>
      <c r="M528" s="3">
        <v>2097</v>
      </c>
      <c r="N528" t="s">
        <v>13</v>
      </c>
    </row>
    <row r="529" spans="2:14" hidden="1" x14ac:dyDescent="0.25">
      <c r="B529" s="2">
        <v>42951</v>
      </c>
      <c r="C529" s="7">
        <f>YEAR(base[[#This Row],[Data]])</f>
        <v>2017</v>
      </c>
      <c r="D529" s="7" t="str">
        <f>UPPER(TEXT(base[[#This Row],[Data]],"mmm"))</f>
        <v>AGO</v>
      </c>
      <c r="E529" t="s">
        <v>10</v>
      </c>
      <c r="F529" t="s">
        <v>14</v>
      </c>
      <c r="G529" t="str">
        <f>PROPER(base[[#This Row],[Evento]]&amp;" "&amp;base[[#This Row],[Tipo]])</f>
        <v>Aniversário Teen</v>
      </c>
      <c r="H529" t="s">
        <v>15</v>
      </c>
      <c r="I529">
        <v>100</v>
      </c>
      <c r="J529" s="3">
        <f>VLOOKUP(_xlfn.CONCAT(base[[#This Row],[Evento]],base[[#This Row],[Tipo]]),'[1]tabela de preços'!$D$4:$E$14,2,0)</f>
        <v>90</v>
      </c>
      <c r="K529" s="3">
        <v>9000</v>
      </c>
      <c r="L529" s="3">
        <v>3995</v>
      </c>
      <c r="M529" s="3">
        <v>5005</v>
      </c>
      <c r="N529" t="s">
        <v>13</v>
      </c>
    </row>
    <row r="530" spans="2:14" hidden="1" x14ac:dyDescent="0.25">
      <c r="B530" s="2">
        <v>42587</v>
      </c>
      <c r="C530" s="7">
        <f>YEAR(base[[#This Row],[Data]])</f>
        <v>2016</v>
      </c>
      <c r="D530" s="7" t="str">
        <f>UPPER(TEXT(base[[#This Row],[Data]],"mmm"))</f>
        <v>AGO</v>
      </c>
      <c r="E530" t="s">
        <v>10</v>
      </c>
      <c r="F530" t="s">
        <v>16</v>
      </c>
      <c r="G530" t="str">
        <f>PROPER(base[[#This Row],[Evento]]&amp;" "&amp;base[[#This Row],[Tipo]])</f>
        <v>Aniversário Adulto</v>
      </c>
      <c r="H530" t="s">
        <v>12</v>
      </c>
      <c r="I530">
        <v>150</v>
      </c>
      <c r="J530" s="3">
        <f>VLOOKUP(_xlfn.CONCAT(base[[#This Row],[Evento]],base[[#This Row],[Tipo]]),'[1]tabela de preços'!$D$4:$E$14,2,0)</f>
        <v>120</v>
      </c>
      <c r="K530" s="3">
        <v>18000</v>
      </c>
      <c r="L530" s="3">
        <v>7213</v>
      </c>
      <c r="M530" s="3">
        <v>10787</v>
      </c>
      <c r="N530" t="s">
        <v>13</v>
      </c>
    </row>
    <row r="531" spans="2:14" hidden="1" x14ac:dyDescent="0.25">
      <c r="B531" s="2">
        <v>42608</v>
      </c>
      <c r="C531" s="7">
        <f>YEAR(base[[#This Row],[Data]])</f>
        <v>2016</v>
      </c>
      <c r="D531" s="7" t="str">
        <f>UPPER(TEXT(base[[#This Row],[Data]],"mmm"))</f>
        <v>AGO</v>
      </c>
      <c r="E531" t="s">
        <v>10</v>
      </c>
      <c r="F531" t="s">
        <v>17</v>
      </c>
      <c r="G531" t="str">
        <f>PROPER(base[[#This Row],[Evento]]&amp;" "&amp;base[[#This Row],[Tipo]])</f>
        <v>Aniversário Melhor Idade</v>
      </c>
      <c r="H531" t="s">
        <v>15</v>
      </c>
      <c r="I531">
        <v>70</v>
      </c>
      <c r="J531" s="3">
        <f>VLOOKUP(_xlfn.CONCAT(base[[#This Row],[Evento]],base[[#This Row],[Tipo]]),'[1]tabela de preços'!$D$4:$E$14,2,0)</f>
        <v>120</v>
      </c>
      <c r="K531" s="3">
        <v>8400</v>
      </c>
      <c r="L531" s="3">
        <v>3707</v>
      </c>
      <c r="M531" s="3">
        <v>4693</v>
      </c>
      <c r="N531" t="s">
        <v>13</v>
      </c>
    </row>
    <row r="532" spans="2:14" hidden="1" x14ac:dyDescent="0.25">
      <c r="B532" s="2">
        <v>43059</v>
      </c>
      <c r="C532" s="7">
        <f>YEAR(base[[#This Row],[Data]])</f>
        <v>2017</v>
      </c>
      <c r="D532" s="7" t="str">
        <f>UPPER(TEXT(base[[#This Row],[Data]],"mmm"))</f>
        <v>NOV</v>
      </c>
      <c r="E532" t="s">
        <v>18</v>
      </c>
      <c r="F532" t="s">
        <v>16</v>
      </c>
      <c r="G532" t="str">
        <f>PROPER(base[[#This Row],[Evento]]&amp;" "&amp;base[[#This Row],[Tipo]])</f>
        <v>Casamento Adulto</v>
      </c>
      <c r="H532" t="s">
        <v>12</v>
      </c>
      <c r="I532">
        <v>120</v>
      </c>
      <c r="J532" s="3">
        <f>VLOOKUP(_xlfn.CONCAT(base[[#This Row],[Evento]],base[[#This Row],[Tipo]]),'[1]tabela de preços'!$D$4:$E$14,2,0)</f>
        <v>150</v>
      </c>
      <c r="K532" s="3">
        <v>18000</v>
      </c>
      <c r="L532" s="3">
        <v>7386</v>
      </c>
      <c r="M532" s="3">
        <v>10614</v>
      </c>
      <c r="N532" t="s">
        <v>13</v>
      </c>
    </row>
    <row r="533" spans="2:14" x14ac:dyDescent="0.25">
      <c r="B533" s="2">
        <v>42756</v>
      </c>
      <c r="C533" s="7">
        <f>YEAR(base[[#This Row],[Data]])</f>
        <v>2017</v>
      </c>
      <c r="D533" s="7" t="str">
        <f>UPPER(TEXT(base[[#This Row],[Data]],"mmm"))</f>
        <v>JAN</v>
      </c>
      <c r="E533" t="s">
        <v>19</v>
      </c>
      <c r="F533" t="s">
        <v>16</v>
      </c>
      <c r="G533" t="str">
        <f>PROPER(base[[#This Row],[Evento]]&amp;" "&amp;base[[#This Row],[Tipo]])</f>
        <v>Bodas Adulto</v>
      </c>
      <c r="H533" t="s">
        <v>15</v>
      </c>
      <c r="I533">
        <v>100</v>
      </c>
      <c r="J533" s="3">
        <f>VLOOKUP(_xlfn.CONCAT(base[[#This Row],[Evento]],base[[#This Row],[Tipo]]),'[1]tabela de preços'!$D$4:$E$14,2,0)</f>
        <v>150</v>
      </c>
      <c r="K533" s="3">
        <v>15000</v>
      </c>
      <c r="L533" s="3">
        <v>5920</v>
      </c>
      <c r="M533" s="3">
        <v>9080</v>
      </c>
      <c r="N533" t="s">
        <v>13</v>
      </c>
    </row>
    <row r="534" spans="2:14" hidden="1" x14ac:dyDescent="0.25">
      <c r="B534" s="2">
        <v>42561</v>
      </c>
      <c r="C534" s="7">
        <f>YEAR(base[[#This Row],[Data]])</f>
        <v>2016</v>
      </c>
      <c r="D534" s="7" t="str">
        <f>UPPER(TEXT(base[[#This Row],[Data]],"mmm"))</f>
        <v>JUL</v>
      </c>
      <c r="E534" t="s">
        <v>19</v>
      </c>
      <c r="F534" t="s">
        <v>17</v>
      </c>
      <c r="G534" t="str">
        <f>PROPER(base[[#This Row],[Evento]]&amp;" "&amp;base[[#This Row],[Tipo]])</f>
        <v>Bodas Melhor Idade</v>
      </c>
      <c r="H534" t="s">
        <v>12</v>
      </c>
      <c r="I534">
        <v>200</v>
      </c>
      <c r="J534" s="3">
        <f>VLOOKUP(_xlfn.CONCAT(base[[#This Row],[Evento]],base[[#This Row],[Tipo]]),'[1]tabela de preços'!$D$4:$E$14,2,0)</f>
        <v>120</v>
      </c>
      <c r="K534" s="3">
        <v>24000</v>
      </c>
      <c r="L534" s="3">
        <v>8163</v>
      </c>
      <c r="M534" s="3">
        <v>15837</v>
      </c>
      <c r="N534" t="s">
        <v>13</v>
      </c>
    </row>
    <row r="535" spans="2:14" hidden="1" x14ac:dyDescent="0.25">
      <c r="B535" s="2">
        <v>42472</v>
      </c>
      <c r="C535" s="7">
        <f>YEAR(base[[#This Row],[Data]])</f>
        <v>2016</v>
      </c>
      <c r="D535" s="7" t="str">
        <f>UPPER(TEXT(base[[#This Row],[Data]],"mmm"))</f>
        <v>ABR</v>
      </c>
      <c r="E535" t="s">
        <v>20</v>
      </c>
      <c r="F535" t="s">
        <v>16</v>
      </c>
      <c r="G535" t="str">
        <f>PROPER(base[[#This Row],[Evento]]&amp;" "&amp;base[[#This Row],[Tipo]])</f>
        <v>Empresa Adulto</v>
      </c>
      <c r="H535" t="s">
        <v>15</v>
      </c>
      <c r="I535">
        <v>50</v>
      </c>
      <c r="J535" s="3">
        <f>VLOOKUP(_xlfn.CONCAT(base[[#This Row],[Evento]],base[[#This Row],[Tipo]]),'[1]tabela de preços'!$D$4:$E$14,2,0)</f>
        <v>100</v>
      </c>
      <c r="K535" s="3">
        <v>5000</v>
      </c>
      <c r="L535" s="3">
        <v>2228</v>
      </c>
      <c r="M535" s="3">
        <v>2772</v>
      </c>
      <c r="N535" t="s">
        <v>13</v>
      </c>
    </row>
    <row r="536" spans="2:14" hidden="1" x14ac:dyDescent="0.25">
      <c r="B536" s="2">
        <v>42496</v>
      </c>
      <c r="C536" s="7">
        <f>YEAR(base[[#This Row],[Data]])</f>
        <v>2016</v>
      </c>
      <c r="D536" s="7" t="str">
        <f>UPPER(TEXT(base[[#This Row],[Data]],"mmm"))</f>
        <v>MAI</v>
      </c>
      <c r="E536" t="s">
        <v>21</v>
      </c>
      <c r="F536" t="s">
        <v>14</v>
      </c>
      <c r="G536" t="str">
        <f>PROPER(base[[#This Row],[Evento]]&amp;" "&amp;base[[#This Row],[Tipo]])</f>
        <v>15 Anos Teen</v>
      </c>
      <c r="H536" t="s">
        <v>12</v>
      </c>
      <c r="I536">
        <v>100</v>
      </c>
      <c r="J536" s="3">
        <f>VLOOKUP(_xlfn.CONCAT(base[[#This Row],[Evento]],base[[#This Row],[Tipo]]),'[1]tabela de preços'!$D$4:$E$14,2,0)</f>
        <v>90</v>
      </c>
      <c r="K536" s="3">
        <v>9000</v>
      </c>
      <c r="L536" s="3">
        <v>3297</v>
      </c>
      <c r="M536" s="3">
        <v>5703</v>
      </c>
      <c r="N536" t="s">
        <v>13</v>
      </c>
    </row>
    <row r="537" spans="2:14" hidden="1" x14ac:dyDescent="0.25">
      <c r="B537" s="2">
        <v>42493</v>
      </c>
      <c r="C537" s="7">
        <f>YEAR(base[[#This Row],[Data]])</f>
        <v>2016</v>
      </c>
      <c r="D537" s="7" t="str">
        <f>UPPER(TEXT(base[[#This Row],[Data]],"mmm"))</f>
        <v>MAI</v>
      </c>
      <c r="E537" t="s">
        <v>22</v>
      </c>
      <c r="F537" t="s">
        <v>16</v>
      </c>
      <c r="G537" t="str">
        <f>PROPER(base[[#This Row],[Evento]]&amp;" "&amp;base[[#This Row],[Tipo]])</f>
        <v>Despedida Adulto</v>
      </c>
      <c r="H537" t="s">
        <v>15</v>
      </c>
      <c r="I537">
        <v>150</v>
      </c>
      <c r="J537" s="3">
        <f>VLOOKUP(_xlfn.CONCAT(base[[#This Row],[Evento]],base[[#This Row],[Tipo]]),'[1]tabela de preços'!$D$4:$E$14,2,0)</f>
        <v>120</v>
      </c>
      <c r="K537" s="3">
        <v>18000</v>
      </c>
      <c r="L537" s="3">
        <v>7806</v>
      </c>
      <c r="M537" s="3">
        <v>10194</v>
      </c>
      <c r="N537" t="s">
        <v>13</v>
      </c>
    </row>
    <row r="538" spans="2:14" hidden="1" x14ac:dyDescent="0.25">
      <c r="B538" s="2">
        <v>42987</v>
      </c>
      <c r="C538" s="7">
        <f>YEAR(base[[#This Row],[Data]])</f>
        <v>2017</v>
      </c>
      <c r="D538" s="7" t="str">
        <f>UPPER(TEXT(base[[#This Row],[Data]],"mmm"))</f>
        <v>SET</v>
      </c>
      <c r="E538" t="s">
        <v>10</v>
      </c>
      <c r="F538" t="s">
        <v>11</v>
      </c>
      <c r="G538" t="str">
        <f>PROPER(base[[#This Row],[Evento]]&amp;" "&amp;base[[#This Row],[Tipo]])</f>
        <v>Aniversário Infantil</v>
      </c>
      <c r="H538" t="s">
        <v>12</v>
      </c>
      <c r="I538">
        <v>50</v>
      </c>
      <c r="J538" s="3">
        <f>VLOOKUP(_xlfn.CONCAT(base[[#This Row],[Evento]],base[[#This Row],[Tipo]]),'[1]tabela de preços'!$D$4:$E$14,2,0)</f>
        <v>70</v>
      </c>
      <c r="K538" s="3">
        <v>3500</v>
      </c>
      <c r="L538" s="3">
        <v>1445</v>
      </c>
      <c r="M538" s="3">
        <v>2055</v>
      </c>
      <c r="N538" t="s">
        <v>13</v>
      </c>
    </row>
    <row r="539" spans="2:14" hidden="1" x14ac:dyDescent="0.25">
      <c r="B539" s="2">
        <v>42997</v>
      </c>
      <c r="C539" s="7">
        <f>YEAR(base[[#This Row],[Data]])</f>
        <v>2017</v>
      </c>
      <c r="D539" s="7" t="str">
        <f>UPPER(TEXT(base[[#This Row],[Data]],"mmm"))</f>
        <v>SET</v>
      </c>
      <c r="E539" t="s">
        <v>10</v>
      </c>
      <c r="F539" t="s">
        <v>14</v>
      </c>
      <c r="G539" t="str">
        <f>PROPER(base[[#This Row],[Evento]]&amp;" "&amp;base[[#This Row],[Tipo]])</f>
        <v>Aniversário Teen</v>
      </c>
      <c r="H539" t="s">
        <v>15</v>
      </c>
      <c r="I539">
        <v>100</v>
      </c>
      <c r="J539" s="3">
        <f>VLOOKUP(_xlfn.CONCAT(base[[#This Row],[Evento]],base[[#This Row],[Tipo]]),'[1]tabela de preços'!$D$4:$E$14,2,0)</f>
        <v>90</v>
      </c>
      <c r="K539" s="3">
        <v>9000</v>
      </c>
      <c r="L539" s="3">
        <v>3526</v>
      </c>
      <c r="M539" s="3">
        <v>5474</v>
      </c>
      <c r="N539" t="s">
        <v>13</v>
      </c>
    </row>
    <row r="540" spans="2:14" hidden="1" x14ac:dyDescent="0.25">
      <c r="B540" s="2">
        <v>43019</v>
      </c>
      <c r="C540" s="7">
        <f>YEAR(base[[#This Row],[Data]])</f>
        <v>2017</v>
      </c>
      <c r="D540" s="7" t="str">
        <f>UPPER(TEXT(base[[#This Row],[Data]],"mmm"))</f>
        <v>OUT</v>
      </c>
      <c r="E540" t="s">
        <v>10</v>
      </c>
      <c r="F540" t="s">
        <v>16</v>
      </c>
      <c r="G540" t="str">
        <f>PROPER(base[[#This Row],[Evento]]&amp;" "&amp;base[[#This Row],[Tipo]])</f>
        <v>Aniversário Adulto</v>
      </c>
      <c r="H540" t="s">
        <v>12</v>
      </c>
      <c r="I540">
        <v>150</v>
      </c>
      <c r="J540" s="3">
        <f>VLOOKUP(_xlfn.CONCAT(base[[#This Row],[Evento]],base[[#This Row],[Tipo]]),'[1]tabela de preços'!$D$4:$E$14,2,0)</f>
        <v>120</v>
      </c>
      <c r="K540" s="3">
        <v>18000</v>
      </c>
      <c r="L540" s="3">
        <v>5949</v>
      </c>
      <c r="M540" s="3">
        <v>12051</v>
      </c>
      <c r="N540" t="s">
        <v>13</v>
      </c>
    </row>
    <row r="541" spans="2:14" hidden="1" x14ac:dyDescent="0.25">
      <c r="B541" s="2">
        <v>42804</v>
      </c>
      <c r="C541" s="7">
        <f>YEAR(base[[#This Row],[Data]])</f>
        <v>2017</v>
      </c>
      <c r="D541" s="7" t="str">
        <f>UPPER(TEXT(base[[#This Row],[Data]],"mmm"))</f>
        <v>MAR</v>
      </c>
      <c r="E541" t="s">
        <v>10</v>
      </c>
      <c r="F541" t="s">
        <v>17</v>
      </c>
      <c r="G541" t="str">
        <f>PROPER(base[[#This Row],[Evento]]&amp;" "&amp;base[[#This Row],[Tipo]])</f>
        <v>Aniversário Melhor Idade</v>
      </c>
      <c r="H541" t="s">
        <v>15</v>
      </c>
      <c r="I541">
        <v>70</v>
      </c>
      <c r="J541" s="3">
        <f>VLOOKUP(_xlfn.CONCAT(base[[#This Row],[Evento]],base[[#This Row],[Tipo]]),'[1]tabela de preços'!$D$4:$E$14,2,0)</f>
        <v>120</v>
      </c>
      <c r="K541" s="3">
        <v>8400</v>
      </c>
      <c r="L541" s="3">
        <v>3269</v>
      </c>
      <c r="M541" s="3">
        <v>5131</v>
      </c>
      <c r="N541" t="s">
        <v>13</v>
      </c>
    </row>
    <row r="542" spans="2:14" hidden="1" x14ac:dyDescent="0.25">
      <c r="B542" s="2">
        <v>42609</v>
      </c>
      <c r="C542" s="7">
        <f>YEAR(base[[#This Row],[Data]])</f>
        <v>2016</v>
      </c>
      <c r="D542" s="7" t="str">
        <f>UPPER(TEXT(base[[#This Row],[Data]],"mmm"))</f>
        <v>AGO</v>
      </c>
      <c r="E542" t="s">
        <v>18</v>
      </c>
      <c r="F542" t="s">
        <v>16</v>
      </c>
      <c r="G542" t="str">
        <f>PROPER(base[[#This Row],[Evento]]&amp;" "&amp;base[[#This Row],[Tipo]])</f>
        <v>Casamento Adulto</v>
      </c>
      <c r="H542" t="s">
        <v>12</v>
      </c>
      <c r="I542">
        <v>120</v>
      </c>
      <c r="J542" s="3">
        <f>VLOOKUP(_xlfn.CONCAT(base[[#This Row],[Evento]],base[[#This Row],[Tipo]]),'[1]tabela de preços'!$D$4:$E$14,2,0)</f>
        <v>150</v>
      </c>
      <c r="K542" s="3">
        <v>18000</v>
      </c>
      <c r="L542" s="3">
        <v>7631</v>
      </c>
      <c r="M542" s="3">
        <v>10369</v>
      </c>
      <c r="N542" t="s">
        <v>13</v>
      </c>
    </row>
    <row r="543" spans="2:14" hidden="1" x14ac:dyDescent="0.25">
      <c r="B543" s="2">
        <v>42581</v>
      </c>
      <c r="C543" s="7">
        <f>YEAR(base[[#This Row],[Data]])</f>
        <v>2016</v>
      </c>
      <c r="D543" s="7" t="str">
        <f>UPPER(TEXT(base[[#This Row],[Data]],"mmm"))</f>
        <v>JUL</v>
      </c>
      <c r="E543" t="s">
        <v>19</v>
      </c>
      <c r="F543" t="s">
        <v>16</v>
      </c>
      <c r="G543" t="str">
        <f>PROPER(base[[#This Row],[Evento]]&amp;" "&amp;base[[#This Row],[Tipo]])</f>
        <v>Bodas Adulto</v>
      </c>
      <c r="H543" t="s">
        <v>15</v>
      </c>
      <c r="I543">
        <v>100</v>
      </c>
      <c r="J543" s="3">
        <f>VLOOKUP(_xlfn.CONCAT(base[[#This Row],[Evento]],base[[#This Row],[Tipo]]),'[1]tabela de preços'!$D$4:$E$14,2,0)</f>
        <v>150</v>
      </c>
      <c r="K543" s="3">
        <v>15000</v>
      </c>
      <c r="L543" s="3">
        <v>5437</v>
      </c>
      <c r="M543" s="3">
        <v>9563</v>
      </c>
      <c r="N543" t="s">
        <v>13</v>
      </c>
    </row>
    <row r="544" spans="2:14" x14ac:dyDescent="0.25">
      <c r="B544" s="2">
        <v>42751</v>
      </c>
      <c r="C544" s="7">
        <f>YEAR(base[[#This Row],[Data]])</f>
        <v>2017</v>
      </c>
      <c r="D544" s="7" t="str">
        <f>UPPER(TEXT(base[[#This Row],[Data]],"mmm"))</f>
        <v>JAN</v>
      </c>
      <c r="E544" t="s">
        <v>19</v>
      </c>
      <c r="F544" t="s">
        <v>17</v>
      </c>
      <c r="G544" t="str">
        <f>PROPER(base[[#This Row],[Evento]]&amp;" "&amp;base[[#This Row],[Tipo]])</f>
        <v>Bodas Melhor Idade</v>
      </c>
      <c r="H544" t="s">
        <v>12</v>
      </c>
      <c r="I544">
        <v>200</v>
      </c>
      <c r="J544" s="3">
        <f>VLOOKUP(_xlfn.CONCAT(base[[#This Row],[Evento]],base[[#This Row],[Tipo]]),'[1]tabela de preços'!$D$4:$E$14,2,0)</f>
        <v>120</v>
      </c>
      <c r="K544" s="3">
        <v>24000</v>
      </c>
      <c r="L544" s="3">
        <v>8556</v>
      </c>
      <c r="M544" s="3">
        <v>15444</v>
      </c>
      <c r="N544" t="s">
        <v>13</v>
      </c>
    </row>
    <row r="545" spans="2:14" hidden="1" x14ac:dyDescent="0.25">
      <c r="B545" s="2">
        <v>42894</v>
      </c>
      <c r="C545" s="7">
        <f>YEAR(base[[#This Row],[Data]])</f>
        <v>2017</v>
      </c>
      <c r="D545" s="7" t="str">
        <f>UPPER(TEXT(base[[#This Row],[Data]],"mmm"))</f>
        <v>JUN</v>
      </c>
      <c r="E545" t="s">
        <v>20</v>
      </c>
      <c r="F545" t="s">
        <v>16</v>
      </c>
      <c r="G545" t="str">
        <f>PROPER(base[[#This Row],[Evento]]&amp;" "&amp;base[[#This Row],[Tipo]])</f>
        <v>Empresa Adulto</v>
      </c>
      <c r="H545" t="s">
        <v>15</v>
      </c>
      <c r="I545">
        <v>50</v>
      </c>
      <c r="J545" s="3">
        <f>VLOOKUP(_xlfn.CONCAT(base[[#This Row],[Evento]],base[[#This Row],[Tipo]]),'[1]tabela de preços'!$D$4:$E$14,2,0)</f>
        <v>100</v>
      </c>
      <c r="K545" s="3">
        <v>5000</v>
      </c>
      <c r="L545" s="3">
        <v>2110</v>
      </c>
      <c r="M545" s="3">
        <v>2890</v>
      </c>
      <c r="N545" t="s">
        <v>13</v>
      </c>
    </row>
    <row r="546" spans="2:14" hidden="1" x14ac:dyDescent="0.25">
      <c r="B546" s="2">
        <v>42511</v>
      </c>
      <c r="C546" s="7">
        <f>YEAR(base[[#This Row],[Data]])</f>
        <v>2016</v>
      </c>
      <c r="D546" s="7" t="str">
        <f>UPPER(TEXT(base[[#This Row],[Data]],"mmm"))</f>
        <v>MAI</v>
      </c>
      <c r="E546" t="s">
        <v>21</v>
      </c>
      <c r="F546" t="s">
        <v>14</v>
      </c>
      <c r="G546" t="str">
        <f>PROPER(base[[#This Row],[Evento]]&amp;" "&amp;base[[#This Row],[Tipo]])</f>
        <v>15 Anos Teen</v>
      </c>
      <c r="H546" t="s">
        <v>12</v>
      </c>
      <c r="I546">
        <v>100</v>
      </c>
      <c r="J546" s="3">
        <f>VLOOKUP(_xlfn.CONCAT(base[[#This Row],[Evento]],base[[#This Row],[Tipo]]),'[1]tabela de preços'!$D$4:$E$14,2,0)</f>
        <v>90</v>
      </c>
      <c r="K546" s="3">
        <v>9000</v>
      </c>
      <c r="L546" s="3">
        <v>3426</v>
      </c>
      <c r="M546" s="3">
        <v>5574</v>
      </c>
      <c r="N546" t="s">
        <v>13</v>
      </c>
    </row>
    <row r="547" spans="2:14" hidden="1" x14ac:dyDescent="0.25">
      <c r="B547" s="2">
        <v>42598</v>
      </c>
      <c r="C547" s="7">
        <f>YEAR(base[[#This Row],[Data]])</f>
        <v>2016</v>
      </c>
      <c r="D547" s="7" t="str">
        <f>UPPER(TEXT(base[[#This Row],[Data]],"mmm"))</f>
        <v>AGO</v>
      </c>
      <c r="E547" t="s">
        <v>22</v>
      </c>
      <c r="F547" t="s">
        <v>16</v>
      </c>
      <c r="G547" t="str">
        <f>PROPER(base[[#This Row],[Evento]]&amp;" "&amp;base[[#This Row],[Tipo]])</f>
        <v>Despedida Adulto</v>
      </c>
      <c r="H547" t="s">
        <v>15</v>
      </c>
      <c r="I547">
        <v>150</v>
      </c>
      <c r="J547" s="3">
        <f>VLOOKUP(_xlfn.CONCAT(base[[#This Row],[Evento]],base[[#This Row],[Tipo]]),'[1]tabela de preços'!$D$4:$E$14,2,0)</f>
        <v>120</v>
      </c>
      <c r="K547" s="3">
        <v>18000</v>
      </c>
      <c r="L547" s="3">
        <v>8016</v>
      </c>
      <c r="M547" s="3">
        <v>9984</v>
      </c>
      <c r="N547" t="s">
        <v>13</v>
      </c>
    </row>
    <row r="548" spans="2:14" hidden="1" x14ac:dyDescent="0.25">
      <c r="B548" s="2">
        <v>42389</v>
      </c>
      <c r="C548" s="7">
        <f>YEAR(base[[#This Row],[Data]])</f>
        <v>2016</v>
      </c>
      <c r="D548" s="7" t="str">
        <f>UPPER(TEXT(base[[#This Row],[Data]],"mmm"))</f>
        <v>JAN</v>
      </c>
      <c r="E548" t="s">
        <v>10</v>
      </c>
      <c r="F548" t="s">
        <v>11</v>
      </c>
      <c r="G548" t="str">
        <f>PROPER(base[[#This Row],[Evento]]&amp;" "&amp;base[[#This Row],[Tipo]])</f>
        <v>Aniversário Infantil</v>
      </c>
      <c r="H548" t="s">
        <v>12</v>
      </c>
      <c r="I548">
        <v>50</v>
      </c>
      <c r="J548" s="3">
        <f>VLOOKUP(_xlfn.CONCAT(base[[#This Row],[Evento]],base[[#This Row],[Tipo]]),'[1]tabela de preços'!$D$4:$E$14,2,0)</f>
        <v>70</v>
      </c>
      <c r="K548" s="3">
        <v>3500</v>
      </c>
      <c r="L548" s="3">
        <v>1493</v>
      </c>
      <c r="M548" s="3">
        <v>2007</v>
      </c>
      <c r="N548" t="s">
        <v>13</v>
      </c>
    </row>
    <row r="549" spans="2:14" hidden="1" x14ac:dyDescent="0.25">
      <c r="B549" s="2">
        <v>42775</v>
      </c>
      <c r="C549" s="7">
        <f>YEAR(base[[#This Row],[Data]])</f>
        <v>2017</v>
      </c>
      <c r="D549" s="7" t="str">
        <f>UPPER(TEXT(base[[#This Row],[Data]],"mmm"))</f>
        <v>FEV</v>
      </c>
      <c r="E549" t="s">
        <v>10</v>
      </c>
      <c r="F549" t="s">
        <v>14</v>
      </c>
      <c r="G549" t="str">
        <f>PROPER(base[[#This Row],[Evento]]&amp;" "&amp;base[[#This Row],[Tipo]])</f>
        <v>Aniversário Teen</v>
      </c>
      <c r="H549" t="s">
        <v>15</v>
      </c>
      <c r="I549">
        <v>100</v>
      </c>
      <c r="J549" s="3">
        <f>VLOOKUP(_xlfn.CONCAT(base[[#This Row],[Evento]],base[[#This Row],[Tipo]]),'[1]tabela de preços'!$D$4:$E$14,2,0)</f>
        <v>90</v>
      </c>
      <c r="K549" s="3">
        <v>9000</v>
      </c>
      <c r="L549" s="3">
        <v>3489</v>
      </c>
      <c r="M549" s="3">
        <v>5511</v>
      </c>
      <c r="N549" t="s">
        <v>13</v>
      </c>
    </row>
    <row r="550" spans="2:14" hidden="1" x14ac:dyDescent="0.25">
      <c r="B550" s="2">
        <v>42909</v>
      </c>
      <c r="C550" s="7">
        <f>YEAR(base[[#This Row],[Data]])</f>
        <v>2017</v>
      </c>
      <c r="D550" s="7" t="str">
        <f>UPPER(TEXT(base[[#This Row],[Data]],"mmm"))</f>
        <v>JUN</v>
      </c>
      <c r="E550" t="s">
        <v>10</v>
      </c>
      <c r="F550" t="s">
        <v>16</v>
      </c>
      <c r="G550" t="str">
        <f>PROPER(base[[#This Row],[Evento]]&amp;" "&amp;base[[#This Row],[Tipo]])</f>
        <v>Aniversário Adulto</v>
      </c>
      <c r="H550" t="s">
        <v>12</v>
      </c>
      <c r="I550">
        <v>150</v>
      </c>
      <c r="J550" s="3">
        <f>VLOOKUP(_xlfn.CONCAT(base[[#This Row],[Evento]],base[[#This Row],[Tipo]]),'[1]tabela de preços'!$D$4:$E$14,2,0)</f>
        <v>120</v>
      </c>
      <c r="K550" s="3">
        <v>18000</v>
      </c>
      <c r="L550" s="3">
        <v>6399</v>
      </c>
      <c r="M550" s="3">
        <v>11601</v>
      </c>
      <c r="N550" t="s">
        <v>13</v>
      </c>
    </row>
    <row r="551" spans="2:14" hidden="1" x14ac:dyDescent="0.25">
      <c r="B551" s="2">
        <v>43006</v>
      </c>
      <c r="C551" s="7">
        <f>YEAR(base[[#This Row],[Data]])</f>
        <v>2017</v>
      </c>
      <c r="D551" s="7" t="str">
        <f>UPPER(TEXT(base[[#This Row],[Data]],"mmm"))</f>
        <v>SET</v>
      </c>
      <c r="E551" t="s">
        <v>10</v>
      </c>
      <c r="F551" t="s">
        <v>17</v>
      </c>
      <c r="G551" t="str">
        <f>PROPER(base[[#This Row],[Evento]]&amp;" "&amp;base[[#This Row],[Tipo]])</f>
        <v>Aniversário Melhor Idade</v>
      </c>
      <c r="H551" t="s">
        <v>15</v>
      </c>
      <c r="I551">
        <v>70</v>
      </c>
      <c r="J551" s="3">
        <f>VLOOKUP(_xlfn.CONCAT(base[[#This Row],[Evento]],base[[#This Row],[Tipo]]),'[1]tabela de preços'!$D$4:$E$14,2,0)</f>
        <v>120</v>
      </c>
      <c r="K551" s="3">
        <v>8400</v>
      </c>
      <c r="L551" s="3">
        <v>3113</v>
      </c>
      <c r="M551" s="3">
        <v>5287</v>
      </c>
      <c r="N551" t="s">
        <v>13</v>
      </c>
    </row>
    <row r="552" spans="2:14" hidden="1" x14ac:dyDescent="0.25">
      <c r="B552" s="2">
        <v>42556</v>
      </c>
      <c r="C552" s="7">
        <f>YEAR(base[[#This Row],[Data]])</f>
        <v>2016</v>
      </c>
      <c r="D552" s="7" t="str">
        <f>UPPER(TEXT(base[[#This Row],[Data]],"mmm"))</f>
        <v>JUL</v>
      </c>
      <c r="E552" t="s">
        <v>18</v>
      </c>
      <c r="F552" t="s">
        <v>16</v>
      </c>
      <c r="G552" t="str">
        <f>PROPER(base[[#This Row],[Evento]]&amp;" "&amp;base[[#This Row],[Tipo]])</f>
        <v>Casamento Adulto</v>
      </c>
      <c r="H552" t="s">
        <v>12</v>
      </c>
      <c r="I552">
        <v>120</v>
      </c>
      <c r="J552" s="3">
        <f>VLOOKUP(_xlfn.CONCAT(base[[#This Row],[Evento]],base[[#This Row],[Tipo]]),'[1]tabela de preços'!$D$4:$E$14,2,0)</f>
        <v>150</v>
      </c>
      <c r="K552" s="3">
        <v>18000</v>
      </c>
      <c r="L552" s="3">
        <v>7982</v>
      </c>
      <c r="M552" s="3">
        <v>10018</v>
      </c>
      <c r="N552" t="s">
        <v>13</v>
      </c>
    </row>
    <row r="553" spans="2:14" hidden="1" x14ac:dyDescent="0.25">
      <c r="B553" s="2">
        <v>42386</v>
      </c>
      <c r="C553" s="7">
        <f>YEAR(base[[#This Row],[Data]])</f>
        <v>2016</v>
      </c>
      <c r="D553" s="7" t="str">
        <f>UPPER(TEXT(base[[#This Row],[Data]],"mmm"))</f>
        <v>JAN</v>
      </c>
      <c r="E553" t="s">
        <v>19</v>
      </c>
      <c r="F553" t="s">
        <v>16</v>
      </c>
      <c r="G553" t="str">
        <f>PROPER(base[[#This Row],[Evento]]&amp;" "&amp;base[[#This Row],[Tipo]])</f>
        <v>Bodas Adulto</v>
      </c>
      <c r="H553" t="s">
        <v>15</v>
      </c>
      <c r="I553">
        <v>100</v>
      </c>
      <c r="J553" s="3">
        <f>VLOOKUP(_xlfn.CONCAT(base[[#This Row],[Evento]],base[[#This Row],[Tipo]]),'[1]tabela de preços'!$D$4:$E$14,2,0)</f>
        <v>150</v>
      </c>
      <c r="K553" s="3">
        <v>15000</v>
      </c>
      <c r="L553" s="3">
        <v>5553</v>
      </c>
      <c r="M553" s="3">
        <v>9447</v>
      </c>
      <c r="N553" t="s">
        <v>13</v>
      </c>
    </row>
    <row r="554" spans="2:14" hidden="1" x14ac:dyDescent="0.25">
      <c r="B554" s="2">
        <v>42638</v>
      </c>
      <c r="C554" s="7">
        <f>YEAR(base[[#This Row],[Data]])</f>
        <v>2016</v>
      </c>
      <c r="D554" s="7" t="str">
        <f>UPPER(TEXT(base[[#This Row],[Data]],"mmm"))</f>
        <v>SET</v>
      </c>
      <c r="E554" t="s">
        <v>19</v>
      </c>
      <c r="F554" t="s">
        <v>17</v>
      </c>
      <c r="G554" t="str">
        <f>PROPER(base[[#This Row],[Evento]]&amp;" "&amp;base[[#This Row],[Tipo]])</f>
        <v>Bodas Melhor Idade</v>
      </c>
      <c r="H554" t="s">
        <v>12</v>
      </c>
      <c r="I554">
        <v>200</v>
      </c>
      <c r="J554" s="3">
        <f>VLOOKUP(_xlfn.CONCAT(base[[#This Row],[Evento]],base[[#This Row],[Tipo]]),'[1]tabela de preços'!$D$4:$E$14,2,0)</f>
        <v>120</v>
      </c>
      <c r="K554" s="3">
        <v>24000</v>
      </c>
      <c r="L554" s="3">
        <v>8483</v>
      </c>
      <c r="M554" s="3">
        <v>15517</v>
      </c>
      <c r="N554" t="s">
        <v>13</v>
      </c>
    </row>
    <row r="555" spans="2:14" hidden="1" x14ac:dyDescent="0.25">
      <c r="B555" s="2">
        <v>42813</v>
      </c>
      <c r="C555" s="7">
        <f>YEAR(base[[#This Row],[Data]])</f>
        <v>2017</v>
      </c>
      <c r="D555" s="7" t="str">
        <f>UPPER(TEXT(base[[#This Row],[Data]],"mmm"))</f>
        <v>MAR</v>
      </c>
      <c r="E555" t="s">
        <v>20</v>
      </c>
      <c r="F555" t="s">
        <v>16</v>
      </c>
      <c r="G555" t="str">
        <f>PROPER(base[[#This Row],[Evento]]&amp;" "&amp;base[[#This Row],[Tipo]])</f>
        <v>Empresa Adulto</v>
      </c>
      <c r="H555" t="s">
        <v>15</v>
      </c>
      <c r="I555">
        <v>50</v>
      </c>
      <c r="J555" s="3">
        <f>VLOOKUP(_xlfn.CONCAT(base[[#This Row],[Evento]],base[[#This Row],[Tipo]]),'[1]tabela de preços'!$D$4:$E$14,2,0)</f>
        <v>100</v>
      </c>
      <c r="K555" s="3">
        <v>5000</v>
      </c>
      <c r="L555" s="3">
        <v>1894</v>
      </c>
      <c r="M555" s="3">
        <v>3106</v>
      </c>
      <c r="N555" t="s">
        <v>13</v>
      </c>
    </row>
    <row r="556" spans="2:14" hidden="1" x14ac:dyDescent="0.25">
      <c r="B556" s="2">
        <v>42989</v>
      </c>
      <c r="C556" s="7">
        <f>YEAR(base[[#This Row],[Data]])</f>
        <v>2017</v>
      </c>
      <c r="D556" s="7" t="str">
        <f>UPPER(TEXT(base[[#This Row],[Data]],"mmm"))</f>
        <v>SET</v>
      </c>
      <c r="E556" t="s">
        <v>21</v>
      </c>
      <c r="F556" t="s">
        <v>14</v>
      </c>
      <c r="G556" t="str">
        <f>PROPER(base[[#This Row],[Evento]]&amp;" "&amp;base[[#This Row],[Tipo]])</f>
        <v>15 Anos Teen</v>
      </c>
      <c r="H556" t="s">
        <v>12</v>
      </c>
      <c r="I556">
        <v>100</v>
      </c>
      <c r="J556" s="3">
        <f>VLOOKUP(_xlfn.CONCAT(base[[#This Row],[Evento]],base[[#This Row],[Tipo]]),'[1]tabela de preços'!$D$4:$E$14,2,0)</f>
        <v>90</v>
      </c>
      <c r="K556" s="3">
        <v>9000</v>
      </c>
      <c r="L556" s="3">
        <v>3283</v>
      </c>
      <c r="M556" s="3">
        <v>5717</v>
      </c>
      <c r="N556" t="s">
        <v>13</v>
      </c>
    </row>
    <row r="557" spans="2:14" hidden="1" x14ac:dyDescent="0.25">
      <c r="B557" s="2">
        <v>42569</v>
      </c>
      <c r="C557" s="7">
        <f>YEAR(base[[#This Row],[Data]])</f>
        <v>2016</v>
      </c>
      <c r="D557" s="7" t="str">
        <f>UPPER(TEXT(base[[#This Row],[Data]],"mmm"))</f>
        <v>JUL</v>
      </c>
      <c r="E557" t="s">
        <v>22</v>
      </c>
      <c r="F557" t="s">
        <v>16</v>
      </c>
      <c r="G557" t="str">
        <f>PROPER(base[[#This Row],[Evento]]&amp;" "&amp;base[[#This Row],[Tipo]])</f>
        <v>Despedida Adulto</v>
      </c>
      <c r="H557" t="s">
        <v>15</v>
      </c>
      <c r="I557">
        <v>150</v>
      </c>
      <c r="J557" s="3">
        <f>VLOOKUP(_xlfn.CONCAT(base[[#This Row],[Evento]],base[[#This Row],[Tipo]]),'[1]tabela de preços'!$D$4:$E$14,2,0)</f>
        <v>120</v>
      </c>
      <c r="K557" s="3">
        <v>18000</v>
      </c>
      <c r="L557" s="3">
        <v>7026</v>
      </c>
      <c r="M557" s="3">
        <v>10974</v>
      </c>
      <c r="N557" t="s">
        <v>13</v>
      </c>
    </row>
    <row r="558" spans="2:14" hidden="1" x14ac:dyDescent="0.25">
      <c r="B558" s="2">
        <v>42854</v>
      </c>
      <c r="C558" s="7">
        <f>YEAR(base[[#This Row],[Data]])</f>
        <v>2017</v>
      </c>
      <c r="D558" s="7" t="str">
        <f>UPPER(TEXT(base[[#This Row],[Data]],"mmm"))</f>
        <v>ABR</v>
      </c>
      <c r="E558" t="s">
        <v>10</v>
      </c>
      <c r="F558" t="s">
        <v>11</v>
      </c>
      <c r="G558" t="str">
        <f>PROPER(base[[#This Row],[Evento]]&amp;" "&amp;base[[#This Row],[Tipo]])</f>
        <v>Aniversário Infantil</v>
      </c>
      <c r="H558" t="s">
        <v>12</v>
      </c>
      <c r="I558">
        <v>50</v>
      </c>
      <c r="J558" s="3">
        <f>VLOOKUP(_xlfn.CONCAT(base[[#This Row],[Evento]],base[[#This Row],[Tipo]]),'[1]tabela de preços'!$D$4:$E$14,2,0)</f>
        <v>70</v>
      </c>
      <c r="K558" s="3">
        <v>3500</v>
      </c>
      <c r="L558" s="3">
        <v>1358</v>
      </c>
      <c r="M558" s="3">
        <v>2142</v>
      </c>
      <c r="N558" t="s">
        <v>13</v>
      </c>
    </row>
    <row r="559" spans="2:14" hidden="1" x14ac:dyDescent="0.25">
      <c r="B559" s="2">
        <v>42868</v>
      </c>
      <c r="C559" s="7">
        <f>YEAR(base[[#This Row],[Data]])</f>
        <v>2017</v>
      </c>
      <c r="D559" s="7" t="str">
        <f>UPPER(TEXT(base[[#This Row],[Data]],"mmm"))</f>
        <v>MAI</v>
      </c>
      <c r="E559" t="s">
        <v>10</v>
      </c>
      <c r="F559" t="s">
        <v>14</v>
      </c>
      <c r="G559" t="str">
        <f>PROPER(base[[#This Row],[Evento]]&amp;" "&amp;base[[#This Row],[Tipo]])</f>
        <v>Aniversário Teen</v>
      </c>
      <c r="H559" t="s">
        <v>15</v>
      </c>
      <c r="I559">
        <v>100</v>
      </c>
      <c r="J559" s="3">
        <f>VLOOKUP(_xlfn.CONCAT(base[[#This Row],[Evento]],base[[#This Row],[Tipo]]),'[1]tabela de preços'!$D$4:$E$14,2,0)</f>
        <v>90</v>
      </c>
      <c r="K559" s="3">
        <v>9000</v>
      </c>
      <c r="L559" s="3">
        <v>3215</v>
      </c>
      <c r="M559" s="3">
        <v>5785</v>
      </c>
      <c r="N559" t="s">
        <v>13</v>
      </c>
    </row>
    <row r="560" spans="2:14" hidden="1" x14ac:dyDescent="0.25">
      <c r="B560" s="2">
        <v>42973</v>
      </c>
      <c r="C560" s="7">
        <f>YEAR(base[[#This Row],[Data]])</f>
        <v>2017</v>
      </c>
      <c r="D560" s="7" t="str">
        <f>UPPER(TEXT(base[[#This Row],[Data]],"mmm"))</f>
        <v>AGO</v>
      </c>
      <c r="E560" t="s">
        <v>10</v>
      </c>
      <c r="F560" t="s">
        <v>16</v>
      </c>
      <c r="G560" t="str">
        <f>PROPER(base[[#This Row],[Evento]]&amp;" "&amp;base[[#This Row],[Tipo]])</f>
        <v>Aniversário Adulto</v>
      </c>
      <c r="H560" t="s">
        <v>12</v>
      </c>
      <c r="I560">
        <v>150</v>
      </c>
      <c r="J560" s="3">
        <f>VLOOKUP(_xlfn.CONCAT(base[[#This Row],[Evento]],base[[#This Row],[Tipo]]),'[1]tabela de preços'!$D$4:$E$14,2,0)</f>
        <v>120</v>
      </c>
      <c r="K560" s="3">
        <v>18000</v>
      </c>
      <c r="L560" s="3">
        <v>6498</v>
      </c>
      <c r="M560" s="3">
        <v>11502</v>
      </c>
      <c r="N560" t="s">
        <v>13</v>
      </c>
    </row>
    <row r="561" spans="2:14" hidden="1" x14ac:dyDescent="0.25">
      <c r="B561" s="2">
        <v>42577</v>
      </c>
      <c r="C561" s="7">
        <f>YEAR(base[[#This Row],[Data]])</f>
        <v>2016</v>
      </c>
      <c r="D561" s="7" t="str">
        <f>UPPER(TEXT(base[[#This Row],[Data]],"mmm"))</f>
        <v>JUL</v>
      </c>
      <c r="E561" t="s">
        <v>10</v>
      </c>
      <c r="F561" t="s">
        <v>17</v>
      </c>
      <c r="G561" t="str">
        <f>PROPER(base[[#This Row],[Evento]]&amp;" "&amp;base[[#This Row],[Tipo]])</f>
        <v>Aniversário Melhor Idade</v>
      </c>
      <c r="H561" t="s">
        <v>15</v>
      </c>
      <c r="I561">
        <v>70</v>
      </c>
      <c r="J561" s="3">
        <f>VLOOKUP(_xlfn.CONCAT(base[[#This Row],[Evento]],base[[#This Row],[Tipo]]),'[1]tabela de preços'!$D$4:$E$14,2,0)</f>
        <v>120</v>
      </c>
      <c r="K561" s="3">
        <v>8400</v>
      </c>
      <c r="L561" s="3">
        <v>3270</v>
      </c>
      <c r="M561" s="3">
        <v>5130</v>
      </c>
      <c r="N561" t="s">
        <v>13</v>
      </c>
    </row>
    <row r="562" spans="2:14" hidden="1" x14ac:dyDescent="0.25">
      <c r="B562" s="2">
        <v>42555</v>
      </c>
      <c r="C562" s="7">
        <f>YEAR(base[[#This Row],[Data]])</f>
        <v>2016</v>
      </c>
      <c r="D562" s="7" t="str">
        <f>UPPER(TEXT(base[[#This Row],[Data]],"mmm"))</f>
        <v>JUL</v>
      </c>
      <c r="E562" t="s">
        <v>18</v>
      </c>
      <c r="F562" t="s">
        <v>16</v>
      </c>
      <c r="G562" t="str">
        <f>PROPER(base[[#This Row],[Evento]]&amp;" "&amp;base[[#This Row],[Tipo]])</f>
        <v>Casamento Adulto</v>
      </c>
      <c r="H562" t="s">
        <v>12</v>
      </c>
      <c r="I562">
        <v>120</v>
      </c>
      <c r="J562" s="3">
        <f>VLOOKUP(_xlfn.CONCAT(base[[#This Row],[Evento]],base[[#This Row],[Tipo]]),'[1]tabela de preços'!$D$4:$E$14,2,0)</f>
        <v>150</v>
      </c>
      <c r="K562" s="3">
        <v>18000</v>
      </c>
      <c r="L562" s="3">
        <v>7810</v>
      </c>
      <c r="M562" s="3">
        <v>10190</v>
      </c>
      <c r="N562" t="s">
        <v>13</v>
      </c>
    </row>
    <row r="563" spans="2:14" hidden="1" x14ac:dyDescent="0.25">
      <c r="B563" s="2">
        <v>42850</v>
      </c>
      <c r="C563" s="7">
        <f>YEAR(base[[#This Row],[Data]])</f>
        <v>2017</v>
      </c>
      <c r="D563" s="7" t="str">
        <f>UPPER(TEXT(base[[#This Row],[Data]],"mmm"))</f>
        <v>ABR</v>
      </c>
      <c r="E563" t="s">
        <v>19</v>
      </c>
      <c r="F563" t="s">
        <v>16</v>
      </c>
      <c r="G563" t="str">
        <f>PROPER(base[[#This Row],[Evento]]&amp;" "&amp;base[[#This Row],[Tipo]])</f>
        <v>Bodas Adulto</v>
      </c>
      <c r="H563" t="s">
        <v>15</v>
      </c>
      <c r="I563">
        <v>100</v>
      </c>
      <c r="J563" s="3">
        <f>VLOOKUP(_xlfn.CONCAT(base[[#This Row],[Evento]],base[[#This Row],[Tipo]]),'[1]tabela de preços'!$D$4:$E$14,2,0)</f>
        <v>150</v>
      </c>
      <c r="K563" s="3">
        <v>15000</v>
      </c>
      <c r="L563" s="3">
        <v>5952</v>
      </c>
      <c r="M563" s="3">
        <v>9048</v>
      </c>
      <c r="N563" t="s">
        <v>13</v>
      </c>
    </row>
    <row r="564" spans="2:14" hidden="1" x14ac:dyDescent="0.25">
      <c r="B564" s="2">
        <v>42495</v>
      </c>
      <c r="C564" s="7">
        <f>YEAR(base[[#This Row],[Data]])</f>
        <v>2016</v>
      </c>
      <c r="D564" s="7" t="str">
        <f>UPPER(TEXT(base[[#This Row],[Data]],"mmm"))</f>
        <v>MAI</v>
      </c>
      <c r="E564" t="s">
        <v>19</v>
      </c>
      <c r="F564" t="s">
        <v>17</v>
      </c>
      <c r="G564" t="str">
        <f>PROPER(base[[#This Row],[Evento]]&amp;" "&amp;base[[#This Row],[Tipo]])</f>
        <v>Bodas Melhor Idade</v>
      </c>
      <c r="H564" t="s">
        <v>12</v>
      </c>
      <c r="I564">
        <v>200</v>
      </c>
      <c r="J564" s="3">
        <f>VLOOKUP(_xlfn.CONCAT(base[[#This Row],[Evento]],base[[#This Row],[Tipo]]),'[1]tabela de preços'!$D$4:$E$14,2,0)</f>
        <v>120</v>
      </c>
      <c r="K564" s="3">
        <v>24000</v>
      </c>
      <c r="L564" s="3">
        <v>9150</v>
      </c>
      <c r="M564" s="3">
        <v>14850</v>
      </c>
      <c r="N564" t="s">
        <v>13</v>
      </c>
    </row>
    <row r="565" spans="2:14" hidden="1" x14ac:dyDescent="0.25">
      <c r="B565" s="2">
        <v>42631</v>
      </c>
      <c r="C565" s="7">
        <f>YEAR(base[[#This Row],[Data]])</f>
        <v>2016</v>
      </c>
      <c r="D565" s="7" t="str">
        <f>UPPER(TEXT(base[[#This Row],[Data]],"mmm"))</f>
        <v>SET</v>
      </c>
      <c r="E565" t="s">
        <v>20</v>
      </c>
      <c r="F565" t="s">
        <v>16</v>
      </c>
      <c r="G565" t="str">
        <f>PROPER(base[[#This Row],[Evento]]&amp;" "&amp;base[[#This Row],[Tipo]])</f>
        <v>Empresa Adulto</v>
      </c>
      <c r="H565" t="s">
        <v>15</v>
      </c>
      <c r="I565">
        <v>50</v>
      </c>
      <c r="J565" s="3">
        <f>VLOOKUP(_xlfn.CONCAT(base[[#This Row],[Evento]],base[[#This Row],[Tipo]]),'[1]tabela de preços'!$D$4:$E$14,2,0)</f>
        <v>100</v>
      </c>
      <c r="K565" s="3">
        <v>5000</v>
      </c>
      <c r="L565" s="3">
        <v>1892</v>
      </c>
      <c r="M565" s="3">
        <v>3108</v>
      </c>
      <c r="N565" t="s">
        <v>13</v>
      </c>
    </row>
    <row r="566" spans="2:14" hidden="1" x14ac:dyDescent="0.25">
      <c r="B566" s="2">
        <v>42391</v>
      </c>
      <c r="C566" s="7">
        <f>YEAR(base[[#This Row],[Data]])</f>
        <v>2016</v>
      </c>
      <c r="D566" s="7" t="str">
        <f>UPPER(TEXT(base[[#This Row],[Data]],"mmm"))</f>
        <v>JAN</v>
      </c>
      <c r="E566" t="s">
        <v>21</v>
      </c>
      <c r="F566" t="s">
        <v>14</v>
      </c>
      <c r="G566" t="str">
        <f>PROPER(base[[#This Row],[Evento]]&amp;" "&amp;base[[#This Row],[Tipo]])</f>
        <v>15 Anos Teen</v>
      </c>
      <c r="H566" t="s">
        <v>12</v>
      </c>
      <c r="I566">
        <v>100</v>
      </c>
      <c r="J566" s="3">
        <f>VLOOKUP(_xlfn.CONCAT(base[[#This Row],[Evento]],base[[#This Row],[Tipo]]),'[1]tabela de preços'!$D$4:$E$14,2,0)</f>
        <v>90</v>
      </c>
      <c r="K566" s="3">
        <v>9000</v>
      </c>
      <c r="L566" s="3">
        <v>3516</v>
      </c>
      <c r="M566" s="3">
        <v>5484</v>
      </c>
      <c r="N566" t="s">
        <v>13</v>
      </c>
    </row>
    <row r="567" spans="2:14" hidden="1" x14ac:dyDescent="0.25">
      <c r="B567" s="2">
        <v>42645</v>
      </c>
      <c r="C567" s="7">
        <f>YEAR(base[[#This Row],[Data]])</f>
        <v>2016</v>
      </c>
      <c r="D567" s="7" t="str">
        <f>UPPER(TEXT(base[[#This Row],[Data]],"mmm"))</f>
        <v>OUT</v>
      </c>
      <c r="E567" t="s">
        <v>22</v>
      </c>
      <c r="F567" t="s">
        <v>16</v>
      </c>
      <c r="G567" t="str">
        <f>PROPER(base[[#This Row],[Evento]]&amp;" "&amp;base[[#This Row],[Tipo]])</f>
        <v>Despedida Adulto</v>
      </c>
      <c r="H567" t="s">
        <v>15</v>
      </c>
      <c r="I567">
        <v>150</v>
      </c>
      <c r="J567" s="3">
        <f>VLOOKUP(_xlfn.CONCAT(base[[#This Row],[Evento]],base[[#This Row],[Tipo]]),'[1]tabela de preços'!$D$4:$E$14,2,0)</f>
        <v>120</v>
      </c>
      <c r="K567" s="3">
        <v>18000</v>
      </c>
      <c r="L567" s="3">
        <v>6076</v>
      </c>
      <c r="M567" s="3">
        <v>11924</v>
      </c>
      <c r="N567" t="s">
        <v>13</v>
      </c>
    </row>
    <row r="568" spans="2:14" hidden="1" x14ac:dyDescent="0.25">
      <c r="B568" s="2">
        <v>42524</v>
      </c>
      <c r="C568" s="7">
        <f>YEAR(base[[#This Row],[Data]])</f>
        <v>2016</v>
      </c>
      <c r="D568" s="7" t="str">
        <f>UPPER(TEXT(base[[#This Row],[Data]],"mmm"))</f>
        <v>JUN</v>
      </c>
      <c r="E568" t="s">
        <v>10</v>
      </c>
      <c r="F568" t="s">
        <v>11</v>
      </c>
      <c r="G568" t="str">
        <f>PROPER(base[[#This Row],[Evento]]&amp;" "&amp;base[[#This Row],[Tipo]])</f>
        <v>Aniversário Infantil</v>
      </c>
      <c r="H568" t="s">
        <v>12</v>
      </c>
      <c r="I568">
        <v>50</v>
      </c>
      <c r="J568" s="3">
        <f>VLOOKUP(_xlfn.CONCAT(base[[#This Row],[Evento]],base[[#This Row],[Tipo]]),'[1]tabela de preços'!$D$4:$E$14,2,0)</f>
        <v>70</v>
      </c>
      <c r="K568" s="3">
        <v>3500</v>
      </c>
      <c r="L568" s="3">
        <v>1491</v>
      </c>
      <c r="M568" s="3">
        <v>2009</v>
      </c>
      <c r="N568" t="s">
        <v>13</v>
      </c>
    </row>
    <row r="569" spans="2:14" hidden="1" x14ac:dyDescent="0.25">
      <c r="B569" s="2">
        <v>43095</v>
      </c>
      <c r="C569" s="7">
        <f>YEAR(base[[#This Row],[Data]])</f>
        <v>2017</v>
      </c>
      <c r="D569" s="7" t="str">
        <f>UPPER(TEXT(base[[#This Row],[Data]],"mmm"))</f>
        <v>DEZ</v>
      </c>
      <c r="E569" t="s">
        <v>10</v>
      </c>
      <c r="F569" t="s">
        <v>14</v>
      </c>
      <c r="G569" t="str">
        <f>PROPER(base[[#This Row],[Evento]]&amp;" "&amp;base[[#This Row],[Tipo]])</f>
        <v>Aniversário Teen</v>
      </c>
      <c r="H569" t="s">
        <v>15</v>
      </c>
      <c r="I569">
        <v>100</v>
      </c>
      <c r="J569" s="3">
        <f>VLOOKUP(_xlfn.CONCAT(base[[#This Row],[Evento]],base[[#This Row],[Tipo]]),'[1]tabela de preços'!$D$4:$E$14,2,0)</f>
        <v>90</v>
      </c>
      <c r="K569" s="3">
        <v>9000</v>
      </c>
      <c r="L569" s="3">
        <v>3903</v>
      </c>
      <c r="M569" s="3">
        <v>5097</v>
      </c>
      <c r="N569" t="s">
        <v>13</v>
      </c>
    </row>
    <row r="570" spans="2:14" hidden="1" x14ac:dyDescent="0.25">
      <c r="B570" s="2">
        <v>42628</v>
      </c>
      <c r="C570" s="7">
        <f>YEAR(base[[#This Row],[Data]])</f>
        <v>2016</v>
      </c>
      <c r="D570" s="7" t="str">
        <f>UPPER(TEXT(base[[#This Row],[Data]],"mmm"))</f>
        <v>SET</v>
      </c>
      <c r="E570" t="s">
        <v>10</v>
      </c>
      <c r="F570" t="s">
        <v>16</v>
      </c>
      <c r="G570" t="str">
        <f>PROPER(base[[#This Row],[Evento]]&amp;" "&amp;base[[#This Row],[Tipo]])</f>
        <v>Aniversário Adulto</v>
      </c>
      <c r="H570" t="s">
        <v>12</v>
      </c>
      <c r="I570">
        <v>150</v>
      </c>
      <c r="J570" s="3">
        <f>VLOOKUP(_xlfn.CONCAT(base[[#This Row],[Evento]],base[[#This Row],[Tipo]]),'[1]tabela de preços'!$D$4:$E$14,2,0)</f>
        <v>120</v>
      </c>
      <c r="K570" s="3">
        <v>18000</v>
      </c>
      <c r="L570" s="3">
        <v>7691</v>
      </c>
      <c r="M570" s="3">
        <v>10309</v>
      </c>
      <c r="N570" t="s">
        <v>13</v>
      </c>
    </row>
    <row r="571" spans="2:14" hidden="1" x14ac:dyDescent="0.25">
      <c r="B571" s="2">
        <v>42582</v>
      </c>
      <c r="C571" s="7">
        <f>YEAR(base[[#This Row],[Data]])</f>
        <v>2016</v>
      </c>
      <c r="D571" s="7" t="str">
        <f>UPPER(TEXT(base[[#This Row],[Data]],"mmm"))</f>
        <v>JUL</v>
      </c>
      <c r="E571" t="s">
        <v>10</v>
      </c>
      <c r="F571" t="s">
        <v>17</v>
      </c>
      <c r="G571" t="str">
        <f>PROPER(base[[#This Row],[Evento]]&amp;" "&amp;base[[#This Row],[Tipo]])</f>
        <v>Aniversário Melhor Idade</v>
      </c>
      <c r="H571" t="s">
        <v>15</v>
      </c>
      <c r="I571">
        <v>70</v>
      </c>
      <c r="J571" s="3">
        <f>VLOOKUP(_xlfn.CONCAT(base[[#This Row],[Evento]],base[[#This Row],[Tipo]]),'[1]tabela de preços'!$D$4:$E$14,2,0)</f>
        <v>120</v>
      </c>
      <c r="K571" s="3">
        <v>8400</v>
      </c>
      <c r="L571" s="3">
        <v>3437</v>
      </c>
      <c r="M571" s="3">
        <v>4963</v>
      </c>
      <c r="N571" t="s">
        <v>13</v>
      </c>
    </row>
    <row r="572" spans="2:14" hidden="1" x14ac:dyDescent="0.25">
      <c r="B572" s="2">
        <v>42491</v>
      </c>
      <c r="C572" s="7">
        <f>YEAR(base[[#This Row],[Data]])</f>
        <v>2016</v>
      </c>
      <c r="D572" s="7" t="str">
        <f>UPPER(TEXT(base[[#This Row],[Data]],"mmm"))</f>
        <v>MAI</v>
      </c>
      <c r="E572" t="s">
        <v>18</v>
      </c>
      <c r="F572" t="s">
        <v>16</v>
      </c>
      <c r="G572" t="str">
        <f>PROPER(base[[#This Row],[Evento]]&amp;" "&amp;base[[#This Row],[Tipo]])</f>
        <v>Casamento Adulto</v>
      </c>
      <c r="H572" t="s">
        <v>12</v>
      </c>
      <c r="I572">
        <v>120</v>
      </c>
      <c r="J572" s="3">
        <f>VLOOKUP(_xlfn.CONCAT(base[[#This Row],[Evento]],base[[#This Row],[Tipo]]),'[1]tabela de preços'!$D$4:$E$14,2,0)</f>
        <v>150</v>
      </c>
      <c r="K572" s="3">
        <v>18000</v>
      </c>
      <c r="L572" s="3">
        <v>6183</v>
      </c>
      <c r="M572" s="3">
        <v>11817</v>
      </c>
      <c r="N572" t="s">
        <v>13</v>
      </c>
    </row>
    <row r="573" spans="2:14" hidden="1" x14ac:dyDescent="0.25">
      <c r="B573" s="2">
        <v>42547</v>
      </c>
      <c r="C573" s="7">
        <f>YEAR(base[[#This Row],[Data]])</f>
        <v>2016</v>
      </c>
      <c r="D573" s="7" t="str">
        <f>UPPER(TEXT(base[[#This Row],[Data]],"mmm"))</f>
        <v>JUN</v>
      </c>
      <c r="E573" t="s">
        <v>19</v>
      </c>
      <c r="F573" t="s">
        <v>16</v>
      </c>
      <c r="G573" t="str">
        <f>PROPER(base[[#This Row],[Evento]]&amp;" "&amp;base[[#This Row],[Tipo]])</f>
        <v>Bodas Adulto</v>
      </c>
      <c r="H573" t="s">
        <v>15</v>
      </c>
      <c r="I573">
        <v>100</v>
      </c>
      <c r="J573" s="3">
        <f>VLOOKUP(_xlfn.CONCAT(base[[#This Row],[Evento]],base[[#This Row],[Tipo]]),'[1]tabela de preços'!$D$4:$E$14,2,0)</f>
        <v>150</v>
      </c>
      <c r="K573" s="3">
        <v>15000</v>
      </c>
      <c r="L573" s="3">
        <v>6618</v>
      </c>
      <c r="M573" s="3">
        <v>8382</v>
      </c>
      <c r="N573" t="s">
        <v>13</v>
      </c>
    </row>
    <row r="574" spans="2:14" hidden="1" x14ac:dyDescent="0.25">
      <c r="B574" s="2">
        <v>42420</v>
      </c>
      <c r="C574" s="7">
        <f>YEAR(base[[#This Row],[Data]])</f>
        <v>2016</v>
      </c>
      <c r="D574" s="7" t="str">
        <f>UPPER(TEXT(base[[#This Row],[Data]],"mmm"))</f>
        <v>FEV</v>
      </c>
      <c r="E574" t="s">
        <v>19</v>
      </c>
      <c r="F574" t="s">
        <v>17</v>
      </c>
      <c r="G574" t="str">
        <f>PROPER(base[[#This Row],[Evento]]&amp;" "&amp;base[[#This Row],[Tipo]])</f>
        <v>Bodas Melhor Idade</v>
      </c>
      <c r="H574" t="s">
        <v>12</v>
      </c>
      <c r="I574">
        <v>200</v>
      </c>
      <c r="J574" s="3">
        <f>VLOOKUP(_xlfn.CONCAT(base[[#This Row],[Evento]],base[[#This Row],[Tipo]]),'[1]tabela de preços'!$D$4:$E$14,2,0)</f>
        <v>120</v>
      </c>
      <c r="K574" s="3">
        <v>24000</v>
      </c>
      <c r="L574" s="3">
        <v>9262</v>
      </c>
      <c r="M574" s="3">
        <v>14738</v>
      </c>
      <c r="N574" t="s">
        <v>13</v>
      </c>
    </row>
    <row r="575" spans="2:14" hidden="1" x14ac:dyDescent="0.25">
      <c r="B575" s="2">
        <v>42734</v>
      </c>
      <c r="C575" s="7">
        <f>YEAR(base[[#This Row],[Data]])</f>
        <v>2016</v>
      </c>
      <c r="D575" s="7" t="str">
        <f>UPPER(TEXT(base[[#This Row],[Data]],"mmm"))</f>
        <v>DEZ</v>
      </c>
      <c r="E575" t="s">
        <v>20</v>
      </c>
      <c r="F575" t="s">
        <v>16</v>
      </c>
      <c r="G575" t="str">
        <f>PROPER(base[[#This Row],[Evento]]&amp;" "&amp;base[[#This Row],[Tipo]])</f>
        <v>Empresa Adulto</v>
      </c>
      <c r="H575" t="s">
        <v>15</v>
      </c>
      <c r="I575">
        <v>50</v>
      </c>
      <c r="J575" s="3">
        <f>VLOOKUP(_xlfn.CONCAT(base[[#This Row],[Evento]],base[[#This Row],[Tipo]]),'[1]tabela de preços'!$D$4:$E$14,2,0)</f>
        <v>100</v>
      </c>
      <c r="K575" s="3">
        <v>5000</v>
      </c>
      <c r="L575" s="3">
        <v>2194</v>
      </c>
      <c r="M575" s="3">
        <v>2806</v>
      </c>
      <c r="N575" t="s">
        <v>13</v>
      </c>
    </row>
    <row r="576" spans="2:14" hidden="1" x14ac:dyDescent="0.25">
      <c r="B576" s="2">
        <v>42370</v>
      </c>
      <c r="C576" s="7">
        <f>YEAR(base[[#This Row],[Data]])</f>
        <v>2016</v>
      </c>
      <c r="D576" s="7" t="str">
        <f>UPPER(TEXT(base[[#This Row],[Data]],"mmm"))</f>
        <v>JAN</v>
      </c>
      <c r="E576" t="s">
        <v>21</v>
      </c>
      <c r="F576" t="s">
        <v>14</v>
      </c>
      <c r="G576" t="str">
        <f>PROPER(base[[#This Row],[Evento]]&amp;" "&amp;base[[#This Row],[Tipo]])</f>
        <v>15 Anos Teen</v>
      </c>
      <c r="H576" t="s">
        <v>12</v>
      </c>
      <c r="I576">
        <v>100</v>
      </c>
      <c r="J576" s="3">
        <f>VLOOKUP(_xlfn.CONCAT(base[[#This Row],[Evento]],base[[#This Row],[Tipo]]),'[1]tabela de preços'!$D$4:$E$14,2,0)</f>
        <v>90</v>
      </c>
      <c r="K576" s="3">
        <v>9000</v>
      </c>
      <c r="L576" s="3">
        <v>3610</v>
      </c>
      <c r="M576" s="3">
        <v>5390</v>
      </c>
      <c r="N576" t="s">
        <v>13</v>
      </c>
    </row>
    <row r="577" spans="2:14" hidden="1" x14ac:dyDescent="0.25">
      <c r="B577" s="2">
        <v>42875</v>
      </c>
      <c r="C577" s="7">
        <f>YEAR(base[[#This Row],[Data]])</f>
        <v>2017</v>
      </c>
      <c r="D577" s="7" t="str">
        <f>UPPER(TEXT(base[[#This Row],[Data]],"mmm"))</f>
        <v>MAI</v>
      </c>
      <c r="E577" t="s">
        <v>22</v>
      </c>
      <c r="F577" t="s">
        <v>16</v>
      </c>
      <c r="G577" t="str">
        <f>PROPER(base[[#This Row],[Evento]]&amp;" "&amp;base[[#This Row],[Tipo]])</f>
        <v>Despedida Adulto</v>
      </c>
      <c r="H577" t="s">
        <v>15</v>
      </c>
      <c r="I577">
        <v>150</v>
      </c>
      <c r="J577" s="3">
        <f>VLOOKUP(_xlfn.CONCAT(base[[#This Row],[Evento]],base[[#This Row],[Tipo]]),'[1]tabela de preços'!$D$4:$E$14,2,0)</f>
        <v>120</v>
      </c>
      <c r="K577" s="3">
        <v>18000</v>
      </c>
      <c r="L577" s="3">
        <v>6169</v>
      </c>
      <c r="M577" s="3">
        <v>11831</v>
      </c>
      <c r="N577" t="s">
        <v>13</v>
      </c>
    </row>
    <row r="578" spans="2:14" hidden="1" x14ac:dyDescent="0.25">
      <c r="B578" s="2">
        <v>42579</v>
      </c>
      <c r="C578" s="7">
        <f>YEAR(base[[#This Row],[Data]])</f>
        <v>2016</v>
      </c>
      <c r="D578" s="7" t="str">
        <f>UPPER(TEXT(base[[#This Row],[Data]],"mmm"))</f>
        <v>JUL</v>
      </c>
      <c r="E578" t="s">
        <v>10</v>
      </c>
      <c r="F578" t="s">
        <v>11</v>
      </c>
      <c r="G578" t="str">
        <f>PROPER(base[[#This Row],[Evento]]&amp;" "&amp;base[[#This Row],[Tipo]])</f>
        <v>Aniversário Infantil</v>
      </c>
      <c r="H578" t="s">
        <v>12</v>
      </c>
      <c r="I578">
        <v>50</v>
      </c>
      <c r="J578" s="3">
        <f>VLOOKUP(_xlfn.CONCAT(base[[#This Row],[Evento]],base[[#This Row],[Tipo]]),'[1]tabela de preços'!$D$4:$E$14,2,0)</f>
        <v>70</v>
      </c>
      <c r="K578" s="3">
        <v>3500</v>
      </c>
      <c r="L578" s="3">
        <v>1162</v>
      </c>
      <c r="M578" s="3">
        <v>2338</v>
      </c>
      <c r="N578" t="s">
        <v>13</v>
      </c>
    </row>
    <row r="579" spans="2:14" hidden="1" x14ac:dyDescent="0.25">
      <c r="B579" s="2">
        <v>42775</v>
      </c>
      <c r="C579" s="7">
        <f>YEAR(base[[#This Row],[Data]])</f>
        <v>2017</v>
      </c>
      <c r="D579" s="7" t="str">
        <f>UPPER(TEXT(base[[#This Row],[Data]],"mmm"))</f>
        <v>FEV</v>
      </c>
      <c r="E579" t="s">
        <v>10</v>
      </c>
      <c r="F579" t="s">
        <v>14</v>
      </c>
      <c r="G579" t="str">
        <f>PROPER(base[[#This Row],[Evento]]&amp;" "&amp;base[[#This Row],[Tipo]])</f>
        <v>Aniversário Teen</v>
      </c>
      <c r="H579" t="s">
        <v>15</v>
      </c>
      <c r="I579">
        <v>100</v>
      </c>
      <c r="J579" s="3">
        <f>VLOOKUP(_xlfn.CONCAT(base[[#This Row],[Evento]],base[[#This Row],[Tipo]]),'[1]tabela de preços'!$D$4:$E$14,2,0)</f>
        <v>90</v>
      </c>
      <c r="K579" s="3">
        <v>9000</v>
      </c>
      <c r="L579" s="3">
        <v>2998</v>
      </c>
      <c r="M579" s="3">
        <v>6002</v>
      </c>
      <c r="N579" t="s">
        <v>13</v>
      </c>
    </row>
    <row r="580" spans="2:14" hidden="1" x14ac:dyDescent="0.25">
      <c r="B580" s="2">
        <v>42524</v>
      </c>
      <c r="C580" s="7">
        <f>YEAR(base[[#This Row],[Data]])</f>
        <v>2016</v>
      </c>
      <c r="D580" s="7" t="str">
        <f>UPPER(TEXT(base[[#This Row],[Data]],"mmm"))</f>
        <v>JUN</v>
      </c>
      <c r="E580" t="s">
        <v>10</v>
      </c>
      <c r="F580" t="s">
        <v>16</v>
      </c>
      <c r="G580" t="str">
        <f>PROPER(base[[#This Row],[Evento]]&amp;" "&amp;base[[#This Row],[Tipo]])</f>
        <v>Aniversário Adulto</v>
      </c>
      <c r="H580" t="s">
        <v>12</v>
      </c>
      <c r="I580">
        <v>150</v>
      </c>
      <c r="J580" s="3">
        <f>VLOOKUP(_xlfn.CONCAT(base[[#This Row],[Evento]],base[[#This Row],[Tipo]]),'[1]tabela de preços'!$D$4:$E$14,2,0)</f>
        <v>120</v>
      </c>
      <c r="K580" s="3">
        <v>18000</v>
      </c>
      <c r="L580" s="3">
        <v>6043</v>
      </c>
      <c r="M580" s="3">
        <v>11957</v>
      </c>
      <c r="N580" t="s">
        <v>13</v>
      </c>
    </row>
    <row r="581" spans="2:14" hidden="1" x14ac:dyDescent="0.25">
      <c r="B581" s="2">
        <v>42883</v>
      </c>
      <c r="C581" s="7">
        <f>YEAR(base[[#This Row],[Data]])</f>
        <v>2017</v>
      </c>
      <c r="D581" s="7" t="str">
        <f>UPPER(TEXT(base[[#This Row],[Data]],"mmm"))</f>
        <v>MAI</v>
      </c>
      <c r="E581" t="s">
        <v>10</v>
      </c>
      <c r="F581" t="s">
        <v>17</v>
      </c>
      <c r="G581" t="str">
        <f>PROPER(base[[#This Row],[Evento]]&amp;" "&amp;base[[#This Row],[Tipo]])</f>
        <v>Aniversário Melhor Idade</v>
      </c>
      <c r="H581" t="s">
        <v>15</v>
      </c>
      <c r="I581">
        <v>70</v>
      </c>
      <c r="J581" s="3">
        <f>VLOOKUP(_xlfn.CONCAT(base[[#This Row],[Evento]],base[[#This Row],[Tipo]]),'[1]tabela de preços'!$D$4:$E$14,2,0)</f>
        <v>120</v>
      </c>
      <c r="K581" s="3">
        <v>8400</v>
      </c>
      <c r="L581" s="3">
        <v>3327</v>
      </c>
      <c r="M581" s="3">
        <v>5073</v>
      </c>
      <c r="N581" t="s">
        <v>13</v>
      </c>
    </row>
    <row r="582" spans="2:14" hidden="1" x14ac:dyDescent="0.25">
      <c r="B582" s="2">
        <v>42595</v>
      </c>
      <c r="C582" s="7">
        <f>YEAR(base[[#This Row],[Data]])</f>
        <v>2016</v>
      </c>
      <c r="D582" s="7" t="str">
        <f>UPPER(TEXT(base[[#This Row],[Data]],"mmm"))</f>
        <v>AGO</v>
      </c>
      <c r="E582" t="s">
        <v>18</v>
      </c>
      <c r="F582" t="s">
        <v>16</v>
      </c>
      <c r="G582" t="str">
        <f>PROPER(base[[#This Row],[Evento]]&amp;" "&amp;base[[#This Row],[Tipo]])</f>
        <v>Casamento Adulto</v>
      </c>
      <c r="H582" t="s">
        <v>12</v>
      </c>
      <c r="I582">
        <v>120</v>
      </c>
      <c r="J582" s="3">
        <f>VLOOKUP(_xlfn.CONCAT(base[[#This Row],[Evento]],base[[#This Row],[Tipo]]),'[1]tabela de preços'!$D$4:$E$14,2,0)</f>
        <v>150</v>
      </c>
      <c r="K582" s="3">
        <v>18000</v>
      </c>
      <c r="L582" s="3">
        <v>7760</v>
      </c>
      <c r="M582" s="3">
        <v>10240</v>
      </c>
      <c r="N582" t="s">
        <v>13</v>
      </c>
    </row>
    <row r="583" spans="2:14" hidden="1" x14ac:dyDescent="0.25">
      <c r="B583" s="2">
        <v>42584</v>
      </c>
      <c r="C583" s="7">
        <f>YEAR(base[[#This Row],[Data]])</f>
        <v>2016</v>
      </c>
      <c r="D583" s="7" t="str">
        <f>UPPER(TEXT(base[[#This Row],[Data]],"mmm"))</f>
        <v>AGO</v>
      </c>
      <c r="E583" t="s">
        <v>19</v>
      </c>
      <c r="F583" t="s">
        <v>16</v>
      </c>
      <c r="G583" t="str">
        <f>PROPER(base[[#This Row],[Evento]]&amp;" "&amp;base[[#This Row],[Tipo]])</f>
        <v>Bodas Adulto</v>
      </c>
      <c r="H583" t="s">
        <v>15</v>
      </c>
      <c r="I583">
        <v>100</v>
      </c>
      <c r="J583" s="3">
        <f>VLOOKUP(_xlfn.CONCAT(base[[#This Row],[Evento]],base[[#This Row],[Tipo]]),'[1]tabela de preços'!$D$4:$E$14,2,0)</f>
        <v>150</v>
      </c>
      <c r="K583" s="3">
        <v>15000</v>
      </c>
      <c r="L583" s="3">
        <v>6181</v>
      </c>
      <c r="M583" s="3">
        <v>8819</v>
      </c>
      <c r="N583" t="s">
        <v>13</v>
      </c>
    </row>
    <row r="584" spans="2:14" hidden="1" x14ac:dyDescent="0.25">
      <c r="B584" s="2">
        <v>43084</v>
      </c>
      <c r="C584" s="7">
        <f>YEAR(base[[#This Row],[Data]])</f>
        <v>2017</v>
      </c>
      <c r="D584" s="7" t="str">
        <f>UPPER(TEXT(base[[#This Row],[Data]],"mmm"))</f>
        <v>DEZ</v>
      </c>
      <c r="E584" t="s">
        <v>19</v>
      </c>
      <c r="F584" t="s">
        <v>17</v>
      </c>
      <c r="G584" t="str">
        <f>PROPER(base[[#This Row],[Evento]]&amp;" "&amp;base[[#This Row],[Tipo]])</f>
        <v>Bodas Melhor Idade</v>
      </c>
      <c r="H584" t="s">
        <v>12</v>
      </c>
      <c r="I584">
        <v>200</v>
      </c>
      <c r="J584" s="3">
        <f>VLOOKUP(_xlfn.CONCAT(base[[#This Row],[Evento]],base[[#This Row],[Tipo]]),'[1]tabela de preços'!$D$4:$E$14,2,0)</f>
        <v>120</v>
      </c>
      <c r="K584" s="3">
        <v>24000</v>
      </c>
      <c r="L584" s="3">
        <v>8235</v>
      </c>
      <c r="M584" s="3">
        <v>15765</v>
      </c>
      <c r="N584" t="s">
        <v>13</v>
      </c>
    </row>
    <row r="585" spans="2:14" hidden="1" x14ac:dyDescent="0.25">
      <c r="B585" s="2">
        <v>42482</v>
      </c>
      <c r="C585" s="7">
        <f>YEAR(base[[#This Row],[Data]])</f>
        <v>2016</v>
      </c>
      <c r="D585" s="7" t="str">
        <f>UPPER(TEXT(base[[#This Row],[Data]],"mmm"))</f>
        <v>ABR</v>
      </c>
      <c r="E585" t="s">
        <v>20</v>
      </c>
      <c r="F585" t="s">
        <v>16</v>
      </c>
      <c r="G585" t="str">
        <f>PROPER(base[[#This Row],[Evento]]&amp;" "&amp;base[[#This Row],[Tipo]])</f>
        <v>Empresa Adulto</v>
      </c>
      <c r="H585" t="s">
        <v>15</v>
      </c>
      <c r="I585">
        <v>50</v>
      </c>
      <c r="J585" s="3">
        <f>VLOOKUP(_xlfn.CONCAT(base[[#This Row],[Evento]],base[[#This Row],[Tipo]]),'[1]tabela de preços'!$D$4:$E$14,2,0)</f>
        <v>100</v>
      </c>
      <c r="K585" s="3">
        <v>5000</v>
      </c>
      <c r="L585" s="3">
        <v>2245</v>
      </c>
      <c r="M585" s="3">
        <v>2755</v>
      </c>
      <c r="N585" t="s">
        <v>13</v>
      </c>
    </row>
    <row r="586" spans="2:14" hidden="1" x14ac:dyDescent="0.25">
      <c r="B586" s="2">
        <v>42936</v>
      </c>
      <c r="C586" s="7">
        <f>YEAR(base[[#This Row],[Data]])</f>
        <v>2017</v>
      </c>
      <c r="D586" s="7" t="str">
        <f>UPPER(TEXT(base[[#This Row],[Data]],"mmm"))</f>
        <v>JUL</v>
      </c>
      <c r="E586" t="s">
        <v>21</v>
      </c>
      <c r="F586" t="s">
        <v>14</v>
      </c>
      <c r="G586" t="str">
        <f>PROPER(base[[#This Row],[Evento]]&amp;" "&amp;base[[#This Row],[Tipo]])</f>
        <v>15 Anos Teen</v>
      </c>
      <c r="H586" t="s">
        <v>12</v>
      </c>
      <c r="I586">
        <v>100</v>
      </c>
      <c r="J586" s="3">
        <f>VLOOKUP(_xlfn.CONCAT(base[[#This Row],[Evento]],base[[#This Row],[Tipo]]),'[1]tabela de preços'!$D$4:$E$14,2,0)</f>
        <v>90</v>
      </c>
      <c r="K586" s="3">
        <v>9000</v>
      </c>
      <c r="L586" s="3">
        <v>3332</v>
      </c>
      <c r="M586" s="3">
        <v>5668</v>
      </c>
      <c r="N586" t="s">
        <v>13</v>
      </c>
    </row>
    <row r="587" spans="2:14" hidden="1" x14ac:dyDescent="0.25">
      <c r="B587" s="2">
        <v>43084</v>
      </c>
      <c r="C587" s="7">
        <f>YEAR(base[[#This Row],[Data]])</f>
        <v>2017</v>
      </c>
      <c r="D587" s="7" t="str">
        <f>UPPER(TEXT(base[[#This Row],[Data]],"mmm"))</f>
        <v>DEZ</v>
      </c>
      <c r="E587" t="s">
        <v>22</v>
      </c>
      <c r="F587" t="s">
        <v>16</v>
      </c>
      <c r="G587" t="str">
        <f>PROPER(base[[#This Row],[Evento]]&amp;" "&amp;base[[#This Row],[Tipo]])</f>
        <v>Despedida Adulto</v>
      </c>
      <c r="H587" t="s">
        <v>15</v>
      </c>
      <c r="I587">
        <v>150</v>
      </c>
      <c r="J587" s="3">
        <f>VLOOKUP(_xlfn.CONCAT(base[[#This Row],[Evento]],base[[#This Row],[Tipo]]),'[1]tabela de preços'!$D$4:$E$14,2,0)</f>
        <v>120</v>
      </c>
      <c r="K587" s="3">
        <v>18000</v>
      </c>
      <c r="L587" s="3">
        <v>6457</v>
      </c>
      <c r="M587" s="3">
        <v>11543</v>
      </c>
      <c r="N587" t="s">
        <v>13</v>
      </c>
    </row>
    <row r="588" spans="2:14" hidden="1" x14ac:dyDescent="0.25">
      <c r="B588" s="2">
        <v>42525</v>
      </c>
      <c r="C588" s="7">
        <f>YEAR(base[[#This Row],[Data]])</f>
        <v>2016</v>
      </c>
      <c r="D588" s="7" t="str">
        <f>UPPER(TEXT(base[[#This Row],[Data]],"mmm"))</f>
        <v>JUN</v>
      </c>
      <c r="E588" t="s">
        <v>10</v>
      </c>
      <c r="F588" t="s">
        <v>11</v>
      </c>
      <c r="G588" t="str">
        <f>PROPER(base[[#This Row],[Evento]]&amp;" "&amp;base[[#This Row],[Tipo]])</f>
        <v>Aniversário Infantil</v>
      </c>
      <c r="H588" t="s">
        <v>12</v>
      </c>
      <c r="I588">
        <v>50</v>
      </c>
      <c r="J588" s="3">
        <f>VLOOKUP(_xlfn.CONCAT(base[[#This Row],[Evento]],base[[#This Row],[Tipo]]),'[1]tabela de preços'!$D$4:$E$14,2,0)</f>
        <v>70</v>
      </c>
      <c r="K588" s="3">
        <v>3500</v>
      </c>
      <c r="L588" s="3">
        <v>1248</v>
      </c>
      <c r="M588" s="3">
        <v>2252</v>
      </c>
      <c r="N588" t="s">
        <v>13</v>
      </c>
    </row>
    <row r="589" spans="2:14" hidden="1" x14ac:dyDescent="0.25">
      <c r="B589" s="2">
        <v>42794</v>
      </c>
      <c r="C589" s="7">
        <f>YEAR(base[[#This Row],[Data]])</f>
        <v>2017</v>
      </c>
      <c r="D589" s="7" t="str">
        <f>UPPER(TEXT(base[[#This Row],[Data]],"mmm"))</f>
        <v>FEV</v>
      </c>
      <c r="E589" t="s">
        <v>10</v>
      </c>
      <c r="F589" t="s">
        <v>14</v>
      </c>
      <c r="G589" t="str">
        <f>PROPER(base[[#This Row],[Evento]]&amp;" "&amp;base[[#This Row],[Tipo]])</f>
        <v>Aniversário Teen</v>
      </c>
      <c r="H589" t="s">
        <v>15</v>
      </c>
      <c r="I589">
        <v>100</v>
      </c>
      <c r="J589" s="3">
        <f>VLOOKUP(_xlfn.CONCAT(base[[#This Row],[Evento]],base[[#This Row],[Tipo]]),'[1]tabela de preços'!$D$4:$E$14,2,0)</f>
        <v>90</v>
      </c>
      <c r="K589" s="3">
        <v>9000</v>
      </c>
      <c r="L589" s="3">
        <v>3766</v>
      </c>
      <c r="M589" s="3">
        <v>5234</v>
      </c>
      <c r="N589" t="s">
        <v>13</v>
      </c>
    </row>
    <row r="590" spans="2:14" hidden="1" x14ac:dyDescent="0.25">
      <c r="B590" s="2">
        <v>42448</v>
      </c>
      <c r="C590" s="7">
        <f>YEAR(base[[#This Row],[Data]])</f>
        <v>2016</v>
      </c>
      <c r="D590" s="7" t="str">
        <f>UPPER(TEXT(base[[#This Row],[Data]],"mmm"))</f>
        <v>MAR</v>
      </c>
      <c r="E590" t="s">
        <v>10</v>
      </c>
      <c r="F590" t="s">
        <v>16</v>
      </c>
      <c r="G590" t="str">
        <f>PROPER(base[[#This Row],[Evento]]&amp;" "&amp;base[[#This Row],[Tipo]])</f>
        <v>Aniversário Adulto</v>
      </c>
      <c r="H590" t="s">
        <v>12</v>
      </c>
      <c r="I590">
        <v>150</v>
      </c>
      <c r="J590" s="3">
        <f>VLOOKUP(_xlfn.CONCAT(base[[#This Row],[Evento]],base[[#This Row],[Tipo]]),'[1]tabela de preços'!$D$4:$E$14,2,0)</f>
        <v>120</v>
      </c>
      <c r="K590" s="3">
        <v>18000</v>
      </c>
      <c r="L590" s="3">
        <v>6469</v>
      </c>
      <c r="M590" s="3">
        <v>11531</v>
      </c>
      <c r="N590" t="s">
        <v>13</v>
      </c>
    </row>
    <row r="591" spans="2:14" hidden="1" x14ac:dyDescent="0.25">
      <c r="B591" s="2">
        <v>42976</v>
      </c>
      <c r="C591" s="7">
        <f>YEAR(base[[#This Row],[Data]])</f>
        <v>2017</v>
      </c>
      <c r="D591" s="7" t="str">
        <f>UPPER(TEXT(base[[#This Row],[Data]],"mmm"))</f>
        <v>AGO</v>
      </c>
      <c r="E591" t="s">
        <v>10</v>
      </c>
      <c r="F591" t="s">
        <v>17</v>
      </c>
      <c r="G591" t="str">
        <f>PROPER(base[[#This Row],[Evento]]&amp;" "&amp;base[[#This Row],[Tipo]])</f>
        <v>Aniversário Melhor Idade</v>
      </c>
      <c r="H591" t="s">
        <v>15</v>
      </c>
      <c r="I591">
        <v>70</v>
      </c>
      <c r="J591" s="3">
        <f>VLOOKUP(_xlfn.CONCAT(base[[#This Row],[Evento]],base[[#This Row],[Tipo]]),'[1]tabela de preços'!$D$4:$E$14,2,0)</f>
        <v>120</v>
      </c>
      <c r="K591" s="3">
        <v>8400</v>
      </c>
      <c r="L591" s="3">
        <v>3543</v>
      </c>
      <c r="M591" s="3">
        <v>4857</v>
      </c>
      <c r="N591" t="s">
        <v>13</v>
      </c>
    </row>
    <row r="592" spans="2:14" hidden="1" x14ac:dyDescent="0.25">
      <c r="B592" s="2">
        <v>42918</v>
      </c>
      <c r="C592" s="7">
        <f>YEAR(base[[#This Row],[Data]])</f>
        <v>2017</v>
      </c>
      <c r="D592" s="7" t="str">
        <f>UPPER(TEXT(base[[#This Row],[Data]],"mmm"))</f>
        <v>JUL</v>
      </c>
      <c r="E592" t="s">
        <v>18</v>
      </c>
      <c r="F592" t="s">
        <v>16</v>
      </c>
      <c r="G592" t="str">
        <f>PROPER(base[[#This Row],[Evento]]&amp;" "&amp;base[[#This Row],[Tipo]])</f>
        <v>Casamento Adulto</v>
      </c>
      <c r="H592" t="s">
        <v>12</v>
      </c>
      <c r="I592">
        <v>120</v>
      </c>
      <c r="J592" s="3">
        <f>VLOOKUP(_xlfn.CONCAT(base[[#This Row],[Evento]],base[[#This Row],[Tipo]]),'[1]tabela de preços'!$D$4:$E$14,2,0)</f>
        <v>150</v>
      </c>
      <c r="K592" s="3">
        <v>18000</v>
      </c>
      <c r="L592" s="3">
        <v>6004</v>
      </c>
      <c r="M592" s="3">
        <v>11996</v>
      </c>
      <c r="N592" t="s">
        <v>13</v>
      </c>
    </row>
    <row r="593" spans="2:14" hidden="1" x14ac:dyDescent="0.25">
      <c r="B593" s="2">
        <v>43018</v>
      </c>
      <c r="C593" s="7">
        <f>YEAR(base[[#This Row],[Data]])</f>
        <v>2017</v>
      </c>
      <c r="D593" s="7" t="str">
        <f>UPPER(TEXT(base[[#This Row],[Data]],"mmm"))</f>
        <v>OUT</v>
      </c>
      <c r="E593" t="s">
        <v>19</v>
      </c>
      <c r="F593" t="s">
        <v>16</v>
      </c>
      <c r="G593" t="str">
        <f>PROPER(base[[#This Row],[Evento]]&amp;" "&amp;base[[#This Row],[Tipo]])</f>
        <v>Bodas Adulto</v>
      </c>
      <c r="H593" t="s">
        <v>15</v>
      </c>
      <c r="I593">
        <v>100</v>
      </c>
      <c r="J593" s="3">
        <f>VLOOKUP(_xlfn.CONCAT(base[[#This Row],[Evento]],base[[#This Row],[Tipo]]),'[1]tabela de preços'!$D$4:$E$14,2,0)</f>
        <v>150</v>
      </c>
      <c r="K593" s="3">
        <v>15000</v>
      </c>
      <c r="L593" s="3">
        <v>6648</v>
      </c>
      <c r="M593" s="3">
        <v>8352</v>
      </c>
      <c r="N593" t="s">
        <v>13</v>
      </c>
    </row>
    <row r="594" spans="2:14" hidden="1" x14ac:dyDescent="0.25">
      <c r="B594" s="2">
        <v>42814</v>
      </c>
      <c r="C594" s="7">
        <f>YEAR(base[[#This Row],[Data]])</f>
        <v>2017</v>
      </c>
      <c r="D594" s="7" t="str">
        <f>UPPER(TEXT(base[[#This Row],[Data]],"mmm"))</f>
        <v>MAR</v>
      </c>
      <c r="E594" t="s">
        <v>19</v>
      </c>
      <c r="F594" t="s">
        <v>17</v>
      </c>
      <c r="G594" t="str">
        <f>PROPER(base[[#This Row],[Evento]]&amp;" "&amp;base[[#This Row],[Tipo]])</f>
        <v>Bodas Melhor Idade</v>
      </c>
      <c r="H594" t="s">
        <v>12</v>
      </c>
      <c r="I594">
        <v>200</v>
      </c>
      <c r="J594" s="3">
        <f>VLOOKUP(_xlfn.CONCAT(base[[#This Row],[Evento]],base[[#This Row],[Tipo]]),'[1]tabela de preços'!$D$4:$E$14,2,0)</f>
        <v>120</v>
      </c>
      <c r="K594" s="3">
        <v>24000</v>
      </c>
      <c r="L594" s="3">
        <v>7926</v>
      </c>
      <c r="M594" s="3">
        <v>16074</v>
      </c>
      <c r="N594" t="s">
        <v>13</v>
      </c>
    </row>
    <row r="595" spans="2:14" hidden="1" x14ac:dyDescent="0.25">
      <c r="B595" s="2">
        <v>42682</v>
      </c>
      <c r="C595" s="7">
        <f>YEAR(base[[#This Row],[Data]])</f>
        <v>2016</v>
      </c>
      <c r="D595" s="7" t="str">
        <f>UPPER(TEXT(base[[#This Row],[Data]],"mmm"))</f>
        <v>NOV</v>
      </c>
      <c r="E595" t="s">
        <v>20</v>
      </c>
      <c r="F595" t="s">
        <v>16</v>
      </c>
      <c r="G595" t="str">
        <f>PROPER(base[[#This Row],[Evento]]&amp;" "&amp;base[[#This Row],[Tipo]])</f>
        <v>Empresa Adulto</v>
      </c>
      <c r="H595" t="s">
        <v>15</v>
      </c>
      <c r="I595">
        <v>50</v>
      </c>
      <c r="J595" s="3">
        <f>VLOOKUP(_xlfn.CONCAT(base[[#This Row],[Evento]],base[[#This Row],[Tipo]]),'[1]tabela de preços'!$D$4:$E$14,2,0)</f>
        <v>100</v>
      </c>
      <c r="K595" s="3">
        <v>5000</v>
      </c>
      <c r="L595" s="3">
        <v>2143</v>
      </c>
      <c r="M595" s="3">
        <v>2857</v>
      </c>
      <c r="N595" t="s">
        <v>13</v>
      </c>
    </row>
    <row r="596" spans="2:14" hidden="1" x14ac:dyDescent="0.25">
      <c r="B596" s="2">
        <v>42980</v>
      </c>
      <c r="C596" s="7">
        <f>YEAR(base[[#This Row],[Data]])</f>
        <v>2017</v>
      </c>
      <c r="D596" s="7" t="str">
        <f>UPPER(TEXT(base[[#This Row],[Data]],"mmm"))</f>
        <v>SET</v>
      </c>
      <c r="E596" t="s">
        <v>21</v>
      </c>
      <c r="F596" t="s">
        <v>14</v>
      </c>
      <c r="G596" t="str">
        <f>PROPER(base[[#This Row],[Evento]]&amp;" "&amp;base[[#This Row],[Tipo]])</f>
        <v>15 Anos Teen</v>
      </c>
      <c r="H596" t="s">
        <v>12</v>
      </c>
      <c r="I596">
        <v>100</v>
      </c>
      <c r="J596" s="3">
        <f>VLOOKUP(_xlfn.CONCAT(base[[#This Row],[Evento]],base[[#This Row],[Tipo]]),'[1]tabela de preços'!$D$4:$E$14,2,0)</f>
        <v>90</v>
      </c>
      <c r="K596" s="3">
        <v>9000</v>
      </c>
      <c r="L596" s="3">
        <v>3200</v>
      </c>
      <c r="M596" s="3">
        <v>5800</v>
      </c>
      <c r="N596" t="s">
        <v>13</v>
      </c>
    </row>
    <row r="597" spans="2:14" hidden="1" x14ac:dyDescent="0.25">
      <c r="B597" s="2">
        <v>42868</v>
      </c>
      <c r="C597" s="7">
        <f>YEAR(base[[#This Row],[Data]])</f>
        <v>2017</v>
      </c>
      <c r="D597" s="7" t="str">
        <f>UPPER(TEXT(base[[#This Row],[Data]],"mmm"))</f>
        <v>MAI</v>
      </c>
      <c r="E597" t="s">
        <v>22</v>
      </c>
      <c r="F597" t="s">
        <v>16</v>
      </c>
      <c r="G597" t="str">
        <f>PROPER(base[[#This Row],[Evento]]&amp;" "&amp;base[[#This Row],[Tipo]])</f>
        <v>Despedida Adulto</v>
      </c>
      <c r="H597" t="s">
        <v>15</v>
      </c>
      <c r="I597">
        <v>150</v>
      </c>
      <c r="J597" s="3">
        <f>VLOOKUP(_xlfn.CONCAT(base[[#This Row],[Evento]],base[[#This Row],[Tipo]]),'[1]tabela de preços'!$D$4:$E$14,2,0)</f>
        <v>120</v>
      </c>
      <c r="K597" s="3">
        <v>18000</v>
      </c>
      <c r="L597" s="3">
        <v>7547</v>
      </c>
      <c r="M597" s="3">
        <v>10453</v>
      </c>
      <c r="N597" t="s">
        <v>13</v>
      </c>
    </row>
    <row r="598" spans="2:14" hidden="1" x14ac:dyDescent="0.25">
      <c r="B598" s="2">
        <v>42414</v>
      </c>
      <c r="C598" s="7">
        <f>YEAR(base[[#This Row],[Data]])</f>
        <v>2016</v>
      </c>
      <c r="D598" s="7" t="str">
        <f>UPPER(TEXT(base[[#This Row],[Data]],"mmm"))</f>
        <v>FEV</v>
      </c>
      <c r="E598" t="s">
        <v>10</v>
      </c>
      <c r="F598" t="s">
        <v>11</v>
      </c>
      <c r="G598" t="str">
        <f>PROPER(base[[#This Row],[Evento]]&amp;" "&amp;base[[#This Row],[Tipo]])</f>
        <v>Aniversário Infantil</v>
      </c>
      <c r="H598" t="s">
        <v>12</v>
      </c>
      <c r="I598">
        <v>50</v>
      </c>
      <c r="J598" s="3">
        <f>VLOOKUP(_xlfn.CONCAT(base[[#This Row],[Evento]],base[[#This Row],[Tipo]]),'[1]tabela de preços'!$D$4:$E$14,2,0)</f>
        <v>70</v>
      </c>
      <c r="K598" s="3">
        <v>3500</v>
      </c>
      <c r="L598" s="3">
        <v>1243</v>
      </c>
      <c r="M598" s="3">
        <v>2257</v>
      </c>
      <c r="N598" t="s">
        <v>13</v>
      </c>
    </row>
    <row r="599" spans="2:14" x14ac:dyDescent="0.25">
      <c r="B599" s="2">
        <v>42748</v>
      </c>
      <c r="C599" s="7">
        <f>YEAR(base[[#This Row],[Data]])</f>
        <v>2017</v>
      </c>
      <c r="D599" s="7" t="str">
        <f>UPPER(TEXT(base[[#This Row],[Data]],"mmm"))</f>
        <v>JAN</v>
      </c>
      <c r="E599" t="s">
        <v>10</v>
      </c>
      <c r="F599" t="s">
        <v>14</v>
      </c>
      <c r="G599" t="str">
        <f>PROPER(base[[#This Row],[Evento]]&amp;" "&amp;base[[#This Row],[Tipo]])</f>
        <v>Aniversário Teen</v>
      </c>
      <c r="H599" t="s">
        <v>15</v>
      </c>
      <c r="I599">
        <v>100</v>
      </c>
      <c r="J599" s="3">
        <f>VLOOKUP(_xlfn.CONCAT(base[[#This Row],[Evento]],base[[#This Row],[Tipo]]),'[1]tabela de preços'!$D$4:$E$14,2,0)</f>
        <v>90</v>
      </c>
      <c r="K599" s="3">
        <v>9000</v>
      </c>
      <c r="L599" s="3">
        <v>3991</v>
      </c>
      <c r="M599" s="3">
        <v>5009</v>
      </c>
      <c r="N599" t="s">
        <v>13</v>
      </c>
    </row>
    <row r="600" spans="2:14" hidden="1" x14ac:dyDescent="0.25">
      <c r="B600" s="2">
        <v>42514</v>
      </c>
      <c r="C600" s="7">
        <f>YEAR(base[[#This Row],[Data]])</f>
        <v>2016</v>
      </c>
      <c r="D600" s="7" t="str">
        <f>UPPER(TEXT(base[[#This Row],[Data]],"mmm"))</f>
        <v>MAI</v>
      </c>
      <c r="E600" t="s">
        <v>10</v>
      </c>
      <c r="F600" t="s">
        <v>16</v>
      </c>
      <c r="G600" t="str">
        <f>PROPER(base[[#This Row],[Evento]]&amp;" "&amp;base[[#This Row],[Tipo]])</f>
        <v>Aniversário Adulto</v>
      </c>
      <c r="H600" t="s">
        <v>12</v>
      </c>
      <c r="I600">
        <v>150</v>
      </c>
      <c r="J600" s="3">
        <f>VLOOKUP(_xlfn.CONCAT(base[[#This Row],[Evento]],base[[#This Row],[Tipo]]),'[1]tabela de preços'!$D$4:$E$14,2,0)</f>
        <v>120</v>
      </c>
      <c r="K600" s="3">
        <v>18000</v>
      </c>
      <c r="L600" s="3">
        <v>7023</v>
      </c>
      <c r="M600" s="3">
        <v>10977</v>
      </c>
      <c r="N600" t="s">
        <v>13</v>
      </c>
    </row>
    <row r="601" spans="2:14" hidden="1" x14ac:dyDescent="0.25">
      <c r="B601" s="2">
        <v>42420</v>
      </c>
      <c r="C601" s="7">
        <f>YEAR(base[[#This Row],[Data]])</f>
        <v>2016</v>
      </c>
      <c r="D601" s="7" t="str">
        <f>UPPER(TEXT(base[[#This Row],[Data]],"mmm"))</f>
        <v>FEV</v>
      </c>
      <c r="E601" t="s">
        <v>10</v>
      </c>
      <c r="F601" t="s">
        <v>17</v>
      </c>
      <c r="G601" t="str">
        <f>PROPER(base[[#This Row],[Evento]]&amp;" "&amp;base[[#This Row],[Tipo]])</f>
        <v>Aniversário Melhor Idade</v>
      </c>
      <c r="H601" t="s">
        <v>15</v>
      </c>
      <c r="I601">
        <v>70</v>
      </c>
      <c r="J601" s="3">
        <f>VLOOKUP(_xlfn.CONCAT(base[[#This Row],[Evento]],base[[#This Row],[Tipo]]),'[1]tabela de preços'!$D$4:$E$14,2,0)</f>
        <v>120</v>
      </c>
      <c r="K601" s="3">
        <v>8400</v>
      </c>
      <c r="L601" s="3">
        <v>3643</v>
      </c>
      <c r="M601" s="3">
        <v>4757</v>
      </c>
      <c r="N601" t="s">
        <v>13</v>
      </c>
    </row>
    <row r="602" spans="2:14" hidden="1" x14ac:dyDescent="0.25">
      <c r="B602" s="2">
        <v>42956</v>
      </c>
      <c r="C602" s="7">
        <f>YEAR(base[[#This Row],[Data]])</f>
        <v>2017</v>
      </c>
      <c r="D602" s="7" t="str">
        <f>UPPER(TEXT(base[[#This Row],[Data]],"mmm"))</f>
        <v>AGO</v>
      </c>
      <c r="E602" t="s">
        <v>18</v>
      </c>
      <c r="F602" t="s">
        <v>16</v>
      </c>
      <c r="G602" t="str">
        <f>PROPER(base[[#This Row],[Evento]]&amp;" "&amp;base[[#This Row],[Tipo]])</f>
        <v>Casamento Adulto</v>
      </c>
      <c r="H602" t="s">
        <v>12</v>
      </c>
      <c r="I602">
        <v>120</v>
      </c>
      <c r="J602" s="3">
        <f>VLOOKUP(_xlfn.CONCAT(base[[#This Row],[Evento]],base[[#This Row],[Tipo]]),'[1]tabela de preços'!$D$4:$E$14,2,0)</f>
        <v>150</v>
      </c>
      <c r="K602" s="3">
        <v>18000</v>
      </c>
      <c r="L602" s="3">
        <v>5943</v>
      </c>
      <c r="M602" s="3">
        <v>12057</v>
      </c>
      <c r="N602" t="s">
        <v>13</v>
      </c>
    </row>
    <row r="603" spans="2:14" hidden="1" x14ac:dyDescent="0.25">
      <c r="B603" s="2">
        <v>42956</v>
      </c>
      <c r="C603" s="7">
        <f>YEAR(base[[#This Row],[Data]])</f>
        <v>2017</v>
      </c>
      <c r="D603" s="7" t="str">
        <f>UPPER(TEXT(base[[#This Row],[Data]],"mmm"))</f>
        <v>AGO</v>
      </c>
      <c r="E603" t="s">
        <v>19</v>
      </c>
      <c r="F603" t="s">
        <v>16</v>
      </c>
      <c r="G603" t="str">
        <f>PROPER(base[[#This Row],[Evento]]&amp;" "&amp;base[[#This Row],[Tipo]])</f>
        <v>Bodas Adulto</v>
      </c>
      <c r="H603" t="s">
        <v>15</v>
      </c>
      <c r="I603">
        <v>100</v>
      </c>
      <c r="J603" s="3">
        <f>VLOOKUP(_xlfn.CONCAT(base[[#This Row],[Evento]],base[[#This Row],[Tipo]]),'[1]tabela de preços'!$D$4:$E$14,2,0)</f>
        <v>150</v>
      </c>
      <c r="K603" s="3">
        <v>15000</v>
      </c>
      <c r="L603" s="3">
        <v>5235</v>
      </c>
      <c r="M603" s="3">
        <v>9765</v>
      </c>
      <c r="N603" t="s">
        <v>13</v>
      </c>
    </row>
    <row r="604" spans="2:14" hidden="1" x14ac:dyDescent="0.25">
      <c r="B604" s="2">
        <v>42890</v>
      </c>
      <c r="C604" s="7">
        <f>YEAR(base[[#This Row],[Data]])</f>
        <v>2017</v>
      </c>
      <c r="D604" s="7" t="str">
        <f>UPPER(TEXT(base[[#This Row],[Data]],"mmm"))</f>
        <v>JUN</v>
      </c>
      <c r="E604" t="s">
        <v>19</v>
      </c>
      <c r="F604" t="s">
        <v>17</v>
      </c>
      <c r="G604" t="str">
        <f>PROPER(base[[#This Row],[Evento]]&amp;" "&amp;base[[#This Row],[Tipo]])</f>
        <v>Bodas Melhor Idade</v>
      </c>
      <c r="H604" t="s">
        <v>12</v>
      </c>
      <c r="I604">
        <v>200</v>
      </c>
      <c r="J604" s="3">
        <f>VLOOKUP(_xlfn.CONCAT(base[[#This Row],[Evento]],base[[#This Row],[Tipo]]),'[1]tabela de preços'!$D$4:$E$14,2,0)</f>
        <v>120</v>
      </c>
      <c r="K604" s="3">
        <v>24000</v>
      </c>
      <c r="L604" s="3">
        <v>8154</v>
      </c>
      <c r="M604" s="3">
        <v>15846</v>
      </c>
      <c r="N604" t="s">
        <v>13</v>
      </c>
    </row>
    <row r="605" spans="2:14" hidden="1" x14ac:dyDescent="0.25">
      <c r="B605" s="2">
        <v>42466</v>
      </c>
      <c r="C605" s="7">
        <f>YEAR(base[[#This Row],[Data]])</f>
        <v>2016</v>
      </c>
      <c r="D605" s="7" t="str">
        <f>UPPER(TEXT(base[[#This Row],[Data]],"mmm"))</f>
        <v>ABR</v>
      </c>
      <c r="E605" t="s">
        <v>20</v>
      </c>
      <c r="F605" t="s">
        <v>16</v>
      </c>
      <c r="G605" t="str">
        <f>PROPER(base[[#This Row],[Evento]]&amp;" "&amp;base[[#This Row],[Tipo]])</f>
        <v>Empresa Adulto</v>
      </c>
      <c r="H605" t="s">
        <v>15</v>
      </c>
      <c r="I605">
        <v>50</v>
      </c>
      <c r="J605" s="3">
        <f>VLOOKUP(_xlfn.CONCAT(base[[#This Row],[Evento]],base[[#This Row],[Tipo]]),'[1]tabela de preços'!$D$4:$E$14,2,0)</f>
        <v>100</v>
      </c>
      <c r="K605" s="3">
        <v>5000</v>
      </c>
      <c r="L605" s="3">
        <v>1879</v>
      </c>
      <c r="M605" s="3">
        <v>3121</v>
      </c>
      <c r="N605" t="s">
        <v>13</v>
      </c>
    </row>
    <row r="606" spans="2:14" hidden="1" x14ac:dyDescent="0.25">
      <c r="B606" s="2">
        <v>42472</v>
      </c>
      <c r="C606" s="7">
        <f>YEAR(base[[#This Row],[Data]])</f>
        <v>2016</v>
      </c>
      <c r="D606" s="7" t="str">
        <f>UPPER(TEXT(base[[#This Row],[Data]],"mmm"))</f>
        <v>ABR</v>
      </c>
      <c r="E606" t="s">
        <v>21</v>
      </c>
      <c r="F606" t="s">
        <v>14</v>
      </c>
      <c r="G606" t="str">
        <f>PROPER(base[[#This Row],[Evento]]&amp;" "&amp;base[[#This Row],[Tipo]])</f>
        <v>15 Anos Teen</v>
      </c>
      <c r="H606" t="s">
        <v>12</v>
      </c>
      <c r="I606">
        <v>100</v>
      </c>
      <c r="J606" s="3">
        <f>VLOOKUP(_xlfn.CONCAT(base[[#This Row],[Evento]],base[[#This Row],[Tipo]]),'[1]tabela de preços'!$D$4:$E$14,2,0)</f>
        <v>90</v>
      </c>
      <c r="K606" s="3">
        <v>9000</v>
      </c>
      <c r="L606" s="3">
        <v>3581</v>
      </c>
      <c r="M606" s="3">
        <v>5419</v>
      </c>
      <c r="N606" t="s">
        <v>13</v>
      </c>
    </row>
    <row r="607" spans="2:14" hidden="1" x14ac:dyDescent="0.25">
      <c r="B607" s="2">
        <v>43074</v>
      </c>
      <c r="C607" s="7">
        <f>YEAR(base[[#This Row],[Data]])</f>
        <v>2017</v>
      </c>
      <c r="D607" s="7" t="str">
        <f>UPPER(TEXT(base[[#This Row],[Data]],"mmm"))</f>
        <v>DEZ</v>
      </c>
      <c r="E607" t="s">
        <v>22</v>
      </c>
      <c r="F607" t="s">
        <v>16</v>
      </c>
      <c r="G607" t="str">
        <f>PROPER(base[[#This Row],[Evento]]&amp;" "&amp;base[[#This Row],[Tipo]])</f>
        <v>Despedida Adulto</v>
      </c>
      <c r="H607" t="s">
        <v>15</v>
      </c>
      <c r="I607">
        <v>150</v>
      </c>
      <c r="J607" s="3">
        <f>VLOOKUP(_xlfn.CONCAT(base[[#This Row],[Evento]],base[[#This Row],[Tipo]]),'[1]tabela de preços'!$D$4:$E$14,2,0)</f>
        <v>120</v>
      </c>
      <c r="K607" s="3">
        <v>18000</v>
      </c>
      <c r="L607" s="3">
        <v>7928</v>
      </c>
      <c r="M607" s="3">
        <v>10072</v>
      </c>
      <c r="N607" t="s">
        <v>13</v>
      </c>
    </row>
    <row r="608" spans="2:14" hidden="1" x14ac:dyDescent="0.25">
      <c r="B608" s="2">
        <v>42507</v>
      </c>
      <c r="C608" s="7">
        <f>YEAR(base[[#This Row],[Data]])</f>
        <v>2016</v>
      </c>
      <c r="D608" s="7" t="str">
        <f>UPPER(TEXT(base[[#This Row],[Data]],"mmm"))</f>
        <v>MAI</v>
      </c>
      <c r="E608" t="s">
        <v>10</v>
      </c>
      <c r="F608" t="s">
        <v>11</v>
      </c>
      <c r="G608" t="str">
        <f>PROPER(base[[#This Row],[Evento]]&amp;" "&amp;base[[#This Row],[Tipo]])</f>
        <v>Aniversário Infantil</v>
      </c>
      <c r="H608" t="s">
        <v>12</v>
      </c>
      <c r="I608">
        <v>50</v>
      </c>
      <c r="J608" s="3">
        <f>VLOOKUP(_xlfn.CONCAT(base[[#This Row],[Evento]],base[[#This Row],[Tipo]]),'[1]tabela de preços'!$D$4:$E$14,2,0)</f>
        <v>70</v>
      </c>
      <c r="K608" s="3">
        <v>3500</v>
      </c>
      <c r="L608" s="3">
        <v>1409</v>
      </c>
      <c r="M608" s="3">
        <v>2091</v>
      </c>
      <c r="N608" t="s">
        <v>13</v>
      </c>
    </row>
    <row r="609" spans="2:14" hidden="1" x14ac:dyDescent="0.25">
      <c r="B609" s="2">
        <v>42640</v>
      </c>
      <c r="C609" s="7">
        <f>YEAR(base[[#This Row],[Data]])</f>
        <v>2016</v>
      </c>
      <c r="D609" s="7" t="str">
        <f>UPPER(TEXT(base[[#This Row],[Data]],"mmm"))</f>
        <v>SET</v>
      </c>
      <c r="E609" t="s">
        <v>10</v>
      </c>
      <c r="F609" t="s">
        <v>14</v>
      </c>
      <c r="G609" t="str">
        <f>PROPER(base[[#This Row],[Evento]]&amp;" "&amp;base[[#This Row],[Tipo]])</f>
        <v>Aniversário Teen</v>
      </c>
      <c r="H609" t="s">
        <v>15</v>
      </c>
      <c r="I609">
        <v>100</v>
      </c>
      <c r="J609" s="3">
        <f>VLOOKUP(_xlfn.CONCAT(base[[#This Row],[Evento]],base[[#This Row],[Tipo]]),'[1]tabela de preços'!$D$4:$E$14,2,0)</f>
        <v>90</v>
      </c>
      <c r="K609" s="3">
        <v>9000</v>
      </c>
      <c r="L609" s="3">
        <v>3041</v>
      </c>
      <c r="M609" s="3">
        <v>5959</v>
      </c>
      <c r="N609" t="s">
        <v>13</v>
      </c>
    </row>
    <row r="610" spans="2:14" hidden="1" x14ac:dyDescent="0.25">
      <c r="B610" s="2">
        <v>42967</v>
      </c>
      <c r="C610" s="7">
        <f>YEAR(base[[#This Row],[Data]])</f>
        <v>2017</v>
      </c>
      <c r="D610" s="7" t="str">
        <f>UPPER(TEXT(base[[#This Row],[Data]],"mmm"))</f>
        <v>AGO</v>
      </c>
      <c r="E610" t="s">
        <v>10</v>
      </c>
      <c r="F610" t="s">
        <v>16</v>
      </c>
      <c r="G610" t="str">
        <f>PROPER(base[[#This Row],[Evento]]&amp;" "&amp;base[[#This Row],[Tipo]])</f>
        <v>Aniversário Adulto</v>
      </c>
      <c r="H610" t="s">
        <v>12</v>
      </c>
      <c r="I610">
        <v>150</v>
      </c>
      <c r="J610" s="3">
        <f>VLOOKUP(_xlfn.CONCAT(base[[#This Row],[Evento]],base[[#This Row],[Tipo]]),'[1]tabela de preços'!$D$4:$E$14,2,0)</f>
        <v>120</v>
      </c>
      <c r="K610" s="3">
        <v>18000</v>
      </c>
      <c r="L610" s="3">
        <v>7958</v>
      </c>
      <c r="M610" s="3">
        <v>10042</v>
      </c>
      <c r="N610" t="s">
        <v>13</v>
      </c>
    </row>
    <row r="611" spans="2:14" hidden="1" x14ac:dyDescent="0.25">
      <c r="B611" s="2">
        <v>42716</v>
      </c>
      <c r="C611" s="7">
        <f>YEAR(base[[#This Row],[Data]])</f>
        <v>2016</v>
      </c>
      <c r="D611" s="7" t="str">
        <f>UPPER(TEXT(base[[#This Row],[Data]],"mmm"))</f>
        <v>DEZ</v>
      </c>
      <c r="E611" t="s">
        <v>10</v>
      </c>
      <c r="F611" t="s">
        <v>17</v>
      </c>
      <c r="G611" t="str">
        <f>PROPER(base[[#This Row],[Evento]]&amp;" "&amp;base[[#This Row],[Tipo]])</f>
        <v>Aniversário Melhor Idade</v>
      </c>
      <c r="H611" t="s">
        <v>15</v>
      </c>
      <c r="I611">
        <v>70</v>
      </c>
      <c r="J611" s="3">
        <f>VLOOKUP(_xlfn.CONCAT(base[[#This Row],[Evento]],base[[#This Row],[Tipo]]),'[1]tabela de preços'!$D$4:$E$14,2,0)</f>
        <v>120</v>
      </c>
      <c r="K611" s="3">
        <v>8400</v>
      </c>
      <c r="L611" s="3">
        <v>3503</v>
      </c>
      <c r="M611" s="3">
        <v>4897</v>
      </c>
      <c r="N611" t="s">
        <v>13</v>
      </c>
    </row>
    <row r="612" spans="2:14" hidden="1" x14ac:dyDescent="0.25">
      <c r="B612" s="2">
        <v>42985</v>
      </c>
      <c r="C612" s="7">
        <f>YEAR(base[[#This Row],[Data]])</f>
        <v>2017</v>
      </c>
      <c r="D612" s="7" t="str">
        <f>UPPER(TEXT(base[[#This Row],[Data]],"mmm"))</f>
        <v>SET</v>
      </c>
      <c r="E612" t="s">
        <v>18</v>
      </c>
      <c r="F612" t="s">
        <v>16</v>
      </c>
      <c r="G612" t="str">
        <f>PROPER(base[[#This Row],[Evento]]&amp;" "&amp;base[[#This Row],[Tipo]])</f>
        <v>Casamento Adulto</v>
      </c>
      <c r="H612" t="s">
        <v>12</v>
      </c>
      <c r="I612">
        <v>120</v>
      </c>
      <c r="J612" s="3">
        <f>VLOOKUP(_xlfn.CONCAT(base[[#This Row],[Evento]],base[[#This Row],[Tipo]]),'[1]tabela de preços'!$D$4:$E$14,2,0)</f>
        <v>150</v>
      </c>
      <c r="K612" s="3">
        <v>18000</v>
      </c>
      <c r="L612" s="3">
        <v>7531</v>
      </c>
      <c r="M612" s="3">
        <v>10469</v>
      </c>
      <c r="N612" t="s">
        <v>13</v>
      </c>
    </row>
    <row r="613" spans="2:14" hidden="1" x14ac:dyDescent="0.25">
      <c r="B613" s="2">
        <v>42429</v>
      </c>
      <c r="C613" s="7">
        <f>YEAR(base[[#This Row],[Data]])</f>
        <v>2016</v>
      </c>
      <c r="D613" s="7" t="str">
        <f>UPPER(TEXT(base[[#This Row],[Data]],"mmm"))</f>
        <v>FEV</v>
      </c>
      <c r="E613" t="s">
        <v>19</v>
      </c>
      <c r="F613" t="s">
        <v>16</v>
      </c>
      <c r="G613" t="str">
        <f>PROPER(base[[#This Row],[Evento]]&amp;" "&amp;base[[#This Row],[Tipo]])</f>
        <v>Bodas Adulto</v>
      </c>
      <c r="H613" t="s">
        <v>15</v>
      </c>
      <c r="I613">
        <v>100</v>
      </c>
      <c r="J613" s="3">
        <f>VLOOKUP(_xlfn.CONCAT(base[[#This Row],[Evento]],base[[#This Row],[Tipo]]),'[1]tabela de preços'!$D$4:$E$14,2,0)</f>
        <v>150</v>
      </c>
      <c r="K613" s="3">
        <v>15000</v>
      </c>
      <c r="L613" s="3">
        <v>6292</v>
      </c>
      <c r="M613" s="3">
        <v>8708</v>
      </c>
      <c r="N613" t="s">
        <v>13</v>
      </c>
    </row>
    <row r="614" spans="2:14" hidden="1" x14ac:dyDescent="0.25">
      <c r="B614" s="2">
        <v>42466</v>
      </c>
      <c r="C614" s="7">
        <f>YEAR(base[[#This Row],[Data]])</f>
        <v>2016</v>
      </c>
      <c r="D614" s="7" t="str">
        <f>UPPER(TEXT(base[[#This Row],[Data]],"mmm"))</f>
        <v>ABR</v>
      </c>
      <c r="E614" t="s">
        <v>19</v>
      </c>
      <c r="F614" t="s">
        <v>17</v>
      </c>
      <c r="G614" t="str">
        <f>PROPER(base[[#This Row],[Evento]]&amp;" "&amp;base[[#This Row],[Tipo]])</f>
        <v>Bodas Melhor Idade</v>
      </c>
      <c r="H614" t="s">
        <v>12</v>
      </c>
      <c r="I614">
        <v>200</v>
      </c>
      <c r="J614" s="3">
        <f>VLOOKUP(_xlfn.CONCAT(base[[#This Row],[Evento]],base[[#This Row],[Tipo]]),'[1]tabela de preços'!$D$4:$E$14,2,0)</f>
        <v>120</v>
      </c>
      <c r="K614" s="3">
        <v>24000</v>
      </c>
      <c r="L614" s="3">
        <v>9551</v>
      </c>
      <c r="M614" s="3">
        <v>14449</v>
      </c>
      <c r="N614" t="s">
        <v>13</v>
      </c>
    </row>
    <row r="615" spans="2:14" hidden="1" x14ac:dyDescent="0.25">
      <c r="B615" s="2">
        <v>43052</v>
      </c>
      <c r="C615" s="7">
        <f>YEAR(base[[#This Row],[Data]])</f>
        <v>2017</v>
      </c>
      <c r="D615" s="7" t="str">
        <f>UPPER(TEXT(base[[#This Row],[Data]],"mmm"))</f>
        <v>NOV</v>
      </c>
      <c r="E615" t="s">
        <v>20</v>
      </c>
      <c r="F615" t="s">
        <v>16</v>
      </c>
      <c r="G615" t="str">
        <f>PROPER(base[[#This Row],[Evento]]&amp;" "&amp;base[[#This Row],[Tipo]])</f>
        <v>Empresa Adulto</v>
      </c>
      <c r="H615" t="s">
        <v>15</v>
      </c>
      <c r="I615">
        <v>50</v>
      </c>
      <c r="J615" s="3">
        <f>VLOOKUP(_xlfn.CONCAT(base[[#This Row],[Evento]],base[[#This Row],[Tipo]]),'[1]tabela de preços'!$D$4:$E$14,2,0)</f>
        <v>100</v>
      </c>
      <c r="K615" s="3">
        <v>5000</v>
      </c>
      <c r="L615" s="3">
        <v>2012</v>
      </c>
      <c r="M615" s="3">
        <v>2988</v>
      </c>
      <c r="N615" t="s">
        <v>13</v>
      </c>
    </row>
    <row r="616" spans="2:14" hidden="1" x14ac:dyDescent="0.25">
      <c r="B616" s="2">
        <v>42895</v>
      </c>
      <c r="C616" s="7">
        <f>YEAR(base[[#This Row],[Data]])</f>
        <v>2017</v>
      </c>
      <c r="D616" s="7" t="str">
        <f>UPPER(TEXT(base[[#This Row],[Data]],"mmm"))</f>
        <v>JUN</v>
      </c>
      <c r="E616" t="s">
        <v>21</v>
      </c>
      <c r="F616" t="s">
        <v>14</v>
      </c>
      <c r="G616" t="str">
        <f>PROPER(base[[#This Row],[Evento]]&amp;" "&amp;base[[#This Row],[Tipo]])</f>
        <v>15 Anos Teen</v>
      </c>
      <c r="H616" t="s">
        <v>12</v>
      </c>
      <c r="I616">
        <v>100</v>
      </c>
      <c r="J616" s="3">
        <f>VLOOKUP(_xlfn.CONCAT(base[[#This Row],[Evento]],base[[#This Row],[Tipo]]),'[1]tabela de preços'!$D$4:$E$14,2,0)</f>
        <v>90</v>
      </c>
      <c r="K616" s="3">
        <v>9000</v>
      </c>
      <c r="L616" s="3">
        <v>3193</v>
      </c>
      <c r="M616" s="3">
        <v>5807</v>
      </c>
      <c r="N616" t="s">
        <v>13</v>
      </c>
    </row>
    <row r="617" spans="2:14" hidden="1" x14ac:dyDescent="0.25">
      <c r="B617" s="2">
        <v>42457</v>
      </c>
      <c r="C617" s="7">
        <f>YEAR(base[[#This Row],[Data]])</f>
        <v>2016</v>
      </c>
      <c r="D617" s="7" t="str">
        <f>UPPER(TEXT(base[[#This Row],[Data]],"mmm"))</f>
        <v>MAR</v>
      </c>
      <c r="E617" t="s">
        <v>22</v>
      </c>
      <c r="F617" t="s">
        <v>16</v>
      </c>
      <c r="G617" t="str">
        <f>PROPER(base[[#This Row],[Evento]]&amp;" "&amp;base[[#This Row],[Tipo]])</f>
        <v>Despedida Adulto</v>
      </c>
      <c r="H617" t="s">
        <v>15</v>
      </c>
      <c r="I617">
        <v>150</v>
      </c>
      <c r="J617" s="3">
        <f>VLOOKUP(_xlfn.CONCAT(base[[#This Row],[Evento]],base[[#This Row],[Tipo]]),'[1]tabela de preços'!$D$4:$E$14,2,0)</f>
        <v>120</v>
      </c>
      <c r="K617" s="3">
        <v>18000</v>
      </c>
      <c r="L617" s="3">
        <v>7475</v>
      </c>
      <c r="M617" s="3">
        <v>10525</v>
      </c>
      <c r="N617" t="s">
        <v>13</v>
      </c>
    </row>
    <row r="618" spans="2:14" hidden="1" x14ac:dyDescent="0.25">
      <c r="B618" s="2">
        <v>42696</v>
      </c>
      <c r="C618" s="7">
        <f>YEAR(base[[#This Row],[Data]])</f>
        <v>2016</v>
      </c>
      <c r="D618" s="7" t="str">
        <f>UPPER(TEXT(base[[#This Row],[Data]],"mmm"))</f>
        <v>NOV</v>
      </c>
      <c r="E618" t="s">
        <v>10</v>
      </c>
      <c r="F618" t="s">
        <v>11</v>
      </c>
      <c r="G618" t="str">
        <f>PROPER(base[[#This Row],[Evento]]&amp;" "&amp;base[[#This Row],[Tipo]])</f>
        <v>Aniversário Infantil</v>
      </c>
      <c r="H618" t="s">
        <v>12</v>
      </c>
      <c r="I618">
        <v>50</v>
      </c>
      <c r="J618" s="3">
        <f>VLOOKUP(_xlfn.CONCAT(base[[#This Row],[Evento]],base[[#This Row],[Tipo]]),'[1]tabela de preços'!$D$4:$E$14,2,0)</f>
        <v>70</v>
      </c>
      <c r="K618" s="3">
        <v>3500</v>
      </c>
      <c r="L618" s="3">
        <v>1422</v>
      </c>
      <c r="M618" s="3">
        <v>2078</v>
      </c>
      <c r="N618" t="s">
        <v>13</v>
      </c>
    </row>
    <row r="619" spans="2:14" hidden="1" x14ac:dyDescent="0.25">
      <c r="B619" s="2">
        <v>42992</v>
      </c>
      <c r="C619" s="7">
        <f>YEAR(base[[#This Row],[Data]])</f>
        <v>2017</v>
      </c>
      <c r="D619" s="7" t="str">
        <f>UPPER(TEXT(base[[#This Row],[Data]],"mmm"))</f>
        <v>SET</v>
      </c>
      <c r="E619" t="s">
        <v>10</v>
      </c>
      <c r="F619" t="s">
        <v>14</v>
      </c>
      <c r="G619" t="str">
        <f>PROPER(base[[#This Row],[Evento]]&amp;" "&amp;base[[#This Row],[Tipo]])</f>
        <v>Aniversário Teen</v>
      </c>
      <c r="H619" t="s">
        <v>15</v>
      </c>
      <c r="I619">
        <v>100</v>
      </c>
      <c r="J619" s="3">
        <f>VLOOKUP(_xlfn.CONCAT(base[[#This Row],[Evento]],base[[#This Row],[Tipo]]),'[1]tabela de preços'!$D$4:$E$14,2,0)</f>
        <v>90</v>
      </c>
      <c r="K619" s="3">
        <v>9000</v>
      </c>
      <c r="L619" s="3">
        <v>3760</v>
      </c>
      <c r="M619" s="3">
        <v>5240</v>
      </c>
      <c r="N619" t="s">
        <v>13</v>
      </c>
    </row>
    <row r="620" spans="2:14" hidden="1" x14ac:dyDescent="0.25">
      <c r="B620" s="2">
        <v>42893</v>
      </c>
      <c r="C620" s="7">
        <f>YEAR(base[[#This Row],[Data]])</f>
        <v>2017</v>
      </c>
      <c r="D620" s="7" t="str">
        <f>UPPER(TEXT(base[[#This Row],[Data]],"mmm"))</f>
        <v>JUN</v>
      </c>
      <c r="E620" t="s">
        <v>10</v>
      </c>
      <c r="F620" t="s">
        <v>16</v>
      </c>
      <c r="G620" t="str">
        <f>PROPER(base[[#This Row],[Evento]]&amp;" "&amp;base[[#This Row],[Tipo]])</f>
        <v>Aniversário Adulto</v>
      </c>
      <c r="H620" t="s">
        <v>12</v>
      </c>
      <c r="I620">
        <v>150</v>
      </c>
      <c r="J620" s="3">
        <f>VLOOKUP(_xlfn.CONCAT(base[[#This Row],[Evento]],base[[#This Row],[Tipo]]),'[1]tabela de preços'!$D$4:$E$14,2,0)</f>
        <v>120</v>
      </c>
      <c r="K620" s="3">
        <v>18000</v>
      </c>
      <c r="L620" s="3">
        <v>6519</v>
      </c>
      <c r="M620" s="3">
        <v>11481</v>
      </c>
      <c r="N620" t="s">
        <v>13</v>
      </c>
    </row>
    <row r="621" spans="2:14" hidden="1" x14ac:dyDescent="0.25">
      <c r="B621" s="2">
        <v>42470</v>
      </c>
      <c r="C621" s="7">
        <f>YEAR(base[[#This Row],[Data]])</f>
        <v>2016</v>
      </c>
      <c r="D621" s="7" t="str">
        <f>UPPER(TEXT(base[[#This Row],[Data]],"mmm"))</f>
        <v>ABR</v>
      </c>
      <c r="E621" t="s">
        <v>10</v>
      </c>
      <c r="F621" t="s">
        <v>17</v>
      </c>
      <c r="G621" t="str">
        <f>PROPER(base[[#This Row],[Evento]]&amp;" "&amp;base[[#This Row],[Tipo]])</f>
        <v>Aniversário Melhor Idade</v>
      </c>
      <c r="H621" t="s">
        <v>15</v>
      </c>
      <c r="I621">
        <v>70</v>
      </c>
      <c r="J621" s="3">
        <f>VLOOKUP(_xlfn.CONCAT(base[[#This Row],[Evento]],base[[#This Row],[Tipo]]),'[1]tabela de preços'!$D$4:$E$14,2,0)</f>
        <v>120</v>
      </c>
      <c r="K621" s="3">
        <v>8400</v>
      </c>
      <c r="L621" s="3">
        <v>2975</v>
      </c>
      <c r="M621" s="3">
        <v>5425</v>
      </c>
      <c r="N621" t="s">
        <v>13</v>
      </c>
    </row>
    <row r="622" spans="2:14" x14ac:dyDescent="0.25">
      <c r="B622" s="2">
        <v>42743</v>
      </c>
      <c r="C622" s="7">
        <f>YEAR(base[[#This Row],[Data]])</f>
        <v>2017</v>
      </c>
      <c r="D622" s="7" t="str">
        <f>UPPER(TEXT(base[[#This Row],[Data]],"mmm"))</f>
        <v>JAN</v>
      </c>
      <c r="E622" t="s">
        <v>18</v>
      </c>
      <c r="F622" t="s">
        <v>16</v>
      </c>
      <c r="G622" t="str">
        <f>PROPER(base[[#This Row],[Evento]]&amp;" "&amp;base[[#This Row],[Tipo]])</f>
        <v>Casamento Adulto</v>
      </c>
      <c r="H622" t="s">
        <v>12</v>
      </c>
      <c r="I622">
        <v>120</v>
      </c>
      <c r="J622" s="3">
        <f>VLOOKUP(_xlfn.CONCAT(base[[#This Row],[Evento]],base[[#This Row],[Tipo]]),'[1]tabela de preços'!$D$4:$E$14,2,0)</f>
        <v>150</v>
      </c>
      <c r="K622" s="3">
        <v>18000</v>
      </c>
      <c r="L622" s="3">
        <v>6726</v>
      </c>
      <c r="M622" s="3">
        <v>11274</v>
      </c>
      <c r="N622" t="s">
        <v>13</v>
      </c>
    </row>
    <row r="623" spans="2:14" hidden="1" x14ac:dyDescent="0.25">
      <c r="B623" s="2">
        <v>42502</v>
      </c>
      <c r="C623" s="7">
        <f>YEAR(base[[#This Row],[Data]])</f>
        <v>2016</v>
      </c>
      <c r="D623" s="7" t="str">
        <f>UPPER(TEXT(base[[#This Row],[Data]],"mmm"))</f>
        <v>MAI</v>
      </c>
      <c r="E623" t="s">
        <v>19</v>
      </c>
      <c r="F623" t="s">
        <v>16</v>
      </c>
      <c r="G623" t="str">
        <f>PROPER(base[[#This Row],[Evento]]&amp;" "&amp;base[[#This Row],[Tipo]])</f>
        <v>Bodas Adulto</v>
      </c>
      <c r="H623" t="s">
        <v>15</v>
      </c>
      <c r="I623">
        <v>100</v>
      </c>
      <c r="J623" s="3">
        <f>VLOOKUP(_xlfn.CONCAT(base[[#This Row],[Evento]],base[[#This Row],[Tipo]]),'[1]tabela de preços'!$D$4:$E$14,2,0)</f>
        <v>150</v>
      </c>
      <c r="K623" s="3">
        <v>15000</v>
      </c>
      <c r="L623" s="3">
        <v>6444</v>
      </c>
      <c r="M623" s="3">
        <v>8556</v>
      </c>
      <c r="N623" t="s">
        <v>13</v>
      </c>
    </row>
    <row r="624" spans="2:14" hidden="1" x14ac:dyDescent="0.25">
      <c r="B624" s="2">
        <v>42384</v>
      </c>
      <c r="C624" s="7">
        <f>YEAR(base[[#This Row],[Data]])</f>
        <v>2016</v>
      </c>
      <c r="D624" s="7" t="str">
        <f>UPPER(TEXT(base[[#This Row],[Data]],"mmm"))</f>
        <v>JAN</v>
      </c>
      <c r="E624" t="s">
        <v>19</v>
      </c>
      <c r="F624" t="s">
        <v>17</v>
      </c>
      <c r="G624" t="str">
        <f>PROPER(base[[#This Row],[Evento]]&amp;" "&amp;base[[#This Row],[Tipo]])</f>
        <v>Bodas Melhor Idade</v>
      </c>
      <c r="H624" t="s">
        <v>12</v>
      </c>
      <c r="I624">
        <v>200</v>
      </c>
      <c r="J624" s="3">
        <f>VLOOKUP(_xlfn.CONCAT(base[[#This Row],[Evento]],base[[#This Row],[Tipo]]),'[1]tabela de preços'!$D$4:$E$14,2,0)</f>
        <v>120</v>
      </c>
      <c r="K624" s="3">
        <v>24000</v>
      </c>
      <c r="L624" s="3">
        <v>10476</v>
      </c>
      <c r="M624" s="3">
        <v>13524</v>
      </c>
      <c r="N624" t="s">
        <v>13</v>
      </c>
    </row>
    <row r="625" spans="2:14" x14ac:dyDescent="0.25">
      <c r="B625" s="2">
        <v>42762</v>
      </c>
      <c r="C625" s="7">
        <f>YEAR(base[[#This Row],[Data]])</f>
        <v>2017</v>
      </c>
      <c r="D625" s="7" t="str">
        <f>UPPER(TEXT(base[[#This Row],[Data]],"mmm"))</f>
        <v>JAN</v>
      </c>
      <c r="E625" t="s">
        <v>20</v>
      </c>
      <c r="F625" t="s">
        <v>16</v>
      </c>
      <c r="G625" t="str">
        <f>PROPER(base[[#This Row],[Evento]]&amp;" "&amp;base[[#This Row],[Tipo]])</f>
        <v>Empresa Adulto</v>
      </c>
      <c r="H625" t="s">
        <v>15</v>
      </c>
      <c r="I625">
        <v>50</v>
      </c>
      <c r="J625" s="3">
        <f>VLOOKUP(_xlfn.CONCAT(base[[#This Row],[Evento]],base[[#This Row],[Tipo]]),'[1]tabela de preços'!$D$4:$E$14,2,0)</f>
        <v>100</v>
      </c>
      <c r="K625" s="3">
        <v>5000</v>
      </c>
      <c r="L625" s="3">
        <v>2188</v>
      </c>
      <c r="M625" s="3">
        <v>2812</v>
      </c>
      <c r="N625" t="s">
        <v>13</v>
      </c>
    </row>
    <row r="626" spans="2:14" hidden="1" x14ac:dyDescent="0.25">
      <c r="B626" s="2">
        <v>42716</v>
      </c>
      <c r="C626" s="7">
        <f>YEAR(base[[#This Row],[Data]])</f>
        <v>2016</v>
      </c>
      <c r="D626" s="7" t="str">
        <f>UPPER(TEXT(base[[#This Row],[Data]],"mmm"))</f>
        <v>DEZ</v>
      </c>
      <c r="E626" t="s">
        <v>21</v>
      </c>
      <c r="F626" t="s">
        <v>14</v>
      </c>
      <c r="G626" t="str">
        <f>PROPER(base[[#This Row],[Evento]]&amp;" "&amp;base[[#This Row],[Tipo]])</f>
        <v>15 Anos Teen</v>
      </c>
      <c r="H626" t="s">
        <v>12</v>
      </c>
      <c r="I626">
        <v>100</v>
      </c>
      <c r="J626" s="3">
        <f>VLOOKUP(_xlfn.CONCAT(base[[#This Row],[Evento]],base[[#This Row],[Tipo]]),'[1]tabela de preços'!$D$4:$E$14,2,0)</f>
        <v>90</v>
      </c>
      <c r="K626" s="3">
        <v>9000</v>
      </c>
      <c r="L626" s="3">
        <v>3712</v>
      </c>
      <c r="M626" s="3">
        <v>5288</v>
      </c>
      <c r="N626" t="s">
        <v>13</v>
      </c>
    </row>
    <row r="627" spans="2:14" hidden="1" x14ac:dyDescent="0.25">
      <c r="B627" s="2">
        <v>42823</v>
      </c>
      <c r="C627" s="7">
        <f>YEAR(base[[#This Row],[Data]])</f>
        <v>2017</v>
      </c>
      <c r="D627" s="7" t="str">
        <f>UPPER(TEXT(base[[#This Row],[Data]],"mmm"))</f>
        <v>MAR</v>
      </c>
      <c r="E627" t="s">
        <v>22</v>
      </c>
      <c r="F627" t="s">
        <v>16</v>
      </c>
      <c r="G627" t="str">
        <f>PROPER(base[[#This Row],[Evento]]&amp;" "&amp;base[[#This Row],[Tipo]])</f>
        <v>Despedida Adulto</v>
      </c>
      <c r="H627" t="s">
        <v>15</v>
      </c>
      <c r="I627">
        <v>150</v>
      </c>
      <c r="J627" s="3">
        <f>VLOOKUP(_xlfn.CONCAT(base[[#This Row],[Evento]],base[[#This Row],[Tipo]]),'[1]tabela de preços'!$D$4:$E$14,2,0)</f>
        <v>120</v>
      </c>
      <c r="K627" s="3">
        <v>18000</v>
      </c>
      <c r="L627" s="3">
        <v>7216</v>
      </c>
      <c r="M627" s="3">
        <v>10784</v>
      </c>
      <c r="N627" t="s">
        <v>13</v>
      </c>
    </row>
    <row r="628" spans="2:14" hidden="1" x14ac:dyDescent="0.25">
      <c r="B628" s="2">
        <v>42807</v>
      </c>
      <c r="C628" s="7">
        <f>YEAR(base[[#This Row],[Data]])</f>
        <v>2017</v>
      </c>
      <c r="D628" s="7" t="str">
        <f>UPPER(TEXT(base[[#This Row],[Data]],"mmm"))</f>
        <v>MAR</v>
      </c>
      <c r="E628" t="s">
        <v>10</v>
      </c>
      <c r="F628" t="s">
        <v>11</v>
      </c>
      <c r="G628" t="str">
        <f>PROPER(base[[#This Row],[Evento]]&amp;" "&amp;base[[#This Row],[Tipo]])</f>
        <v>Aniversário Infantil</v>
      </c>
      <c r="H628" t="s">
        <v>12</v>
      </c>
      <c r="I628">
        <v>50</v>
      </c>
      <c r="J628" s="3">
        <f>VLOOKUP(_xlfn.CONCAT(base[[#This Row],[Evento]],base[[#This Row],[Tipo]]),'[1]tabela de preços'!$D$4:$E$14,2,0)</f>
        <v>70</v>
      </c>
      <c r="K628" s="3">
        <v>3500</v>
      </c>
      <c r="L628" s="3">
        <v>1269</v>
      </c>
      <c r="M628" s="3">
        <v>2231</v>
      </c>
      <c r="N628" t="s">
        <v>13</v>
      </c>
    </row>
    <row r="629" spans="2:14" hidden="1" x14ac:dyDescent="0.25">
      <c r="B629" s="2">
        <v>42555</v>
      </c>
      <c r="C629" s="7">
        <f>YEAR(base[[#This Row],[Data]])</f>
        <v>2016</v>
      </c>
      <c r="D629" s="7" t="str">
        <f>UPPER(TEXT(base[[#This Row],[Data]],"mmm"))</f>
        <v>JUL</v>
      </c>
      <c r="E629" t="s">
        <v>10</v>
      </c>
      <c r="F629" t="s">
        <v>14</v>
      </c>
      <c r="G629" t="str">
        <f>PROPER(base[[#This Row],[Evento]]&amp;" "&amp;base[[#This Row],[Tipo]])</f>
        <v>Aniversário Teen</v>
      </c>
      <c r="H629" t="s">
        <v>15</v>
      </c>
      <c r="I629">
        <v>100</v>
      </c>
      <c r="J629" s="3">
        <f>VLOOKUP(_xlfn.CONCAT(base[[#This Row],[Evento]],base[[#This Row],[Tipo]]),'[1]tabela de preços'!$D$4:$E$14,2,0)</f>
        <v>90</v>
      </c>
      <c r="K629" s="3">
        <v>9000</v>
      </c>
      <c r="L629" s="3">
        <v>3873</v>
      </c>
      <c r="M629" s="3">
        <v>5127</v>
      </c>
      <c r="N629" t="s">
        <v>13</v>
      </c>
    </row>
    <row r="630" spans="2:14" hidden="1" x14ac:dyDescent="0.25">
      <c r="B630" s="2">
        <v>42550</v>
      </c>
      <c r="C630" s="7">
        <f>YEAR(base[[#This Row],[Data]])</f>
        <v>2016</v>
      </c>
      <c r="D630" s="7" t="str">
        <f>UPPER(TEXT(base[[#This Row],[Data]],"mmm"))</f>
        <v>JUN</v>
      </c>
      <c r="E630" t="s">
        <v>10</v>
      </c>
      <c r="F630" t="s">
        <v>16</v>
      </c>
      <c r="G630" t="str">
        <f>PROPER(base[[#This Row],[Evento]]&amp;" "&amp;base[[#This Row],[Tipo]])</f>
        <v>Aniversário Adulto</v>
      </c>
      <c r="H630" t="s">
        <v>12</v>
      </c>
      <c r="I630">
        <v>150</v>
      </c>
      <c r="J630" s="3">
        <f>VLOOKUP(_xlfn.CONCAT(base[[#This Row],[Evento]],base[[#This Row],[Tipo]]),'[1]tabela de preços'!$D$4:$E$14,2,0)</f>
        <v>120</v>
      </c>
      <c r="K630" s="3">
        <v>18000</v>
      </c>
      <c r="L630" s="3">
        <v>7256</v>
      </c>
      <c r="M630" s="3">
        <v>10744</v>
      </c>
      <c r="N630" t="s">
        <v>13</v>
      </c>
    </row>
    <row r="631" spans="2:14" x14ac:dyDescent="0.25">
      <c r="B631" s="2">
        <v>42750</v>
      </c>
      <c r="C631" s="7">
        <f>YEAR(base[[#This Row],[Data]])</f>
        <v>2017</v>
      </c>
      <c r="D631" s="7" t="str">
        <f>UPPER(TEXT(base[[#This Row],[Data]],"mmm"))</f>
        <v>JAN</v>
      </c>
      <c r="E631" t="s">
        <v>10</v>
      </c>
      <c r="F631" t="s">
        <v>17</v>
      </c>
      <c r="G631" t="str">
        <f>PROPER(base[[#This Row],[Evento]]&amp;" "&amp;base[[#This Row],[Tipo]])</f>
        <v>Aniversário Melhor Idade</v>
      </c>
      <c r="H631" t="s">
        <v>15</v>
      </c>
      <c r="I631">
        <v>70</v>
      </c>
      <c r="J631" s="3">
        <f>VLOOKUP(_xlfn.CONCAT(base[[#This Row],[Evento]],base[[#This Row],[Tipo]]),'[1]tabela de preços'!$D$4:$E$14,2,0)</f>
        <v>120</v>
      </c>
      <c r="K631" s="3">
        <v>8400</v>
      </c>
      <c r="L631" s="3">
        <v>3471</v>
      </c>
      <c r="M631" s="3">
        <v>4929</v>
      </c>
      <c r="N631" t="s">
        <v>13</v>
      </c>
    </row>
    <row r="632" spans="2:14" hidden="1" x14ac:dyDescent="0.25">
      <c r="B632" s="2">
        <v>42968</v>
      </c>
      <c r="C632" s="7">
        <f>YEAR(base[[#This Row],[Data]])</f>
        <v>2017</v>
      </c>
      <c r="D632" s="7" t="str">
        <f>UPPER(TEXT(base[[#This Row],[Data]],"mmm"))</f>
        <v>AGO</v>
      </c>
      <c r="E632" t="s">
        <v>18</v>
      </c>
      <c r="F632" t="s">
        <v>16</v>
      </c>
      <c r="G632" t="str">
        <f>PROPER(base[[#This Row],[Evento]]&amp;" "&amp;base[[#This Row],[Tipo]])</f>
        <v>Casamento Adulto</v>
      </c>
      <c r="H632" t="s">
        <v>12</v>
      </c>
      <c r="I632">
        <v>120</v>
      </c>
      <c r="J632" s="3">
        <f>VLOOKUP(_xlfn.CONCAT(base[[#This Row],[Evento]],base[[#This Row],[Tipo]]),'[1]tabela de preços'!$D$4:$E$14,2,0)</f>
        <v>150</v>
      </c>
      <c r="K632" s="3">
        <v>18000</v>
      </c>
      <c r="L632" s="3">
        <v>7243</v>
      </c>
      <c r="M632" s="3">
        <v>10757</v>
      </c>
      <c r="N632" t="s">
        <v>13</v>
      </c>
    </row>
    <row r="633" spans="2:14" hidden="1" x14ac:dyDescent="0.25">
      <c r="B633" s="2">
        <v>42495</v>
      </c>
      <c r="C633" s="7">
        <f>YEAR(base[[#This Row],[Data]])</f>
        <v>2016</v>
      </c>
      <c r="D633" s="7" t="str">
        <f>UPPER(TEXT(base[[#This Row],[Data]],"mmm"))</f>
        <v>MAI</v>
      </c>
      <c r="E633" t="s">
        <v>19</v>
      </c>
      <c r="F633" t="s">
        <v>16</v>
      </c>
      <c r="G633" t="str">
        <f>PROPER(base[[#This Row],[Evento]]&amp;" "&amp;base[[#This Row],[Tipo]])</f>
        <v>Bodas Adulto</v>
      </c>
      <c r="H633" t="s">
        <v>15</v>
      </c>
      <c r="I633">
        <v>100</v>
      </c>
      <c r="J633" s="3">
        <f>VLOOKUP(_xlfn.CONCAT(base[[#This Row],[Evento]],base[[#This Row],[Tipo]]),'[1]tabela de preços'!$D$4:$E$14,2,0)</f>
        <v>150</v>
      </c>
      <c r="K633" s="3">
        <v>15000</v>
      </c>
      <c r="L633" s="3">
        <v>6736</v>
      </c>
      <c r="M633" s="3">
        <v>8264</v>
      </c>
      <c r="N633" t="s">
        <v>13</v>
      </c>
    </row>
    <row r="634" spans="2:14" hidden="1" x14ac:dyDescent="0.25">
      <c r="B634" s="2">
        <v>43043</v>
      </c>
      <c r="C634" s="7">
        <f>YEAR(base[[#This Row],[Data]])</f>
        <v>2017</v>
      </c>
      <c r="D634" s="7" t="str">
        <f>UPPER(TEXT(base[[#This Row],[Data]],"mmm"))</f>
        <v>NOV</v>
      </c>
      <c r="E634" t="s">
        <v>19</v>
      </c>
      <c r="F634" t="s">
        <v>17</v>
      </c>
      <c r="G634" t="str">
        <f>PROPER(base[[#This Row],[Evento]]&amp;" "&amp;base[[#This Row],[Tipo]])</f>
        <v>Bodas Melhor Idade</v>
      </c>
      <c r="H634" t="s">
        <v>12</v>
      </c>
      <c r="I634">
        <v>200</v>
      </c>
      <c r="J634" s="3">
        <f>VLOOKUP(_xlfn.CONCAT(base[[#This Row],[Evento]],base[[#This Row],[Tipo]]),'[1]tabela de preços'!$D$4:$E$14,2,0)</f>
        <v>120</v>
      </c>
      <c r="K634" s="3">
        <v>24000</v>
      </c>
      <c r="L634" s="3">
        <v>9161</v>
      </c>
      <c r="M634" s="3">
        <v>14839</v>
      </c>
      <c r="N634" t="s">
        <v>13</v>
      </c>
    </row>
    <row r="635" spans="2:14" hidden="1" x14ac:dyDescent="0.25">
      <c r="B635" s="2">
        <v>42482</v>
      </c>
      <c r="C635" s="7">
        <f>YEAR(base[[#This Row],[Data]])</f>
        <v>2016</v>
      </c>
      <c r="D635" s="7" t="str">
        <f>UPPER(TEXT(base[[#This Row],[Data]],"mmm"))</f>
        <v>ABR</v>
      </c>
      <c r="E635" t="s">
        <v>20</v>
      </c>
      <c r="F635" t="s">
        <v>16</v>
      </c>
      <c r="G635" t="str">
        <f>PROPER(base[[#This Row],[Evento]]&amp;" "&amp;base[[#This Row],[Tipo]])</f>
        <v>Empresa Adulto</v>
      </c>
      <c r="H635" t="s">
        <v>15</v>
      </c>
      <c r="I635">
        <v>50</v>
      </c>
      <c r="J635" s="3">
        <f>VLOOKUP(_xlfn.CONCAT(base[[#This Row],[Evento]],base[[#This Row],[Tipo]]),'[1]tabela de preços'!$D$4:$E$14,2,0)</f>
        <v>100</v>
      </c>
      <c r="K635" s="3">
        <v>5000</v>
      </c>
      <c r="L635" s="3">
        <v>2053</v>
      </c>
      <c r="M635" s="3">
        <v>2947</v>
      </c>
      <c r="N635" t="s">
        <v>13</v>
      </c>
    </row>
    <row r="636" spans="2:14" hidden="1" x14ac:dyDescent="0.25">
      <c r="B636" s="2">
        <v>42854</v>
      </c>
      <c r="C636" s="7">
        <f>YEAR(base[[#This Row],[Data]])</f>
        <v>2017</v>
      </c>
      <c r="D636" s="7" t="str">
        <f>UPPER(TEXT(base[[#This Row],[Data]],"mmm"))</f>
        <v>ABR</v>
      </c>
      <c r="E636" t="s">
        <v>21</v>
      </c>
      <c r="F636" t="s">
        <v>14</v>
      </c>
      <c r="G636" t="str">
        <f>PROPER(base[[#This Row],[Evento]]&amp;" "&amp;base[[#This Row],[Tipo]])</f>
        <v>15 Anos Teen</v>
      </c>
      <c r="H636" t="s">
        <v>12</v>
      </c>
      <c r="I636">
        <v>100</v>
      </c>
      <c r="J636" s="3">
        <f>VLOOKUP(_xlfn.CONCAT(base[[#This Row],[Evento]],base[[#This Row],[Tipo]]),'[1]tabela de preços'!$D$4:$E$14,2,0)</f>
        <v>90</v>
      </c>
      <c r="K636" s="3">
        <v>9000</v>
      </c>
      <c r="L636" s="3">
        <v>4024</v>
      </c>
      <c r="M636" s="3">
        <v>4976</v>
      </c>
      <c r="N636" t="s">
        <v>13</v>
      </c>
    </row>
    <row r="637" spans="2:14" x14ac:dyDescent="0.25">
      <c r="B637" s="2">
        <v>42749</v>
      </c>
      <c r="C637" s="7">
        <f>YEAR(base[[#This Row],[Data]])</f>
        <v>2017</v>
      </c>
      <c r="D637" s="7" t="str">
        <f>UPPER(TEXT(base[[#This Row],[Data]],"mmm"))</f>
        <v>JAN</v>
      </c>
      <c r="E637" t="s">
        <v>22</v>
      </c>
      <c r="F637" t="s">
        <v>16</v>
      </c>
      <c r="G637" t="str">
        <f>PROPER(base[[#This Row],[Evento]]&amp;" "&amp;base[[#This Row],[Tipo]])</f>
        <v>Despedida Adulto</v>
      </c>
      <c r="H637" t="s">
        <v>15</v>
      </c>
      <c r="I637">
        <v>150</v>
      </c>
      <c r="J637" s="3">
        <f>VLOOKUP(_xlfn.CONCAT(base[[#This Row],[Evento]],base[[#This Row],[Tipo]]),'[1]tabela de preços'!$D$4:$E$14,2,0)</f>
        <v>120</v>
      </c>
      <c r="K637" s="3">
        <v>18000</v>
      </c>
      <c r="L637" s="3">
        <v>6678</v>
      </c>
      <c r="M637" s="3">
        <v>11322</v>
      </c>
      <c r="N637" t="s">
        <v>13</v>
      </c>
    </row>
    <row r="638" spans="2:14" hidden="1" x14ac:dyDescent="0.25">
      <c r="B638" s="2">
        <v>43062</v>
      </c>
      <c r="C638" s="7">
        <f>YEAR(base[[#This Row],[Data]])</f>
        <v>2017</v>
      </c>
      <c r="D638" s="7" t="str">
        <f>UPPER(TEXT(base[[#This Row],[Data]],"mmm"))</f>
        <v>NOV</v>
      </c>
      <c r="E638" t="s">
        <v>10</v>
      </c>
      <c r="F638" t="s">
        <v>11</v>
      </c>
      <c r="G638" t="str">
        <f>PROPER(base[[#This Row],[Evento]]&amp;" "&amp;base[[#This Row],[Tipo]])</f>
        <v>Aniversário Infantil</v>
      </c>
      <c r="H638" t="s">
        <v>12</v>
      </c>
      <c r="I638">
        <v>50</v>
      </c>
      <c r="J638" s="3">
        <f>VLOOKUP(_xlfn.CONCAT(base[[#This Row],[Evento]],base[[#This Row],[Tipo]]),'[1]tabela de preços'!$D$4:$E$14,2,0)</f>
        <v>70</v>
      </c>
      <c r="K638" s="3">
        <v>3500</v>
      </c>
      <c r="L638" s="3">
        <v>1541</v>
      </c>
      <c r="M638" s="3">
        <v>1959</v>
      </c>
      <c r="N638" t="s">
        <v>13</v>
      </c>
    </row>
    <row r="639" spans="2:14" hidden="1" x14ac:dyDescent="0.25">
      <c r="B639" s="2">
        <v>42445</v>
      </c>
      <c r="C639" s="7">
        <f>YEAR(base[[#This Row],[Data]])</f>
        <v>2016</v>
      </c>
      <c r="D639" s="7" t="str">
        <f>UPPER(TEXT(base[[#This Row],[Data]],"mmm"))</f>
        <v>MAR</v>
      </c>
      <c r="E639" t="s">
        <v>10</v>
      </c>
      <c r="F639" t="s">
        <v>14</v>
      </c>
      <c r="G639" t="str">
        <f>PROPER(base[[#This Row],[Evento]]&amp;" "&amp;base[[#This Row],[Tipo]])</f>
        <v>Aniversário Teen</v>
      </c>
      <c r="H639" t="s">
        <v>15</v>
      </c>
      <c r="I639">
        <v>100</v>
      </c>
      <c r="J639" s="3">
        <f>VLOOKUP(_xlfn.CONCAT(base[[#This Row],[Evento]],base[[#This Row],[Tipo]]),'[1]tabela de preços'!$D$4:$E$14,2,0)</f>
        <v>90</v>
      </c>
      <c r="K639" s="3">
        <v>9000</v>
      </c>
      <c r="L639" s="3">
        <v>3812</v>
      </c>
      <c r="M639" s="3">
        <v>5188</v>
      </c>
      <c r="N639" t="s">
        <v>13</v>
      </c>
    </row>
    <row r="640" spans="2:14" hidden="1" x14ac:dyDescent="0.25">
      <c r="B640" s="2">
        <v>42627</v>
      </c>
      <c r="C640" s="7">
        <f>YEAR(base[[#This Row],[Data]])</f>
        <v>2016</v>
      </c>
      <c r="D640" s="7" t="str">
        <f>UPPER(TEXT(base[[#This Row],[Data]],"mmm"))</f>
        <v>SET</v>
      </c>
      <c r="E640" t="s">
        <v>10</v>
      </c>
      <c r="F640" t="s">
        <v>16</v>
      </c>
      <c r="G640" t="str">
        <f>PROPER(base[[#This Row],[Evento]]&amp;" "&amp;base[[#This Row],[Tipo]])</f>
        <v>Aniversário Adulto</v>
      </c>
      <c r="H640" t="s">
        <v>12</v>
      </c>
      <c r="I640">
        <v>150</v>
      </c>
      <c r="J640" s="3">
        <f>VLOOKUP(_xlfn.CONCAT(base[[#This Row],[Evento]],base[[#This Row],[Tipo]]),'[1]tabela de preços'!$D$4:$E$14,2,0)</f>
        <v>120</v>
      </c>
      <c r="K640" s="3">
        <v>18000</v>
      </c>
      <c r="L640" s="3">
        <v>7741</v>
      </c>
      <c r="M640" s="3">
        <v>10259</v>
      </c>
      <c r="N640" t="s">
        <v>13</v>
      </c>
    </row>
    <row r="641" spans="2:14" hidden="1" x14ac:dyDescent="0.25">
      <c r="B641" s="2">
        <v>42661</v>
      </c>
      <c r="C641" s="7">
        <f>YEAR(base[[#This Row],[Data]])</f>
        <v>2016</v>
      </c>
      <c r="D641" s="7" t="str">
        <f>UPPER(TEXT(base[[#This Row],[Data]],"mmm"))</f>
        <v>OUT</v>
      </c>
      <c r="E641" t="s">
        <v>10</v>
      </c>
      <c r="F641" t="s">
        <v>17</v>
      </c>
      <c r="G641" t="str">
        <f>PROPER(base[[#This Row],[Evento]]&amp;" "&amp;base[[#This Row],[Tipo]])</f>
        <v>Aniversário Melhor Idade</v>
      </c>
      <c r="H641" t="s">
        <v>15</v>
      </c>
      <c r="I641">
        <v>70</v>
      </c>
      <c r="J641" s="3">
        <f>VLOOKUP(_xlfn.CONCAT(base[[#This Row],[Evento]],base[[#This Row],[Tipo]]),'[1]tabela de preços'!$D$4:$E$14,2,0)</f>
        <v>120</v>
      </c>
      <c r="K641" s="3">
        <v>8400</v>
      </c>
      <c r="L641" s="3">
        <v>3110</v>
      </c>
      <c r="M641" s="3">
        <v>5290</v>
      </c>
      <c r="N641" t="s">
        <v>13</v>
      </c>
    </row>
    <row r="642" spans="2:14" hidden="1" x14ac:dyDescent="0.25">
      <c r="B642" s="2">
        <v>43064</v>
      </c>
      <c r="C642" s="7">
        <f>YEAR(base[[#This Row],[Data]])</f>
        <v>2017</v>
      </c>
      <c r="D642" s="7" t="str">
        <f>UPPER(TEXT(base[[#This Row],[Data]],"mmm"))</f>
        <v>NOV</v>
      </c>
      <c r="E642" t="s">
        <v>18</v>
      </c>
      <c r="F642" t="s">
        <v>16</v>
      </c>
      <c r="G642" t="str">
        <f>PROPER(base[[#This Row],[Evento]]&amp;" "&amp;base[[#This Row],[Tipo]])</f>
        <v>Casamento Adulto</v>
      </c>
      <c r="H642" t="s">
        <v>12</v>
      </c>
      <c r="I642">
        <v>120</v>
      </c>
      <c r="J642" s="3">
        <f>VLOOKUP(_xlfn.CONCAT(base[[#This Row],[Evento]],base[[#This Row],[Tipo]]),'[1]tabela de preços'!$D$4:$E$14,2,0)</f>
        <v>150</v>
      </c>
      <c r="K642" s="3">
        <v>18000</v>
      </c>
      <c r="L642" s="3">
        <v>6392</v>
      </c>
      <c r="M642" s="3">
        <v>11608</v>
      </c>
      <c r="N642" t="s">
        <v>13</v>
      </c>
    </row>
    <row r="643" spans="2:14" hidden="1" x14ac:dyDescent="0.25">
      <c r="B643" s="2">
        <v>42454</v>
      </c>
      <c r="C643" s="7">
        <f>YEAR(base[[#This Row],[Data]])</f>
        <v>2016</v>
      </c>
      <c r="D643" s="7" t="str">
        <f>UPPER(TEXT(base[[#This Row],[Data]],"mmm"))</f>
        <v>MAR</v>
      </c>
      <c r="E643" t="s">
        <v>19</v>
      </c>
      <c r="F643" t="s">
        <v>16</v>
      </c>
      <c r="G643" t="str">
        <f>PROPER(base[[#This Row],[Evento]]&amp;" "&amp;base[[#This Row],[Tipo]])</f>
        <v>Bodas Adulto</v>
      </c>
      <c r="H643" t="s">
        <v>15</v>
      </c>
      <c r="I643">
        <v>100</v>
      </c>
      <c r="J643" s="3">
        <f>VLOOKUP(_xlfn.CONCAT(base[[#This Row],[Evento]],base[[#This Row],[Tipo]]),'[1]tabela de preços'!$D$4:$E$14,2,0)</f>
        <v>150</v>
      </c>
      <c r="K643" s="3">
        <v>15000</v>
      </c>
      <c r="L643" s="3">
        <v>5983</v>
      </c>
      <c r="M643" s="3">
        <v>9017</v>
      </c>
      <c r="N643" t="s">
        <v>13</v>
      </c>
    </row>
    <row r="644" spans="2:14" hidden="1" x14ac:dyDescent="0.25">
      <c r="B644" s="2">
        <v>42769</v>
      </c>
      <c r="C644" s="7">
        <f>YEAR(base[[#This Row],[Data]])</f>
        <v>2017</v>
      </c>
      <c r="D644" s="7" t="str">
        <f>UPPER(TEXT(base[[#This Row],[Data]],"mmm"))</f>
        <v>FEV</v>
      </c>
      <c r="E644" t="s">
        <v>19</v>
      </c>
      <c r="F644" t="s">
        <v>17</v>
      </c>
      <c r="G644" t="str">
        <f>PROPER(base[[#This Row],[Evento]]&amp;" "&amp;base[[#This Row],[Tipo]])</f>
        <v>Bodas Melhor Idade</v>
      </c>
      <c r="H644" t="s">
        <v>12</v>
      </c>
      <c r="I644">
        <v>200</v>
      </c>
      <c r="J644" s="3">
        <f>VLOOKUP(_xlfn.CONCAT(base[[#This Row],[Evento]],base[[#This Row],[Tipo]]),'[1]tabela de preços'!$D$4:$E$14,2,0)</f>
        <v>120</v>
      </c>
      <c r="K644" s="3">
        <v>24000</v>
      </c>
      <c r="L644" s="3">
        <v>9949</v>
      </c>
      <c r="M644" s="3">
        <v>14051</v>
      </c>
      <c r="N644" t="s">
        <v>13</v>
      </c>
    </row>
    <row r="645" spans="2:14" hidden="1" x14ac:dyDescent="0.25">
      <c r="B645" s="2">
        <v>43016</v>
      </c>
      <c r="C645" s="7">
        <f>YEAR(base[[#This Row],[Data]])</f>
        <v>2017</v>
      </c>
      <c r="D645" s="7" t="str">
        <f>UPPER(TEXT(base[[#This Row],[Data]],"mmm"))</f>
        <v>OUT</v>
      </c>
      <c r="E645" t="s">
        <v>20</v>
      </c>
      <c r="F645" t="s">
        <v>16</v>
      </c>
      <c r="G645" t="str">
        <f>PROPER(base[[#This Row],[Evento]]&amp;" "&amp;base[[#This Row],[Tipo]])</f>
        <v>Empresa Adulto</v>
      </c>
      <c r="H645" t="s">
        <v>15</v>
      </c>
      <c r="I645">
        <v>50</v>
      </c>
      <c r="J645" s="3">
        <f>VLOOKUP(_xlfn.CONCAT(base[[#This Row],[Evento]],base[[#This Row],[Tipo]]),'[1]tabela de preços'!$D$4:$E$14,2,0)</f>
        <v>100</v>
      </c>
      <c r="K645" s="3">
        <v>5000</v>
      </c>
      <c r="L645" s="3">
        <v>1797</v>
      </c>
      <c r="M645" s="3">
        <v>3203</v>
      </c>
      <c r="N645" t="s">
        <v>13</v>
      </c>
    </row>
    <row r="646" spans="2:14" hidden="1" x14ac:dyDescent="0.25">
      <c r="B646" s="2">
        <v>42926</v>
      </c>
      <c r="C646" s="7">
        <f>YEAR(base[[#This Row],[Data]])</f>
        <v>2017</v>
      </c>
      <c r="D646" s="7" t="str">
        <f>UPPER(TEXT(base[[#This Row],[Data]],"mmm"))</f>
        <v>JUL</v>
      </c>
      <c r="E646" t="s">
        <v>21</v>
      </c>
      <c r="F646" t="s">
        <v>14</v>
      </c>
      <c r="G646" t="str">
        <f>PROPER(base[[#This Row],[Evento]]&amp;" "&amp;base[[#This Row],[Tipo]])</f>
        <v>15 Anos Teen</v>
      </c>
      <c r="H646" t="s">
        <v>12</v>
      </c>
      <c r="I646">
        <v>100</v>
      </c>
      <c r="J646" s="3">
        <f>VLOOKUP(_xlfn.CONCAT(base[[#This Row],[Evento]],base[[#This Row],[Tipo]]),'[1]tabela de preços'!$D$4:$E$14,2,0)</f>
        <v>90</v>
      </c>
      <c r="K646" s="3">
        <v>9000</v>
      </c>
      <c r="L646" s="3">
        <v>3966</v>
      </c>
      <c r="M646" s="3">
        <v>5034</v>
      </c>
      <c r="N646" t="s">
        <v>13</v>
      </c>
    </row>
    <row r="647" spans="2:14" hidden="1" x14ac:dyDescent="0.25">
      <c r="B647" s="2">
        <v>42461</v>
      </c>
      <c r="C647" s="7">
        <f>YEAR(base[[#This Row],[Data]])</f>
        <v>2016</v>
      </c>
      <c r="D647" s="7" t="str">
        <f>UPPER(TEXT(base[[#This Row],[Data]],"mmm"))</f>
        <v>ABR</v>
      </c>
      <c r="E647" t="s">
        <v>22</v>
      </c>
      <c r="F647" t="s">
        <v>16</v>
      </c>
      <c r="G647" t="str">
        <f>PROPER(base[[#This Row],[Evento]]&amp;" "&amp;base[[#This Row],[Tipo]])</f>
        <v>Despedida Adulto</v>
      </c>
      <c r="H647" t="s">
        <v>15</v>
      </c>
      <c r="I647">
        <v>150</v>
      </c>
      <c r="J647" s="3">
        <f>VLOOKUP(_xlfn.CONCAT(base[[#This Row],[Evento]],base[[#This Row],[Tipo]]),'[1]tabela de preços'!$D$4:$E$14,2,0)</f>
        <v>120</v>
      </c>
      <c r="K647" s="3">
        <v>18000</v>
      </c>
      <c r="L647" s="3">
        <v>7122</v>
      </c>
      <c r="M647" s="3">
        <v>10878</v>
      </c>
      <c r="N647" t="s">
        <v>13</v>
      </c>
    </row>
    <row r="648" spans="2:14" hidden="1" x14ac:dyDescent="0.25">
      <c r="B648" s="2">
        <v>43030</v>
      </c>
      <c r="C648" s="7">
        <f>YEAR(base[[#This Row],[Data]])</f>
        <v>2017</v>
      </c>
      <c r="D648" s="7" t="str">
        <f>UPPER(TEXT(base[[#This Row],[Data]],"mmm"))</f>
        <v>OUT</v>
      </c>
      <c r="E648" t="s">
        <v>10</v>
      </c>
      <c r="F648" t="s">
        <v>11</v>
      </c>
      <c r="G648" t="str">
        <f>PROPER(base[[#This Row],[Evento]]&amp;" "&amp;base[[#This Row],[Tipo]])</f>
        <v>Aniversário Infantil</v>
      </c>
      <c r="H648" t="s">
        <v>12</v>
      </c>
      <c r="I648">
        <v>50</v>
      </c>
      <c r="J648" s="3">
        <f>VLOOKUP(_xlfn.CONCAT(base[[#This Row],[Evento]],base[[#This Row],[Tipo]]),'[1]tabela de preços'!$D$4:$E$14,2,0)</f>
        <v>70</v>
      </c>
      <c r="K648" s="3">
        <v>3500</v>
      </c>
      <c r="L648" s="3">
        <v>1307</v>
      </c>
      <c r="M648" s="3">
        <v>2193</v>
      </c>
      <c r="N648" t="s">
        <v>13</v>
      </c>
    </row>
    <row r="649" spans="2:14" hidden="1" x14ac:dyDescent="0.25">
      <c r="B649" s="2">
        <v>42598</v>
      </c>
      <c r="C649" s="7">
        <f>YEAR(base[[#This Row],[Data]])</f>
        <v>2016</v>
      </c>
      <c r="D649" s="7" t="str">
        <f>UPPER(TEXT(base[[#This Row],[Data]],"mmm"))</f>
        <v>AGO</v>
      </c>
      <c r="E649" t="s">
        <v>10</v>
      </c>
      <c r="F649" t="s">
        <v>14</v>
      </c>
      <c r="G649" t="str">
        <f>PROPER(base[[#This Row],[Evento]]&amp;" "&amp;base[[#This Row],[Tipo]])</f>
        <v>Aniversário Teen</v>
      </c>
      <c r="H649" t="s">
        <v>15</v>
      </c>
      <c r="I649">
        <v>100</v>
      </c>
      <c r="J649" s="3">
        <f>VLOOKUP(_xlfn.CONCAT(base[[#This Row],[Evento]],base[[#This Row],[Tipo]]),'[1]tabela de preços'!$D$4:$E$14,2,0)</f>
        <v>90</v>
      </c>
      <c r="K649" s="3">
        <v>9000</v>
      </c>
      <c r="L649" s="3">
        <v>3629</v>
      </c>
      <c r="M649" s="3">
        <v>5371</v>
      </c>
      <c r="N649" t="s">
        <v>13</v>
      </c>
    </row>
    <row r="650" spans="2:14" hidden="1" x14ac:dyDescent="0.25">
      <c r="B650" s="2">
        <v>42975</v>
      </c>
      <c r="C650" s="7">
        <f>YEAR(base[[#This Row],[Data]])</f>
        <v>2017</v>
      </c>
      <c r="D650" s="7" t="str">
        <f>UPPER(TEXT(base[[#This Row],[Data]],"mmm"))</f>
        <v>AGO</v>
      </c>
      <c r="E650" t="s">
        <v>10</v>
      </c>
      <c r="F650" t="s">
        <v>16</v>
      </c>
      <c r="G650" t="str">
        <f>PROPER(base[[#This Row],[Evento]]&amp;" "&amp;base[[#This Row],[Tipo]])</f>
        <v>Aniversário Adulto</v>
      </c>
      <c r="H650" t="s">
        <v>12</v>
      </c>
      <c r="I650">
        <v>150</v>
      </c>
      <c r="J650" s="3">
        <f>VLOOKUP(_xlfn.CONCAT(base[[#This Row],[Evento]],base[[#This Row],[Tipo]]),'[1]tabela de preços'!$D$4:$E$14,2,0)</f>
        <v>120</v>
      </c>
      <c r="K650" s="3">
        <v>18000</v>
      </c>
      <c r="L650" s="3">
        <v>7751</v>
      </c>
      <c r="M650" s="3">
        <v>10249</v>
      </c>
      <c r="N650" t="s">
        <v>13</v>
      </c>
    </row>
    <row r="651" spans="2:14" hidden="1" x14ac:dyDescent="0.25">
      <c r="B651" s="2">
        <v>42790</v>
      </c>
      <c r="C651" s="7">
        <f>YEAR(base[[#This Row],[Data]])</f>
        <v>2017</v>
      </c>
      <c r="D651" s="7" t="str">
        <f>UPPER(TEXT(base[[#This Row],[Data]],"mmm"))</f>
        <v>FEV</v>
      </c>
      <c r="E651" t="s">
        <v>10</v>
      </c>
      <c r="F651" t="s">
        <v>17</v>
      </c>
      <c r="G651" t="str">
        <f>PROPER(base[[#This Row],[Evento]]&amp;" "&amp;base[[#This Row],[Tipo]])</f>
        <v>Aniversário Melhor Idade</v>
      </c>
      <c r="H651" t="s">
        <v>15</v>
      </c>
      <c r="I651">
        <v>70</v>
      </c>
      <c r="J651" s="3">
        <f>VLOOKUP(_xlfn.CONCAT(base[[#This Row],[Evento]],base[[#This Row],[Tipo]]),'[1]tabela de preços'!$D$4:$E$14,2,0)</f>
        <v>120</v>
      </c>
      <c r="K651" s="3">
        <v>8400</v>
      </c>
      <c r="L651" s="3">
        <v>3117</v>
      </c>
      <c r="M651" s="3">
        <v>5283</v>
      </c>
      <c r="N651" t="s">
        <v>13</v>
      </c>
    </row>
    <row r="652" spans="2:14" hidden="1" x14ac:dyDescent="0.25">
      <c r="B652" s="2">
        <v>42661</v>
      </c>
      <c r="C652" s="7">
        <f>YEAR(base[[#This Row],[Data]])</f>
        <v>2016</v>
      </c>
      <c r="D652" s="7" t="str">
        <f>UPPER(TEXT(base[[#This Row],[Data]],"mmm"))</f>
        <v>OUT</v>
      </c>
      <c r="E652" t="s">
        <v>18</v>
      </c>
      <c r="F652" t="s">
        <v>16</v>
      </c>
      <c r="G652" t="str">
        <f>PROPER(base[[#This Row],[Evento]]&amp;" "&amp;base[[#This Row],[Tipo]])</f>
        <v>Casamento Adulto</v>
      </c>
      <c r="H652" t="s">
        <v>12</v>
      </c>
      <c r="I652">
        <v>120</v>
      </c>
      <c r="J652" s="3">
        <f>VLOOKUP(_xlfn.CONCAT(base[[#This Row],[Evento]],base[[#This Row],[Tipo]]),'[1]tabela de preços'!$D$4:$E$14,2,0)</f>
        <v>150</v>
      </c>
      <c r="K652" s="3">
        <v>18000</v>
      </c>
      <c r="L652" s="3">
        <v>6109</v>
      </c>
      <c r="M652" s="3">
        <v>11891</v>
      </c>
      <c r="N652" t="s">
        <v>13</v>
      </c>
    </row>
    <row r="653" spans="2:14" hidden="1" x14ac:dyDescent="0.25">
      <c r="B653" s="2">
        <v>42811</v>
      </c>
      <c r="C653" s="7">
        <f>YEAR(base[[#This Row],[Data]])</f>
        <v>2017</v>
      </c>
      <c r="D653" s="7" t="str">
        <f>UPPER(TEXT(base[[#This Row],[Data]],"mmm"))</f>
        <v>MAR</v>
      </c>
      <c r="E653" t="s">
        <v>19</v>
      </c>
      <c r="F653" t="s">
        <v>16</v>
      </c>
      <c r="G653" t="str">
        <f>PROPER(base[[#This Row],[Evento]]&amp;" "&amp;base[[#This Row],[Tipo]])</f>
        <v>Bodas Adulto</v>
      </c>
      <c r="H653" t="s">
        <v>15</v>
      </c>
      <c r="I653">
        <v>100</v>
      </c>
      <c r="J653" s="3">
        <f>VLOOKUP(_xlfn.CONCAT(base[[#This Row],[Evento]],base[[#This Row],[Tipo]]),'[1]tabela de preços'!$D$4:$E$14,2,0)</f>
        <v>150</v>
      </c>
      <c r="K653" s="3">
        <v>15000</v>
      </c>
      <c r="L653" s="3">
        <v>5742</v>
      </c>
      <c r="M653" s="3">
        <v>9258</v>
      </c>
      <c r="N653" t="s">
        <v>13</v>
      </c>
    </row>
    <row r="654" spans="2:14" hidden="1" x14ac:dyDescent="0.25">
      <c r="B654" s="2">
        <v>43000</v>
      </c>
      <c r="C654" s="7">
        <f>YEAR(base[[#This Row],[Data]])</f>
        <v>2017</v>
      </c>
      <c r="D654" s="7" t="str">
        <f>UPPER(TEXT(base[[#This Row],[Data]],"mmm"))</f>
        <v>SET</v>
      </c>
      <c r="E654" t="s">
        <v>19</v>
      </c>
      <c r="F654" t="s">
        <v>17</v>
      </c>
      <c r="G654" t="str">
        <f>PROPER(base[[#This Row],[Evento]]&amp;" "&amp;base[[#This Row],[Tipo]])</f>
        <v>Bodas Melhor Idade</v>
      </c>
      <c r="H654" t="s">
        <v>12</v>
      </c>
      <c r="I654">
        <v>200</v>
      </c>
      <c r="J654" s="3">
        <f>VLOOKUP(_xlfn.CONCAT(base[[#This Row],[Evento]],base[[#This Row],[Tipo]]),'[1]tabela de preços'!$D$4:$E$14,2,0)</f>
        <v>120</v>
      </c>
      <c r="K654" s="3">
        <v>24000</v>
      </c>
      <c r="L654" s="3">
        <v>9795</v>
      </c>
      <c r="M654" s="3">
        <v>14205</v>
      </c>
      <c r="N654" t="s">
        <v>13</v>
      </c>
    </row>
    <row r="655" spans="2:14" x14ac:dyDescent="0.25">
      <c r="B655" s="2">
        <v>42747</v>
      </c>
      <c r="C655" s="7">
        <f>YEAR(base[[#This Row],[Data]])</f>
        <v>2017</v>
      </c>
      <c r="D655" s="7" t="str">
        <f>UPPER(TEXT(base[[#This Row],[Data]],"mmm"))</f>
        <v>JAN</v>
      </c>
      <c r="E655" t="s">
        <v>20</v>
      </c>
      <c r="F655" t="s">
        <v>16</v>
      </c>
      <c r="G655" t="str">
        <f>PROPER(base[[#This Row],[Evento]]&amp;" "&amp;base[[#This Row],[Tipo]])</f>
        <v>Empresa Adulto</v>
      </c>
      <c r="H655" t="s">
        <v>15</v>
      </c>
      <c r="I655">
        <v>50</v>
      </c>
      <c r="J655" s="3">
        <f>VLOOKUP(_xlfn.CONCAT(base[[#This Row],[Evento]],base[[#This Row],[Tipo]]),'[1]tabela de preços'!$D$4:$E$14,2,0)</f>
        <v>100</v>
      </c>
      <c r="K655" s="3">
        <v>5000</v>
      </c>
      <c r="L655" s="3">
        <v>2064</v>
      </c>
      <c r="M655" s="3">
        <v>2936</v>
      </c>
      <c r="N655" t="s">
        <v>13</v>
      </c>
    </row>
    <row r="656" spans="2:14" hidden="1" x14ac:dyDescent="0.25">
      <c r="B656" s="2">
        <v>42719</v>
      </c>
      <c r="C656" s="7">
        <f>YEAR(base[[#This Row],[Data]])</f>
        <v>2016</v>
      </c>
      <c r="D656" s="7" t="str">
        <f>UPPER(TEXT(base[[#This Row],[Data]],"mmm"))</f>
        <v>DEZ</v>
      </c>
      <c r="E656" t="s">
        <v>21</v>
      </c>
      <c r="F656" t="s">
        <v>14</v>
      </c>
      <c r="G656" t="str">
        <f>PROPER(base[[#This Row],[Evento]]&amp;" "&amp;base[[#This Row],[Tipo]])</f>
        <v>15 Anos Teen</v>
      </c>
      <c r="H656" t="s">
        <v>12</v>
      </c>
      <c r="I656">
        <v>100</v>
      </c>
      <c r="J656" s="3">
        <f>VLOOKUP(_xlfn.CONCAT(base[[#This Row],[Evento]],base[[#This Row],[Tipo]]),'[1]tabela de preços'!$D$4:$E$14,2,0)</f>
        <v>90</v>
      </c>
      <c r="K656" s="3">
        <v>9000</v>
      </c>
      <c r="L656" s="3">
        <v>3582</v>
      </c>
      <c r="M656" s="3">
        <v>5418</v>
      </c>
      <c r="N656" t="s">
        <v>13</v>
      </c>
    </row>
    <row r="657" spans="2:14" hidden="1" x14ac:dyDescent="0.25">
      <c r="B657" s="2">
        <v>42504</v>
      </c>
      <c r="C657" s="7">
        <f>YEAR(base[[#This Row],[Data]])</f>
        <v>2016</v>
      </c>
      <c r="D657" s="7" t="str">
        <f>UPPER(TEXT(base[[#This Row],[Data]],"mmm"))</f>
        <v>MAI</v>
      </c>
      <c r="E657" t="s">
        <v>22</v>
      </c>
      <c r="F657" t="s">
        <v>16</v>
      </c>
      <c r="G657" t="str">
        <f>PROPER(base[[#This Row],[Evento]]&amp;" "&amp;base[[#This Row],[Tipo]])</f>
        <v>Despedida Adulto</v>
      </c>
      <c r="H657" t="s">
        <v>15</v>
      </c>
      <c r="I657">
        <v>150</v>
      </c>
      <c r="J657" s="3">
        <f>VLOOKUP(_xlfn.CONCAT(base[[#This Row],[Evento]],base[[#This Row],[Tipo]]),'[1]tabela de preços'!$D$4:$E$14,2,0)</f>
        <v>120</v>
      </c>
      <c r="K657" s="3">
        <v>18000</v>
      </c>
      <c r="L657" s="3">
        <v>7855</v>
      </c>
      <c r="M657" s="3">
        <v>10145</v>
      </c>
      <c r="N657" t="s">
        <v>13</v>
      </c>
    </row>
    <row r="658" spans="2:14" hidden="1" x14ac:dyDescent="0.25">
      <c r="B658" s="2">
        <v>42952</v>
      </c>
      <c r="C658" s="7">
        <f>YEAR(base[[#This Row],[Data]])</f>
        <v>2017</v>
      </c>
      <c r="D658" s="7" t="str">
        <f>UPPER(TEXT(base[[#This Row],[Data]],"mmm"))</f>
        <v>AGO</v>
      </c>
      <c r="E658" t="s">
        <v>10</v>
      </c>
      <c r="F658" t="s">
        <v>11</v>
      </c>
      <c r="G658" t="str">
        <f>PROPER(base[[#This Row],[Evento]]&amp;" "&amp;base[[#This Row],[Tipo]])</f>
        <v>Aniversário Infantil</v>
      </c>
      <c r="H658" t="s">
        <v>12</v>
      </c>
      <c r="I658">
        <v>50</v>
      </c>
      <c r="J658" s="3">
        <f>VLOOKUP(_xlfn.CONCAT(base[[#This Row],[Evento]],base[[#This Row],[Tipo]]),'[1]tabela de preços'!$D$4:$E$14,2,0)</f>
        <v>70</v>
      </c>
      <c r="K658" s="3">
        <v>3500</v>
      </c>
      <c r="L658" s="3">
        <v>1225</v>
      </c>
      <c r="M658" s="3">
        <v>2275</v>
      </c>
      <c r="N658" t="s">
        <v>13</v>
      </c>
    </row>
    <row r="659" spans="2:14" hidden="1" x14ac:dyDescent="0.25">
      <c r="B659" s="2">
        <v>42969</v>
      </c>
      <c r="C659" s="7">
        <f>YEAR(base[[#This Row],[Data]])</f>
        <v>2017</v>
      </c>
      <c r="D659" s="7" t="str">
        <f>UPPER(TEXT(base[[#This Row],[Data]],"mmm"))</f>
        <v>AGO</v>
      </c>
      <c r="E659" t="s">
        <v>10</v>
      </c>
      <c r="F659" t="s">
        <v>14</v>
      </c>
      <c r="G659" t="str">
        <f>PROPER(base[[#This Row],[Evento]]&amp;" "&amp;base[[#This Row],[Tipo]])</f>
        <v>Aniversário Teen</v>
      </c>
      <c r="H659" t="s">
        <v>15</v>
      </c>
      <c r="I659">
        <v>100</v>
      </c>
      <c r="J659" s="3">
        <f>VLOOKUP(_xlfn.CONCAT(base[[#This Row],[Evento]],base[[#This Row],[Tipo]]),'[1]tabela de preços'!$D$4:$E$14,2,0)</f>
        <v>90</v>
      </c>
      <c r="K659" s="3">
        <v>9000</v>
      </c>
      <c r="L659" s="3">
        <v>3391</v>
      </c>
      <c r="M659" s="3">
        <v>5609</v>
      </c>
      <c r="N659" t="s">
        <v>13</v>
      </c>
    </row>
    <row r="660" spans="2:14" hidden="1" x14ac:dyDescent="0.25">
      <c r="B660" s="2">
        <v>42599</v>
      </c>
      <c r="C660" s="7">
        <f>YEAR(base[[#This Row],[Data]])</f>
        <v>2016</v>
      </c>
      <c r="D660" s="7" t="str">
        <f>UPPER(TEXT(base[[#This Row],[Data]],"mmm"))</f>
        <v>AGO</v>
      </c>
      <c r="E660" t="s">
        <v>10</v>
      </c>
      <c r="F660" t="s">
        <v>16</v>
      </c>
      <c r="G660" t="str">
        <f>PROPER(base[[#This Row],[Evento]]&amp;" "&amp;base[[#This Row],[Tipo]])</f>
        <v>Aniversário Adulto</v>
      </c>
      <c r="H660" t="s">
        <v>12</v>
      </c>
      <c r="I660">
        <v>150</v>
      </c>
      <c r="J660" s="3">
        <f>VLOOKUP(_xlfn.CONCAT(base[[#This Row],[Evento]],base[[#This Row],[Tipo]]),'[1]tabela de preços'!$D$4:$E$14,2,0)</f>
        <v>120</v>
      </c>
      <c r="K660" s="3">
        <v>18000</v>
      </c>
      <c r="L660" s="3">
        <v>7257</v>
      </c>
      <c r="M660" s="3">
        <v>10743</v>
      </c>
      <c r="N660" t="s">
        <v>13</v>
      </c>
    </row>
    <row r="661" spans="2:14" hidden="1" x14ac:dyDescent="0.25">
      <c r="B661" s="2">
        <v>42690</v>
      </c>
      <c r="C661" s="7">
        <f>YEAR(base[[#This Row],[Data]])</f>
        <v>2016</v>
      </c>
      <c r="D661" s="7" t="str">
        <f>UPPER(TEXT(base[[#This Row],[Data]],"mmm"))</f>
        <v>NOV</v>
      </c>
      <c r="E661" t="s">
        <v>10</v>
      </c>
      <c r="F661" t="s">
        <v>17</v>
      </c>
      <c r="G661" t="str">
        <f>PROPER(base[[#This Row],[Evento]]&amp;" "&amp;base[[#This Row],[Tipo]])</f>
        <v>Aniversário Melhor Idade</v>
      </c>
      <c r="H661" t="s">
        <v>15</v>
      </c>
      <c r="I661">
        <v>70</v>
      </c>
      <c r="J661" s="3">
        <f>VLOOKUP(_xlfn.CONCAT(base[[#This Row],[Evento]],base[[#This Row],[Tipo]]),'[1]tabela de preços'!$D$4:$E$14,2,0)</f>
        <v>120</v>
      </c>
      <c r="K661" s="3">
        <v>8400</v>
      </c>
      <c r="L661" s="3">
        <v>3322</v>
      </c>
      <c r="M661" s="3">
        <v>5078</v>
      </c>
      <c r="N661" t="s">
        <v>13</v>
      </c>
    </row>
    <row r="662" spans="2:14" hidden="1" x14ac:dyDescent="0.25">
      <c r="B662" s="2">
        <v>42546</v>
      </c>
      <c r="C662" s="7">
        <f>YEAR(base[[#This Row],[Data]])</f>
        <v>2016</v>
      </c>
      <c r="D662" s="7" t="str">
        <f>UPPER(TEXT(base[[#This Row],[Data]],"mmm"))</f>
        <v>JUN</v>
      </c>
      <c r="E662" t="s">
        <v>18</v>
      </c>
      <c r="F662" t="s">
        <v>16</v>
      </c>
      <c r="G662" t="str">
        <f>PROPER(base[[#This Row],[Evento]]&amp;" "&amp;base[[#This Row],[Tipo]])</f>
        <v>Casamento Adulto</v>
      </c>
      <c r="H662" t="s">
        <v>12</v>
      </c>
      <c r="I662">
        <v>120</v>
      </c>
      <c r="J662" s="3">
        <f>VLOOKUP(_xlfn.CONCAT(base[[#This Row],[Evento]],base[[#This Row],[Tipo]]),'[1]tabela de preços'!$D$4:$E$14,2,0)</f>
        <v>150</v>
      </c>
      <c r="K662" s="3">
        <v>18000</v>
      </c>
      <c r="L662" s="3">
        <v>8048</v>
      </c>
      <c r="M662" s="3">
        <v>9952</v>
      </c>
      <c r="N662" t="s">
        <v>13</v>
      </c>
    </row>
    <row r="663" spans="2:14" hidden="1" x14ac:dyDescent="0.25">
      <c r="B663" s="2">
        <v>42595</v>
      </c>
      <c r="C663" s="7">
        <f>YEAR(base[[#This Row],[Data]])</f>
        <v>2016</v>
      </c>
      <c r="D663" s="7" t="str">
        <f>UPPER(TEXT(base[[#This Row],[Data]],"mmm"))</f>
        <v>AGO</v>
      </c>
      <c r="E663" t="s">
        <v>19</v>
      </c>
      <c r="F663" t="s">
        <v>16</v>
      </c>
      <c r="G663" t="str">
        <f>PROPER(base[[#This Row],[Evento]]&amp;" "&amp;base[[#This Row],[Tipo]])</f>
        <v>Bodas Adulto</v>
      </c>
      <c r="H663" t="s">
        <v>15</v>
      </c>
      <c r="I663">
        <v>100</v>
      </c>
      <c r="J663" s="3">
        <f>VLOOKUP(_xlfn.CONCAT(base[[#This Row],[Evento]],base[[#This Row],[Tipo]]),'[1]tabela de preços'!$D$4:$E$14,2,0)</f>
        <v>150</v>
      </c>
      <c r="K663" s="3">
        <v>15000</v>
      </c>
      <c r="L663" s="3">
        <v>5038</v>
      </c>
      <c r="M663" s="3">
        <v>9962</v>
      </c>
      <c r="N663" t="s">
        <v>13</v>
      </c>
    </row>
    <row r="664" spans="2:14" hidden="1" x14ac:dyDescent="0.25">
      <c r="B664" s="2">
        <v>42892</v>
      </c>
      <c r="C664" s="7">
        <f>YEAR(base[[#This Row],[Data]])</f>
        <v>2017</v>
      </c>
      <c r="D664" s="7" t="str">
        <f>UPPER(TEXT(base[[#This Row],[Data]],"mmm"))</f>
        <v>JUN</v>
      </c>
      <c r="E664" t="s">
        <v>19</v>
      </c>
      <c r="F664" t="s">
        <v>17</v>
      </c>
      <c r="G664" t="str">
        <f>PROPER(base[[#This Row],[Evento]]&amp;" "&amp;base[[#This Row],[Tipo]])</f>
        <v>Bodas Melhor Idade</v>
      </c>
      <c r="H664" t="s">
        <v>12</v>
      </c>
      <c r="I664">
        <v>200</v>
      </c>
      <c r="J664" s="3">
        <f>VLOOKUP(_xlfn.CONCAT(base[[#This Row],[Evento]],base[[#This Row],[Tipo]]),'[1]tabela de preços'!$D$4:$E$14,2,0)</f>
        <v>120</v>
      </c>
      <c r="K664" s="3">
        <v>24000</v>
      </c>
      <c r="L664" s="3">
        <v>8846</v>
      </c>
      <c r="M664" s="3">
        <v>15154</v>
      </c>
      <c r="N664" t="s">
        <v>13</v>
      </c>
    </row>
    <row r="665" spans="2:14" hidden="1" x14ac:dyDescent="0.25">
      <c r="B665" s="2">
        <v>43086</v>
      </c>
      <c r="C665" s="7">
        <f>YEAR(base[[#This Row],[Data]])</f>
        <v>2017</v>
      </c>
      <c r="D665" s="7" t="str">
        <f>UPPER(TEXT(base[[#This Row],[Data]],"mmm"))</f>
        <v>DEZ</v>
      </c>
      <c r="E665" t="s">
        <v>20</v>
      </c>
      <c r="F665" t="s">
        <v>16</v>
      </c>
      <c r="G665" t="str">
        <f>PROPER(base[[#This Row],[Evento]]&amp;" "&amp;base[[#This Row],[Tipo]])</f>
        <v>Empresa Adulto</v>
      </c>
      <c r="H665" t="s">
        <v>15</v>
      </c>
      <c r="I665">
        <v>50</v>
      </c>
      <c r="J665" s="3">
        <f>VLOOKUP(_xlfn.CONCAT(base[[#This Row],[Evento]],base[[#This Row],[Tipo]]),'[1]tabela de preços'!$D$4:$E$14,2,0)</f>
        <v>100</v>
      </c>
      <c r="K665" s="3">
        <v>5000</v>
      </c>
      <c r="L665" s="3">
        <v>1910</v>
      </c>
      <c r="M665" s="3">
        <v>3090</v>
      </c>
      <c r="N665" t="s">
        <v>13</v>
      </c>
    </row>
    <row r="666" spans="2:14" hidden="1" x14ac:dyDescent="0.25">
      <c r="B666" s="2">
        <v>42641</v>
      </c>
      <c r="C666" s="7">
        <f>YEAR(base[[#This Row],[Data]])</f>
        <v>2016</v>
      </c>
      <c r="D666" s="7" t="str">
        <f>UPPER(TEXT(base[[#This Row],[Data]],"mmm"))</f>
        <v>SET</v>
      </c>
      <c r="E666" t="s">
        <v>21</v>
      </c>
      <c r="F666" t="s">
        <v>14</v>
      </c>
      <c r="G666" t="str">
        <f>PROPER(base[[#This Row],[Evento]]&amp;" "&amp;base[[#This Row],[Tipo]])</f>
        <v>15 Anos Teen</v>
      </c>
      <c r="H666" t="s">
        <v>12</v>
      </c>
      <c r="I666">
        <v>100</v>
      </c>
      <c r="J666" s="3">
        <f>VLOOKUP(_xlfn.CONCAT(base[[#This Row],[Evento]],base[[#This Row],[Tipo]]),'[1]tabela de preços'!$D$4:$E$14,2,0)</f>
        <v>90</v>
      </c>
      <c r="K666" s="3">
        <v>9000</v>
      </c>
      <c r="L666" s="3">
        <v>3255</v>
      </c>
      <c r="M666" s="3">
        <v>5745</v>
      </c>
      <c r="N666" t="s">
        <v>13</v>
      </c>
    </row>
    <row r="667" spans="2:14" hidden="1" x14ac:dyDescent="0.25">
      <c r="B667" s="2">
        <v>42435</v>
      </c>
      <c r="C667" s="7">
        <f>YEAR(base[[#This Row],[Data]])</f>
        <v>2016</v>
      </c>
      <c r="D667" s="7" t="str">
        <f>UPPER(TEXT(base[[#This Row],[Data]],"mmm"))</f>
        <v>MAR</v>
      </c>
      <c r="E667" t="s">
        <v>22</v>
      </c>
      <c r="F667" t="s">
        <v>16</v>
      </c>
      <c r="G667" t="str">
        <f>PROPER(base[[#This Row],[Evento]]&amp;" "&amp;base[[#This Row],[Tipo]])</f>
        <v>Despedida Adulto</v>
      </c>
      <c r="H667" t="s">
        <v>15</v>
      </c>
      <c r="I667">
        <v>150</v>
      </c>
      <c r="J667" s="3">
        <f>VLOOKUP(_xlfn.CONCAT(base[[#This Row],[Evento]],base[[#This Row],[Tipo]]),'[1]tabela de preços'!$D$4:$E$14,2,0)</f>
        <v>120</v>
      </c>
      <c r="K667" s="3">
        <v>18000</v>
      </c>
      <c r="L667" s="3">
        <v>7635</v>
      </c>
      <c r="M667" s="3">
        <v>10365</v>
      </c>
      <c r="N667" t="s">
        <v>13</v>
      </c>
    </row>
    <row r="668" spans="2:14" hidden="1" x14ac:dyDescent="0.25">
      <c r="B668" s="2">
        <v>42415</v>
      </c>
      <c r="C668" s="7">
        <f>YEAR(base[[#This Row],[Data]])</f>
        <v>2016</v>
      </c>
      <c r="D668" s="7" t="str">
        <f>UPPER(TEXT(base[[#This Row],[Data]],"mmm"))</f>
        <v>FEV</v>
      </c>
      <c r="E668" t="s">
        <v>10</v>
      </c>
      <c r="F668" t="s">
        <v>11</v>
      </c>
      <c r="G668" t="str">
        <f>PROPER(base[[#This Row],[Evento]]&amp;" "&amp;base[[#This Row],[Tipo]])</f>
        <v>Aniversário Infantil</v>
      </c>
      <c r="H668" t="s">
        <v>12</v>
      </c>
      <c r="I668">
        <v>50</v>
      </c>
      <c r="J668" s="3">
        <f>VLOOKUP(_xlfn.CONCAT(base[[#This Row],[Evento]],base[[#This Row],[Tipo]]),'[1]tabela de preços'!$D$4:$E$14,2,0)</f>
        <v>70</v>
      </c>
      <c r="K668" s="3">
        <v>3500</v>
      </c>
      <c r="L668" s="3">
        <v>1476</v>
      </c>
      <c r="M668" s="3">
        <v>2024</v>
      </c>
      <c r="N668" t="s">
        <v>13</v>
      </c>
    </row>
    <row r="669" spans="2:14" hidden="1" x14ac:dyDescent="0.25">
      <c r="B669" s="2">
        <v>42677</v>
      </c>
      <c r="C669" s="7">
        <f>YEAR(base[[#This Row],[Data]])</f>
        <v>2016</v>
      </c>
      <c r="D669" s="7" t="str">
        <f>UPPER(TEXT(base[[#This Row],[Data]],"mmm"))</f>
        <v>NOV</v>
      </c>
      <c r="E669" t="s">
        <v>10</v>
      </c>
      <c r="F669" t="s">
        <v>14</v>
      </c>
      <c r="G669" t="str">
        <f>PROPER(base[[#This Row],[Evento]]&amp;" "&amp;base[[#This Row],[Tipo]])</f>
        <v>Aniversário Teen</v>
      </c>
      <c r="H669" t="s">
        <v>15</v>
      </c>
      <c r="I669">
        <v>100</v>
      </c>
      <c r="J669" s="3">
        <f>VLOOKUP(_xlfn.CONCAT(base[[#This Row],[Evento]],base[[#This Row],[Tipo]]),'[1]tabela de preços'!$D$4:$E$14,2,0)</f>
        <v>90</v>
      </c>
      <c r="K669" s="3">
        <v>9000</v>
      </c>
      <c r="L669" s="3">
        <v>3809</v>
      </c>
      <c r="M669" s="3">
        <v>5191</v>
      </c>
      <c r="N669" t="s">
        <v>13</v>
      </c>
    </row>
    <row r="670" spans="2:14" hidden="1" x14ac:dyDescent="0.25">
      <c r="B670" s="2">
        <v>42716</v>
      </c>
      <c r="C670" s="7">
        <f>YEAR(base[[#This Row],[Data]])</f>
        <v>2016</v>
      </c>
      <c r="D670" s="7" t="str">
        <f>UPPER(TEXT(base[[#This Row],[Data]],"mmm"))</f>
        <v>DEZ</v>
      </c>
      <c r="E670" t="s">
        <v>10</v>
      </c>
      <c r="F670" t="s">
        <v>16</v>
      </c>
      <c r="G670" t="str">
        <f>PROPER(base[[#This Row],[Evento]]&amp;" "&amp;base[[#This Row],[Tipo]])</f>
        <v>Aniversário Adulto</v>
      </c>
      <c r="H670" t="s">
        <v>12</v>
      </c>
      <c r="I670">
        <v>150</v>
      </c>
      <c r="J670" s="3">
        <f>VLOOKUP(_xlfn.CONCAT(base[[#This Row],[Evento]],base[[#This Row],[Tipo]]),'[1]tabela de preços'!$D$4:$E$14,2,0)</f>
        <v>120</v>
      </c>
      <c r="K670" s="3">
        <v>18000</v>
      </c>
      <c r="L670" s="3">
        <v>6483</v>
      </c>
      <c r="M670" s="3">
        <v>11517</v>
      </c>
      <c r="N670" t="s">
        <v>13</v>
      </c>
    </row>
    <row r="671" spans="2:14" hidden="1" x14ac:dyDescent="0.25">
      <c r="B671" s="2">
        <v>42381</v>
      </c>
      <c r="C671" s="7">
        <f>YEAR(base[[#This Row],[Data]])</f>
        <v>2016</v>
      </c>
      <c r="D671" s="7" t="str">
        <f>UPPER(TEXT(base[[#This Row],[Data]],"mmm"))</f>
        <v>JAN</v>
      </c>
      <c r="E671" t="s">
        <v>10</v>
      </c>
      <c r="F671" t="s">
        <v>17</v>
      </c>
      <c r="G671" t="str">
        <f>PROPER(base[[#This Row],[Evento]]&amp;" "&amp;base[[#This Row],[Tipo]])</f>
        <v>Aniversário Melhor Idade</v>
      </c>
      <c r="H671" t="s">
        <v>15</v>
      </c>
      <c r="I671">
        <v>70</v>
      </c>
      <c r="J671" s="3">
        <f>VLOOKUP(_xlfn.CONCAT(base[[#This Row],[Evento]],base[[#This Row],[Tipo]]),'[1]tabela de preços'!$D$4:$E$14,2,0)</f>
        <v>120</v>
      </c>
      <c r="K671" s="3">
        <v>8400</v>
      </c>
      <c r="L671" s="3">
        <v>3159</v>
      </c>
      <c r="M671" s="3">
        <v>5241</v>
      </c>
      <c r="N671" t="s">
        <v>13</v>
      </c>
    </row>
    <row r="672" spans="2:14" hidden="1" x14ac:dyDescent="0.25">
      <c r="B672" s="2">
        <v>43098</v>
      </c>
      <c r="C672" s="7">
        <f>YEAR(base[[#This Row],[Data]])</f>
        <v>2017</v>
      </c>
      <c r="D672" s="7" t="str">
        <f>UPPER(TEXT(base[[#This Row],[Data]],"mmm"))</f>
        <v>DEZ</v>
      </c>
      <c r="E672" t="s">
        <v>18</v>
      </c>
      <c r="F672" t="s">
        <v>16</v>
      </c>
      <c r="G672" t="str">
        <f>PROPER(base[[#This Row],[Evento]]&amp;" "&amp;base[[#This Row],[Tipo]])</f>
        <v>Casamento Adulto</v>
      </c>
      <c r="H672" t="s">
        <v>12</v>
      </c>
      <c r="I672">
        <v>120</v>
      </c>
      <c r="J672" s="3">
        <f>VLOOKUP(_xlfn.CONCAT(base[[#This Row],[Evento]],base[[#This Row],[Tipo]]),'[1]tabela de preços'!$D$4:$E$14,2,0)</f>
        <v>150</v>
      </c>
      <c r="K672" s="3">
        <v>18000</v>
      </c>
      <c r="L672" s="3">
        <v>6290</v>
      </c>
      <c r="M672" s="3">
        <v>11710</v>
      </c>
      <c r="N672" t="s">
        <v>13</v>
      </c>
    </row>
    <row r="673" spans="2:14" hidden="1" x14ac:dyDescent="0.25">
      <c r="B673" s="2">
        <v>42400</v>
      </c>
      <c r="C673" s="7">
        <f>YEAR(base[[#This Row],[Data]])</f>
        <v>2016</v>
      </c>
      <c r="D673" s="7" t="str">
        <f>UPPER(TEXT(base[[#This Row],[Data]],"mmm"))</f>
        <v>JAN</v>
      </c>
      <c r="E673" t="s">
        <v>19</v>
      </c>
      <c r="F673" t="s">
        <v>16</v>
      </c>
      <c r="G673" t="str">
        <f>PROPER(base[[#This Row],[Evento]]&amp;" "&amp;base[[#This Row],[Tipo]])</f>
        <v>Bodas Adulto</v>
      </c>
      <c r="H673" t="s">
        <v>15</v>
      </c>
      <c r="I673">
        <v>100</v>
      </c>
      <c r="J673" s="3">
        <f>VLOOKUP(_xlfn.CONCAT(base[[#This Row],[Evento]],base[[#This Row],[Tipo]]),'[1]tabela de preços'!$D$4:$E$14,2,0)</f>
        <v>150</v>
      </c>
      <c r="K673" s="3">
        <v>15000</v>
      </c>
      <c r="L673" s="3">
        <v>6052</v>
      </c>
      <c r="M673" s="3">
        <v>8948</v>
      </c>
      <c r="N673" t="s">
        <v>13</v>
      </c>
    </row>
    <row r="674" spans="2:14" hidden="1" x14ac:dyDescent="0.25">
      <c r="B674" s="2">
        <v>42524</v>
      </c>
      <c r="C674" s="7">
        <f>YEAR(base[[#This Row],[Data]])</f>
        <v>2016</v>
      </c>
      <c r="D674" s="7" t="str">
        <f>UPPER(TEXT(base[[#This Row],[Data]],"mmm"))</f>
        <v>JUN</v>
      </c>
      <c r="E674" t="s">
        <v>19</v>
      </c>
      <c r="F674" t="s">
        <v>17</v>
      </c>
      <c r="G674" t="str">
        <f>PROPER(base[[#This Row],[Evento]]&amp;" "&amp;base[[#This Row],[Tipo]])</f>
        <v>Bodas Melhor Idade</v>
      </c>
      <c r="H674" t="s">
        <v>12</v>
      </c>
      <c r="I674">
        <v>200</v>
      </c>
      <c r="J674" s="3">
        <f>VLOOKUP(_xlfn.CONCAT(base[[#This Row],[Evento]],base[[#This Row],[Tipo]]),'[1]tabela de preços'!$D$4:$E$14,2,0)</f>
        <v>120</v>
      </c>
      <c r="K674" s="3">
        <v>24000</v>
      </c>
      <c r="L674" s="3">
        <v>8373</v>
      </c>
      <c r="M674" s="3">
        <v>15627</v>
      </c>
      <c r="N674" t="s">
        <v>13</v>
      </c>
    </row>
    <row r="675" spans="2:14" hidden="1" x14ac:dyDescent="0.25">
      <c r="B675" s="2">
        <v>42788</v>
      </c>
      <c r="C675" s="7">
        <f>YEAR(base[[#This Row],[Data]])</f>
        <v>2017</v>
      </c>
      <c r="D675" s="7" t="str">
        <f>UPPER(TEXT(base[[#This Row],[Data]],"mmm"))</f>
        <v>FEV</v>
      </c>
      <c r="E675" t="s">
        <v>20</v>
      </c>
      <c r="F675" t="s">
        <v>16</v>
      </c>
      <c r="G675" t="str">
        <f>PROPER(base[[#This Row],[Evento]]&amp;" "&amp;base[[#This Row],[Tipo]])</f>
        <v>Empresa Adulto</v>
      </c>
      <c r="H675" t="s">
        <v>15</v>
      </c>
      <c r="I675">
        <v>50</v>
      </c>
      <c r="J675" s="3">
        <f>VLOOKUP(_xlfn.CONCAT(base[[#This Row],[Evento]],base[[#This Row],[Tipo]]),'[1]tabela de preços'!$D$4:$E$14,2,0)</f>
        <v>100</v>
      </c>
      <c r="K675" s="3">
        <v>5000</v>
      </c>
      <c r="L675" s="3">
        <v>1956</v>
      </c>
      <c r="M675" s="3">
        <v>3044</v>
      </c>
      <c r="N675" t="s">
        <v>13</v>
      </c>
    </row>
    <row r="676" spans="2:14" hidden="1" x14ac:dyDescent="0.25">
      <c r="B676" s="2">
        <v>42399</v>
      </c>
      <c r="C676" s="7">
        <f>YEAR(base[[#This Row],[Data]])</f>
        <v>2016</v>
      </c>
      <c r="D676" s="7" t="str">
        <f>UPPER(TEXT(base[[#This Row],[Data]],"mmm"))</f>
        <v>JAN</v>
      </c>
      <c r="E676" t="s">
        <v>21</v>
      </c>
      <c r="F676" t="s">
        <v>14</v>
      </c>
      <c r="G676" t="str">
        <f>PROPER(base[[#This Row],[Evento]]&amp;" "&amp;base[[#This Row],[Tipo]])</f>
        <v>15 Anos Teen</v>
      </c>
      <c r="H676" t="s">
        <v>12</v>
      </c>
      <c r="I676">
        <v>100</v>
      </c>
      <c r="J676" s="3">
        <f>VLOOKUP(_xlfn.CONCAT(base[[#This Row],[Evento]],base[[#This Row],[Tipo]]),'[1]tabela de preços'!$D$4:$E$14,2,0)</f>
        <v>90</v>
      </c>
      <c r="K676" s="3">
        <v>9000</v>
      </c>
      <c r="L676" s="3">
        <v>3203</v>
      </c>
      <c r="M676" s="3">
        <v>5797</v>
      </c>
      <c r="N676" t="s">
        <v>13</v>
      </c>
    </row>
    <row r="677" spans="2:14" hidden="1" x14ac:dyDescent="0.25">
      <c r="B677" s="2">
        <v>42699</v>
      </c>
      <c r="C677" s="7">
        <f>YEAR(base[[#This Row],[Data]])</f>
        <v>2016</v>
      </c>
      <c r="D677" s="7" t="str">
        <f>UPPER(TEXT(base[[#This Row],[Data]],"mmm"))</f>
        <v>NOV</v>
      </c>
      <c r="E677" t="s">
        <v>22</v>
      </c>
      <c r="F677" t="s">
        <v>16</v>
      </c>
      <c r="G677" t="str">
        <f>PROPER(base[[#This Row],[Evento]]&amp;" "&amp;base[[#This Row],[Tipo]])</f>
        <v>Despedida Adulto</v>
      </c>
      <c r="H677" t="s">
        <v>15</v>
      </c>
      <c r="I677">
        <v>150</v>
      </c>
      <c r="J677" s="3">
        <f>VLOOKUP(_xlfn.CONCAT(base[[#This Row],[Evento]],base[[#This Row],[Tipo]]),'[1]tabela de preços'!$D$4:$E$14,2,0)</f>
        <v>120</v>
      </c>
      <c r="K677" s="3">
        <v>18000</v>
      </c>
      <c r="L677" s="3">
        <v>7484</v>
      </c>
      <c r="M677" s="3">
        <v>10516</v>
      </c>
      <c r="N677" t="s">
        <v>13</v>
      </c>
    </row>
    <row r="678" spans="2:14" hidden="1" x14ac:dyDescent="0.25">
      <c r="B678" s="2">
        <v>42884</v>
      </c>
      <c r="C678" s="7">
        <f>YEAR(base[[#This Row],[Data]])</f>
        <v>2017</v>
      </c>
      <c r="D678" s="7" t="str">
        <f>UPPER(TEXT(base[[#This Row],[Data]],"mmm"))</f>
        <v>MAI</v>
      </c>
      <c r="E678" t="s">
        <v>10</v>
      </c>
      <c r="F678" t="s">
        <v>11</v>
      </c>
      <c r="G678" t="str">
        <f>PROPER(base[[#This Row],[Evento]]&amp;" "&amp;base[[#This Row],[Tipo]])</f>
        <v>Aniversário Infantil</v>
      </c>
      <c r="H678" t="s">
        <v>12</v>
      </c>
      <c r="I678">
        <v>50</v>
      </c>
      <c r="J678" s="3">
        <f>VLOOKUP(_xlfn.CONCAT(base[[#This Row],[Evento]],base[[#This Row],[Tipo]]),'[1]tabela de preços'!$D$4:$E$14,2,0)</f>
        <v>70</v>
      </c>
      <c r="K678" s="3">
        <v>3500</v>
      </c>
      <c r="L678" s="3">
        <v>1345</v>
      </c>
      <c r="M678" s="3">
        <v>2155</v>
      </c>
      <c r="N678" t="s">
        <v>13</v>
      </c>
    </row>
    <row r="679" spans="2:14" x14ac:dyDescent="0.25">
      <c r="B679" s="2">
        <v>42753</v>
      </c>
      <c r="C679" s="7">
        <f>YEAR(base[[#This Row],[Data]])</f>
        <v>2017</v>
      </c>
      <c r="D679" s="7" t="str">
        <f>UPPER(TEXT(base[[#This Row],[Data]],"mmm"))</f>
        <v>JAN</v>
      </c>
      <c r="E679" t="s">
        <v>10</v>
      </c>
      <c r="F679" t="s">
        <v>14</v>
      </c>
      <c r="G679" t="str">
        <f>PROPER(base[[#This Row],[Evento]]&amp;" "&amp;base[[#This Row],[Tipo]])</f>
        <v>Aniversário Teen</v>
      </c>
      <c r="H679" t="s">
        <v>15</v>
      </c>
      <c r="I679">
        <v>100</v>
      </c>
      <c r="J679" s="3">
        <f>VLOOKUP(_xlfn.CONCAT(base[[#This Row],[Evento]],base[[#This Row],[Tipo]]),'[1]tabela de preços'!$D$4:$E$14,2,0)</f>
        <v>90</v>
      </c>
      <c r="K679" s="3">
        <v>9000</v>
      </c>
      <c r="L679" s="3">
        <v>3820</v>
      </c>
      <c r="M679" s="3">
        <v>5180</v>
      </c>
      <c r="N679" t="s">
        <v>13</v>
      </c>
    </row>
    <row r="680" spans="2:14" x14ac:dyDescent="0.25">
      <c r="B680" s="2">
        <v>42756</v>
      </c>
      <c r="C680" s="7">
        <f>YEAR(base[[#This Row],[Data]])</f>
        <v>2017</v>
      </c>
      <c r="D680" s="7" t="str">
        <f>UPPER(TEXT(base[[#This Row],[Data]],"mmm"))</f>
        <v>JAN</v>
      </c>
      <c r="E680" t="s">
        <v>10</v>
      </c>
      <c r="F680" t="s">
        <v>16</v>
      </c>
      <c r="G680" t="str">
        <f>PROPER(base[[#This Row],[Evento]]&amp;" "&amp;base[[#This Row],[Tipo]])</f>
        <v>Aniversário Adulto</v>
      </c>
      <c r="H680" t="s">
        <v>12</v>
      </c>
      <c r="I680">
        <v>150</v>
      </c>
      <c r="J680" s="3">
        <f>VLOOKUP(_xlfn.CONCAT(base[[#This Row],[Evento]],base[[#This Row],[Tipo]]),'[1]tabela de preços'!$D$4:$E$14,2,0)</f>
        <v>120</v>
      </c>
      <c r="K680" s="3">
        <v>18000</v>
      </c>
      <c r="L680" s="3">
        <v>7723</v>
      </c>
      <c r="M680" s="3">
        <v>10277</v>
      </c>
      <c r="N680" t="s">
        <v>13</v>
      </c>
    </row>
    <row r="681" spans="2:14" hidden="1" x14ac:dyDescent="0.25">
      <c r="B681" s="2">
        <v>42583</v>
      </c>
      <c r="C681" s="7">
        <f>YEAR(base[[#This Row],[Data]])</f>
        <v>2016</v>
      </c>
      <c r="D681" s="7" t="str">
        <f>UPPER(TEXT(base[[#This Row],[Data]],"mmm"))</f>
        <v>AGO</v>
      </c>
      <c r="E681" t="s">
        <v>10</v>
      </c>
      <c r="F681" t="s">
        <v>17</v>
      </c>
      <c r="G681" t="str">
        <f>PROPER(base[[#This Row],[Evento]]&amp;" "&amp;base[[#This Row],[Tipo]])</f>
        <v>Aniversário Melhor Idade</v>
      </c>
      <c r="H681" t="s">
        <v>15</v>
      </c>
      <c r="I681">
        <v>70</v>
      </c>
      <c r="J681" s="3">
        <f>VLOOKUP(_xlfn.CONCAT(base[[#This Row],[Evento]],base[[#This Row],[Tipo]]),'[1]tabela de preços'!$D$4:$E$14,2,0)</f>
        <v>120</v>
      </c>
      <c r="K681" s="3">
        <v>8400</v>
      </c>
      <c r="L681" s="3">
        <v>3714</v>
      </c>
      <c r="M681" s="3">
        <v>4686</v>
      </c>
      <c r="N681" t="s">
        <v>13</v>
      </c>
    </row>
    <row r="682" spans="2:14" hidden="1" x14ac:dyDescent="0.25">
      <c r="B682" s="2">
        <v>42945</v>
      </c>
      <c r="C682" s="7">
        <f>YEAR(base[[#This Row],[Data]])</f>
        <v>2017</v>
      </c>
      <c r="D682" s="7" t="str">
        <f>UPPER(TEXT(base[[#This Row],[Data]],"mmm"))</f>
        <v>JUL</v>
      </c>
      <c r="E682" t="s">
        <v>18</v>
      </c>
      <c r="F682" t="s">
        <v>16</v>
      </c>
      <c r="G682" t="str">
        <f>PROPER(base[[#This Row],[Evento]]&amp;" "&amp;base[[#This Row],[Tipo]])</f>
        <v>Casamento Adulto</v>
      </c>
      <c r="H682" t="s">
        <v>12</v>
      </c>
      <c r="I682">
        <v>120</v>
      </c>
      <c r="J682" s="3">
        <f>VLOOKUP(_xlfn.CONCAT(base[[#This Row],[Evento]],base[[#This Row],[Tipo]]),'[1]tabela de preços'!$D$4:$E$14,2,0)</f>
        <v>150</v>
      </c>
      <c r="K682" s="3">
        <v>18000</v>
      </c>
      <c r="L682" s="3">
        <v>7130</v>
      </c>
      <c r="M682" s="3">
        <v>10870</v>
      </c>
      <c r="N682" t="s">
        <v>13</v>
      </c>
    </row>
    <row r="683" spans="2:14" hidden="1" x14ac:dyDescent="0.25">
      <c r="B683" s="2">
        <v>43047</v>
      </c>
      <c r="C683" s="7">
        <f>YEAR(base[[#This Row],[Data]])</f>
        <v>2017</v>
      </c>
      <c r="D683" s="7" t="str">
        <f>UPPER(TEXT(base[[#This Row],[Data]],"mmm"))</f>
        <v>NOV</v>
      </c>
      <c r="E683" t="s">
        <v>19</v>
      </c>
      <c r="F683" t="s">
        <v>16</v>
      </c>
      <c r="G683" t="str">
        <f>PROPER(base[[#This Row],[Evento]]&amp;" "&amp;base[[#This Row],[Tipo]])</f>
        <v>Bodas Adulto</v>
      </c>
      <c r="H683" t="s">
        <v>15</v>
      </c>
      <c r="I683">
        <v>100</v>
      </c>
      <c r="J683" s="3">
        <f>VLOOKUP(_xlfn.CONCAT(base[[#This Row],[Evento]],base[[#This Row],[Tipo]]),'[1]tabela de preços'!$D$4:$E$14,2,0)</f>
        <v>150</v>
      </c>
      <c r="K683" s="3">
        <v>15000</v>
      </c>
      <c r="L683" s="3">
        <v>6329</v>
      </c>
      <c r="M683" s="3">
        <v>8671</v>
      </c>
      <c r="N683" t="s">
        <v>13</v>
      </c>
    </row>
    <row r="684" spans="2:14" hidden="1" x14ac:dyDescent="0.25">
      <c r="B684" s="2">
        <v>43005</v>
      </c>
      <c r="C684" s="7">
        <f>YEAR(base[[#This Row],[Data]])</f>
        <v>2017</v>
      </c>
      <c r="D684" s="7" t="str">
        <f>UPPER(TEXT(base[[#This Row],[Data]],"mmm"))</f>
        <v>SET</v>
      </c>
      <c r="E684" t="s">
        <v>19</v>
      </c>
      <c r="F684" t="s">
        <v>17</v>
      </c>
      <c r="G684" t="str">
        <f>PROPER(base[[#This Row],[Evento]]&amp;" "&amp;base[[#This Row],[Tipo]])</f>
        <v>Bodas Melhor Idade</v>
      </c>
      <c r="H684" t="s">
        <v>12</v>
      </c>
      <c r="I684">
        <v>200</v>
      </c>
      <c r="J684" s="3">
        <f>VLOOKUP(_xlfn.CONCAT(base[[#This Row],[Evento]],base[[#This Row],[Tipo]]),'[1]tabela de preços'!$D$4:$E$14,2,0)</f>
        <v>120</v>
      </c>
      <c r="K684" s="3">
        <v>24000</v>
      </c>
      <c r="L684" s="3">
        <v>7929</v>
      </c>
      <c r="M684" s="3">
        <v>16071</v>
      </c>
      <c r="N684" t="s">
        <v>13</v>
      </c>
    </row>
    <row r="685" spans="2:14" hidden="1" x14ac:dyDescent="0.25">
      <c r="B685" s="2">
        <v>42594</v>
      </c>
      <c r="C685" s="7">
        <f>YEAR(base[[#This Row],[Data]])</f>
        <v>2016</v>
      </c>
      <c r="D685" s="7" t="str">
        <f>UPPER(TEXT(base[[#This Row],[Data]],"mmm"))</f>
        <v>AGO</v>
      </c>
      <c r="E685" t="s">
        <v>20</v>
      </c>
      <c r="F685" t="s">
        <v>16</v>
      </c>
      <c r="G685" t="str">
        <f>PROPER(base[[#This Row],[Evento]]&amp;" "&amp;base[[#This Row],[Tipo]])</f>
        <v>Empresa Adulto</v>
      </c>
      <c r="H685" t="s">
        <v>15</v>
      </c>
      <c r="I685">
        <v>50</v>
      </c>
      <c r="J685" s="3">
        <f>VLOOKUP(_xlfn.CONCAT(base[[#This Row],[Evento]],base[[#This Row],[Tipo]]),'[1]tabela de preços'!$D$4:$E$14,2,0)</f>
        <v>100</v>
      </c>
      <c r="K685" s="3">
        <v>5000</v>
      </c>
      <c r="L685" s="3">
        <v>2049</v>
      </c>
      <c r="M685" s="3">
        <v>2951</v>
      </c>
      <c r="N685" t="s">
        <v>13</v>
      </c>
    </row>
    <row r="686" spans="2:14" hidden="1" x14ac:dyDescent="0.25">
      <c r="B686" s="2">
        <v>42380</v>
      </c>
      <c r="C686" s="7">
        <f>YEAR(base[[#This Row],[Data]])</f>
        <v>2016</v>
      </c>
      <c r="D686" s="7" t="str">
        <f>UPPER(TEXT(base[[#This Row],[Data]],"mmm"))</f>
        <v>JAN</v>
      </c>
      <c r="E686" t="s">
        <v>21</v>
      </c>
      <c r="F686" t="s">
        <v>14</v>
      </c>
      <c r="G686" t="str">
        <f>PROPER(base[[#This Row],[Evento]]&amp;" "&amp;base[[#This Row],[Tipo]])</f>
        <v>15 Anos Teen</v>
      </c>
      <c r="H686" t="s">
        <v>12</v>
      </c>
      <c r="I686">
        <v>100</v>
      </c>
      <c r="J686" s="3">
        <f>VLOOKUP(_xlfn.CONCAT(base[[#This Row],[Evento]],base[[#This Row],[Tipo]]),'[1]tabela de preços'!$D$4:$E$14,2,0)</f>
        <v>90</v>
      </c>
      <c r="K686" s="3">
        <v>9000</v>
      </c>
      <c r="L686" s="3">
        <v>3101</v>
      </c>
      <c r="M686" s="3">
        <v>5899</v>
      </c>
      <c r="N686" t="s">
        <v>13</v>
      </c>
    </row>
    <row r="687" spans="2:14" hidden="1" x14ac:dyDescent="0.25">
      <c r="B687" s="2">
        <v>42885</v>
      </c>
      <c r="C687" s="7">
        <f>YEAR(base[[#This Row],[Data]])</f>
        <v>2017</v>
      </c>
      <c r="D687" s="7" t="str">
        <f>UPPER(TEXT(base[[#This Row],[Data]],"mmm"))</f>
        <v>MAI</v>
      </c>
      <c r="E687" t="s">
        <v>22</v>
      </c>
      <c r="F687" t="s">
        <v>16</v>
      </c>
      <c r="G687" t="str">
        <f>PROPER(base[[#This Row],[Evento]]&amp;" "&amp;base[[#This Row],[Tipo]])</f>
        <v>Despedida Adulto</v>
      </c>
      <c r="H687" t="s">
        <v>15</v>
      </c>
      <c r="I687">
        <v>150</v>
      </c>
      <c r="J687" s="3">
        <f>VLOOKUP(_xlfn.CONCAT(base[[#This Row],[Evento]],base[[#This Row],[Tipo]]),'[1]tabela de preços'!$D$4:$E$14,2,0)</f>
        <v>120</v>
      </c>
      <c r="K687" s="3">
        <v>18000</v>
      </c>
      <c r="L687" s="3">
        <v>7419</v>
      </c>
      <c r="M687" s="3">
        <v>10581</v>
      </c>
      <c r="N687" t="s">
        <v>13</v>
      </c>
    </row>
    <row r="688" spans="2:14" hidden="1" x14ac:dyDescent="0.25">
      <c r="B688" s="2">
        <v>42779</v>
      </c>
      <c r="C688" s="7">
        <f>YEAR(base[[#This Row],[Data]])</f>
        <v>2017</v>
      </c>
      <c r="D688" s="7" t="str">
        <f>UPPER(TEXT(base[[#This Row],[Data]],"mmm"))</f>
        <v>FEV</v>
      </c>
      <c r="E688" t="s">
        <v>10</v>
      </c>
      <c r="F688" t="s">
        <v>11</v>
      </c>
      <c r="G688" t="str">
        <f>PROPER(base[[#This Row],[Evento]]&amp;" "&amp;base[[#This Row],[Tipo]])</f>
        <v>Aniversário Infantil</v>
      </c>
      <c r="H688" t="s">
        <v>12</v>
      </c>
      <c r="I688">
        <v>50</v>
      </c>
      <c r="J688" s="3">
        <f>VLOOKUP(_xlfn.CONCAT(base[[#This Row],[Evento]],base[[#This Row],[Tipo]]),'[1]tabela de preços'!$D$4:$E$14,2,0)</f>
        <v>70</v>
      </c>
      <c r="K688" s="3">
        <v>3500</v>
      </c>
      <c r="L688" s="3">
        <v>1545</v>
      </c>
      <c r="M688" s="3">
        <v>1955</v>
      </c>
      <c r="N688" t="s">
        <v>13</v>
      </c>
    </row>
    <row r="689" spans="2:14" x14ac:dyDescent="0.25">
      <c r="B689" s="2">
        <v>42763</v>
      </c>
      <c r="C689" s="7">
        <f>YEAR(base[[#This Row],[Data]])</f>
        <v>2017</v>
      </c>
      <c r="D689" s="7" t="str">
        <f>UPPER(TEXT(base[[#This Row],[Data]],"mmm"))</f>
        <v>JAN</v>
      </c>
      <c r="E689" t="s">
        <v>10</v>
      </c>
      <c r="F689" t="s">
        <v>14</v>
      </c>
      <c r="G689" t="str">
        <f>PROPER(base[[#This Row],[Evento]]&amp;" "&amp;base[[#This Row],[Tipo]])</f>
        <v>Aniversário Teen</v>
      </c>
      <c r="H689" t="s">
        <v>15</v>
      </c>
      <c r="I689">
        <v>100</v>
      </c>
      <c r="J689" s="3">
        <f>VLOOKUP(_xlfn.CONCAT(base[[#This Row],[Evento]],base[[#This Row],[Tipo]]),'[1]tabela de preços'!$D$4:$E$14,2,0)</f>
        <v>90</v>
      </c>
      <c r="K689" s="3">
        <v>9000</v>
      </c>
      <c r="L689" s="3">
        <v>3360</v>
      </c>
      <c r="M689" s="3">
        <v>5640</v>
      </c>
      <c r="N689" t="s">
        <v>13</v>
      </c>
    </row>
    <row r="690" spans="2:14" hidden="1" x14ac:dyDescent="0.25">
      <c r="B690" s="2">
        <v>42398</v>
      </c>
      <c r="C690" s="7">
        <f>YEAR(base[[#This Row],[Data]])</f>
        <v>2016</v>
      </c>
      <c r="D690" s="7" t="str">
        <f>UPPER(TEXT(base[[#This Row],[Data]],"mmm"))</f>
        <v>JAN</v>
      </c>
      <c r="E690" t="s">
        <v>10</v>
      </c>
      <c r="F690" t="s">
        <v>16</v>
      </c>
      <c r="G690" t="str">
        <f>PROPER(base[[#This Row],[Evento]]&amp;" "&amp;base[[#This Row],[Tipo]])</f>
        <v>Aniversário Adulto</v>
      </c>
      <c r="H690" t="s">
        <v>12</v>
      </c>
      <c r="I690">
        <v>150</v>
      </c>
      <c r="J690" s="3">
        <f>VLOOKUP(_xlfn.CONCAT(base[[#This Row],[Evento]],base[[#This Row],[Tipo]]),'[1]tabela de preços'!$D$4:$E$14,2,0)</f>
        <v>120</v>
      </c>
      <c r="K690" s="3">
        <v>18000</v>
      </c>
      <c r="L690" s="3">
        <v>7539</v>
      </c>
      <c r="M690" s="3">
        <v>10461</v>
      </c>
      <c r="N690" t="s">
        <v>13</v>
      </c>
    </row>
    <row r="691" spans="2:14" hidden="1" x14ac:dyDescent="0.25">
      <c r="B691" s="2">
        <v>42844</v>
      </c>
      <c r="C691" s="7">
        <f>YEAR(base[[#This Row],[Data]])</f>
        <v>2017</v>
      </c>
      <c r="D691" s="7" t="str">
        <f>UPPER(TEXT(base[[#This Row],[Data]],"mmm"))</f>
        <v>ABR</v>
      </c>
      <c r="E691" t="s">
        <v>10</v>
      </c>
      <c r="F691" t="s">
        <v>17</v>
      </c>
      <c r="G691" t="str">
        <f>PROPER(base[[#This Row],[Evento]]&amp;" "&amp;base[[#This Row],[Tipo]])</f>
        <v>Aniversário Melhor Idade</v>
      </c>
      <c r="H691" t="s">
        <v>15</v>
      </c>
      <c r="I691">
        <v>70</v>
      </c>
      <c r="J691" s="3">
        <f>VLOOKUP(_xlfn.CONCAT(base[[#This Row],[Evento]],base[[#This Row],[Tipo]]),'[1]tabela de preços'!$D$4:$E$14,2,0)</f>
        <v>120</v>
      </c>
      <c r="K691" s="3">
        <v>8400</v>
      </c>
      <c r="L691" s="3">
        <v>2975</v>
      </c>
      <c r="M691" s="3">
        <v>5425</v>
      </c>
      <c r="N691" t="s">
        <v>13</v>
      </c>
    </row>
    <row r="692" spans="2:14" hidden="1" x14ac:dyDescent="0.25">
      <c r="B692" s="2">
        <v>43091</v>
      </c>
      <c r="C692" s="7">
        <f>YEAR(base[[#This Row],[Data]])</f>
        <v>2017</v>
      </c>
      <c r="D692" s="7" t="str">
        <f>UPPER(TEXT(base[[#This Row],[Data]],"mmm"))</f>
        <v>DEZ</v>
      </c>
      <c r="E692" t="s">
        <v>18</v>
      </c>
      <c r="F692" t="s">
        <v>16</v>
      </c>
      <c r="G692" t="str">
        <f>PROPER(base[[#This Row],[Evento]]&amp;" "&amp;base[[#This Row],[Tipo]])</f>
        <v>Casamento Adulto</v>
      </c>
      <c r="H692" t="s">
        <v>12</v>
      </c>
      <c r="I692">
        <v>120</v>
      </c>
      <c r="J692" s="3">
        <f>VLOOKUP(_xlfn.CONCAT(base[[#This Row],[Evento]],base[[#This Row],[Tipo]]),'[1]tabela de preços'!$D$4:$E$14,2,0)</f>
        <v>150</v>
      </c>
      <c r="K692" s="3">
        <v>18000</v>
      </c>
      <c r="L692" s="3">
        <v>6621</v>
      </c>
      <c r="M692" s="3">
        <v>11379</v>
      </c>
      <c r="N692" t="s">
        <v>13</v>
      </c>
    </row>
    <row r="693" spans="2:14" hidden="1" x14ac:dyDescent="0.25">
      <c r="B693" s="2">
        <v>42503</v>
      </c>
      <c r="C693" s="7">
        <f>YEAR(base[[#This Row],[Data]])</f>
        <v>2016</v>
      </c>
      <c r="D693" s="7" t="str">
        <f>UPPER(TEXT(base[[#This Row],[Data]],"mmm"))</f>
        <v>MAI</v>
      </c>
      <c r="E693" t="s">
        <v>19</v>
      </c>
      <c r="F693" t="s">
        <v>16</v>
      </c>
      <c r="G693" t="str">
        <f>PROPER(base[[#This Row],[Evento]]&amp;" "&amp;base[[#This Row],[Tipo]])</f>
        <v>Bodas Adulto</v>
      </c>
      <c r="H693" t="s">
        <v>15</v>
      </c>
      <c r="I693">
        <v>100</v>
      </c>
      <c r="J693" s="3">
        <f>VLOOKUP(_xlfn.CONCAT(base[[#This Row],[Evento]],base[[#This Row],[Tipo]]),'[1]tabela de preços'!$D$4:$E$14,2,0)</f>
        <v>150</v>
      </c>
      <c r="K693" s="3">
        <v>15000</v>
      </c>
      <c r="L693" s="3">
        <v>5497</v>
      </c>
      <c r="M693" s="3">
        <v>9503</v>
      </c>
      <c r="N693" t="s">
        <v>13</v>
      </c>
    </row>
    <row r="694" spans="2:14" hidden="1" x14ac:dyDescent="0.25">
      <c r="B694" s="2">
        <v>42443</v>
      </c>
      <c r="C694" s="7">
        <f>YEAR(base[[#This Row],[Data]])</f>
        <v>2016</v>
      </c>
      <c r="D694" s="7" t="str">
        <f>UPPER(TEXT(base[[#This Row],[Data]],"mmm"))</f>
        <v>MAR</v>
      </c>
      <c r="E694" t="s">
        <v>19</v>
      </c>
      <c r="F694" t="s">
        <v>17</v>
      </c>
      <c r="G694" t="str">
        <f>PROPER(base[[#This Row],[Evento]]&amp;" "&amp;base[[#This Row],[Tipo]])</f>
        <v>Bodas Melhor Idade</v>
      </c>
      <c r="H694" t="s">
        <v>12</v>
      </c>
      <c r="I694">
        <v>200</v>
      </c>
      <c r="J694" s="3">
        <f>VLOOKUP(_xlfn.CONCAT(base[[#This Row],[Evento]],base[[#This Row],[Tipo]]),'[1]tabela de preços'!$D$4:$E$14,2,0)</f>
        <v>120</v>
      </c>
      <c r="K694" s="3">
        <v>24000</v>
      </c>
      <c r="L694" s="3">
        <v>10089</v>
      </c>
      <c r="M694" s="3">
        <v>13911</v>
      </c>
      <c r="N694" t="s">
        <v>13</v>
      </c>
    </row>
    <row r="695" spans="2:14" hidden="1" x14ac:dyDescent="0.25">
      <c r="B695" s="2">
        <v>43051</v>
      </c>
      <c r="C695" s="7">
        <f>YEAR(base[[#This Row],[Data]])</f>
        <v>2017</v>
      </c>
      <c r="D695" s="7" t="str">
        <f>UPPER(TEXT(base[[#This Row],[Data]],"mmm"))</f>
        <v>NOV</v>
      </c>
      <c r="E695" t="s">
        <v>20</v>
      </c>
      <c r="F695" t="s">
        <v>16</v>
      </c>
      <c r="G695" t="str">
        <f>PROPER(base[[#This Row],[Evento]]&amp;" "&amp;base[[#This Row],[Tipo]])</f>
        <v>Empresa Adulto</v>
      </c>
      <c r="H695" t="s">
        <v>15</v>
      </c>
      <c r="I695">
        <v>50</v>
      </c>
      <c r="J695" s="3">
        <f>VLOOKUP(_xlfn.CONCAT(base[[#This Row],[Evento]],base[[#This Row],[Tipo]]),'[1]tabela de preços'!$D$4:$E$14,2,0)</f>
        <v>100</v>
      </c>
      <c r="K695" s="3">
        <v>5000</v>
      </c>
      <c r="L695" s="3">
        <v>1728</v>
      </c>
      <c r="M695" s="3">
        <v>3272</v>
      </c>
      <c r="N695" t="s">
        <v>13</v>
      </c>
    </row>
    <row r="696" spans="2:14" hidden="1" x14ac:dyDescent="0.25">
      <c r="B696" s="2">
        <v>43047</v>
      </c>
      <c r="C696" s="7">
        <f>YEAR(base[[#This Row],[Data]])</f>
        <v>2017</v>
      </c>
      <c r="D696" s="7" t="str">
        <f>UPPER(TEXT(base[[#This Row],[Data]],"mmm"))</f>
        <v>NOV</v>
      </c>
      <c r="E696" t="s">
        <v>21</v>
      </c>
      <c r="F696" t="s">
        <v>14</v>
      </c>
      <c r="G696" t="str">
        <f>PROPER(base[[#This Row],[Evento]]&amp;" "&amp;base[[#This Row],[Tipo]])</f>
        <v>15 Anos Teen</v>
      </c>
      <c r="H696" t="s">
        <v>12</v>
      </c>
      <c r="I696">
        <v>100</v>
      </c>
      <c r="J696" s="3">
        <f>VLOOKUP(_xlfn.CONCAT(base[[#This Row],[Evento]],base[[#This Row],[Tipo]]),'[1]tabela de preços'!$D$4:$E$14,2,0)</f>
        <v>90</v>
      </c>
      <c r="K696" s="3">
        <v>9000</v>
      </c>
      <c r="L696" s="3">
        <v>3881</v>
      </c>
      <c r="M696" s="3">
        <v>5119</v>
      </c>
      <c r="N696" t="s">
        <v>13</v>
      </c>
    </row>
    <row r="697" spans="2:14" hidden="1" x14ac:dyDescent="0.25">
      <c r="B697" s="2">
        <v>42682</v>
      </c>
      <c r="C697" s="7">
        <f>YEAR(base[[#This Row],[Data]])</f>
        <v>2016</v>
      </c>
      <c r="D697" s="7" t="str">
        <f>UPPER(TEXT(base[[#This Row],[Data]],"mmm"))</f>
        <v>NOV</v>
      </c>
      <c r="E697" t="s">
        <v>22</v>
      </c>
      <c r="F697" t="s">
        <v>16</v>
      </c>
      <c r="G697" t="str">
        <f>PROPER(base[[#This Row],[Evento]]&amp;" "&amp;base[[#This Row],[Tipo]])</f>
        <v>Despedida Adulto</v>
      </c>
      <c r="H697" t="s">
        <v>15</v>
      </c>
      <c r="I697">
        <v>150</v>
      </c>
      <c r="J697" s="3">
        <f>VLOOKUP(_xlfn.CONCAT(base[[#This Row],[Evento]],base[[#This Row],[Tipo]]),'[1]tabela de preços'!$D$4:$E$14,2,0)</f>
        <v>120</v>
      </c>
      <c r="K697" s="3">
        <v>18000</v>
      </c>
      <c r="L697" s="3">
        <v>6408</v>
      </c>
      <c r="M697" s="3">
        <v>11592</v>
      </c>
      <c r="N697" t="s">
        <v>13</v>
      </c>
    </row>
    <row r="698" spans="2:14" hidden="1" x14ac:dyDescent="0.25">
      <c r="B698" s="2">
        <v>42658</v>
      </c>
      <c r="C698" s="7">
        <f>YEAR(base[[#This Row],[Data]])</f>
        <v>2016</v>
      </c>
      <c r="D698" s="7" t="str">
        <f>UPPER(TEXT(base[[#This Row],[Data]],"mmm"))</f>
        <v>OUT</v>
      </c>
      <c r="E698" t="s">
        <v>10</v>
      </c>
      <c r="F698" t="s">
        <v>11</v>
      </c>
      <c r="G698" t="str">
        <f>PROPER(base[[#This Row],[Evento]]&amp;" "&amp;base[[#This Row],[Tipo]])</f>
        <v>Aniversário Infantil</v>
      </c>
      <c r="H698" t="s">
        <v>12</v>
      </c>
      <c r="I698">
        <v>50</v>
      </c>
      <c r="J698" s="3">
        <f>VLOOKUP(_xlfn.CONCAT(base[[#This Row],[Evento]],base[[#This Row],[Tipo]]),'[1]tabela de preços'!$D$4:$E$14,2,0)</f>
        <v>70</v>
      </c>
      <c r="K698" s="3">
        <v>3500</v>
      </c>
      <c r="L698" s="3">
        <v>1281</v>
      </c>
      <c r="M698" s="3">
        <v>2219</v>
      </c>
      <c r="N698" t="s">
        <v>13</v>
      </c>
    </row>
    <row r="699" spans="2:14" hidden="1" x14ac:dyDescent="0.25">
      <c r="B699" s="2">
        <v>42625</v>
      </c>
      <c r="C699" s="7">
        <f>YEAR(base[[#This Row],[Data]])</f>
        <v>2016</v>
      </c>
      <c r="D699" s="7" t="str">
        <f>UPPER(TEXT(base[[#This Row],[Data]],"mmm"))</f>
        <v>SET</v>
      </c>
      <c r="E699" t="s">
        <v>10</v>
      </c>
      <c r="F699" t="s">
        <v>14</v>
      </c>
      <c r="G699" t="str">
        <f>PROPER(base[[#This Row],[Evento]]&amp;" "&amp;base[[#This Row],[Tipo]])</f>
        <v>Aniversário Teen</v>
      </c>
      <c r="H699" t="s">
        <v>15</v>
      </c>
      <c r="I699">
        <v>100</v>
      </c>
      <c r="J699" s="3">
        <f>VLOOKUP(_xlfn.CONCAT(base[[#This Row],[Evento]],base[[#This Row],[Tipo]]),'[1]tabela de preços'!$D$4:$E$14,2,0)</f>
        <v>90</v>
      </c>
      <c r="K699" s="3">
        <v>9000</v>
      </c>
      <c r="L699" s="3">
        <v>3186</v>
      </c>
      <c r="M699" s="3">
        <v>5814</v>
      </c>
      <c r="N699" t="s">
        <v>13</v>
      </c>
    </row>
    <row r="700" spans="2:14" hidden="1" x14ac:dyDescent="0.25">
      <c r="B700" s="2">
        <v>43082</v>
      </c>
      <c r="C700" s="7">
        <f>YEAR(base[[#This Row],[Data]])</f>
        <v>2017</v>
      </c>
      <c r="D700" s="7" t="str">
        <f>UPPER(TEXT(base[[#This Row],[Data]],"mmm"))</f>
        <v>DEZ</v>
      </c>
      <c r="E700" t="s">
        <v>10</v>
      </c>
      <c r="F700" t="s">
        <v>16</v>
      </c>
      <c r="G700" t="str">
        <f>PROPER(base[[#This Row],[Evento]]&amp;" "&amp;base[[#This Row],[Tipo]])</f>
        <v>Aniversário Adulto</v>
      </c>
      <c r="H700" t="s">
        <v>12</v>
      </c>
      <c r="I700">
        <v>150</v>
      </c>
      <c r="J700" s="3">
        <f>VLOOKUP(_xlfn.CONCAT(base[[#This Row],[Evento]],base[[#This Row],[Tipo]]),'[1]tabela de preços'!$D$4:$E$14,2,0)</f>
        <v>120</v>
      </c>
      <c r="K700" s="3">
        <v>18000</v>
      </c>
      <c r="L700" s="3">
        <v>6348</v>
      </c>
      <c r="M700" s="3">
        <v>11652</v>
      </c>
      <c r="N700" t="s">
        <v>13</v>
      </c>
    </row>
    <row r="701" spans="2:14" hidden="1" x14ac:dyDescent="0.25">
      <c r="B701" s="2">
        <v>42957</v>
      </c>
      <c r="C701" s="7">
        <f>YEAR(base[[#This Row],[Data]])</f>
        <v>2017</v>
      </c>
      <c r="D701" s="7" t="str">
        <f>UPPER(TEXT(base[[#This Row],[Data]],"mmm"))</f>
        <v>AGO</v>
      </c>
      <c r="E701" t="s">
        <v>10</v>
      </c>
      <c r="F701" t="s">
        <v>17</v>
      </c>
      <c r="G701" t="str">
        <f>PROPER(base[[#This Row],[Evento]]&amp;" "&amp;base[[#This Row],[Tipo]])</f>
        <v>Aniversário Melhor Idade</v>
      </c>
      <c r="H701" t="s">
        <v>15</v>
      </c>
      <c r="I701">
        <v>70</v>
      </c>
      <c r="J701" s="3">
        <f>VLOOKUP(_xlfn.CONCAT(base[[#This Row],[Evento]],base[[#This Row],[Tipo]]),'[1]tabela de preços'!$D$4:$E$14,2,0)</f>
        <v>120</v>
      </c>
      <c r="K701" s="3">
        <v>8400</v>
      </c>
      <c r="L701" s="3">
        <v>3603</v>
      </c>
      <c r="M701" s="3">
        <v>4797</v>
      </c>
      <c r="N701" t="s">
        <v>13</v>
      </c>
    </row>
    <row r="702" spans="2:14" hidden="1" x14ac:dyDescent="0.25">
      <c r="B702" s="2">
        <v>42945</v>
      </c>
      <c r="C702" s="7">
        <f>YEAR(base[[#This Row],[Data]])</f>
        <v>2017</v>
      </c>
      <c r="D702" s="7" t="str">
        <f>UPPER(TEXT(base[[#This Row],[Data]],"mmm"))</f>
        <v>JUL</v>
      </c>
      <c r="E702" t="s">
        <v>18</v>
      </c>
      <c r="F702" t="s">
        <v>16</v>
      </c>
      <c r="G702" t="str">
        <f>PROPER(base[[#This Row],[Evento]]&amp;" "&amp;base[[#This Row],[Tipo]])</f>
        <v>Casamento Adulto</v>
      </c>
      <c r="H702" t="s">
        <v>12</v>
      </c>
      <c r="I702">
        <v>120</v>
      </c>
      <c r="J702" s="3">
        <f>VLOOKUP(_xlfn.CONCAT(base[[#This Row],[Evento]],base[[#This Row],[Tipo]]),'[1]tabela de preços'!$D$4:$E$14,2,0)</f>
        <v>150</v>
      </c>
      <c r="K702" s="3">
        <v>18000</v>
      </c>
      <c r="L702" s="3">
        <v>6205</v>
      </c>
      <c r="M702" s="3">
        <v>11795</v>
      </c>
      <c r="N702" t="s">
        <v>13</v>
      </c>
    </row>
    <row r="703" spans="2:14" hidden="1" x14ac:dyDescent="0.25">
      <c r="B703" s="2">
        <v>42644</v>
      </c>
      <c r="C703" s="7">
        <f>YEAR(base[[#This Row],[Data]])</f>
        <v>2016</v>
      </c>
      <c r="D703" s="7" t="str">
        <f>UPPER(TEXT(base[[#This Row],[Data]],"mmm"))</f>
        <v>OUT</v>
      </c>
      <c r="E703" t="s">
        <v>19</v>
      </c>
      <c r="F703" t="s">
        <v>16</v>
      </c>
      <c r="G703" t="str">
        <f>PROPER(base[[#This Row],[Evento]]&amp;" "&amp;base[[#This Row],[Tipo]])</f>
        <v>Bodas Adulto</v>
      </c>
      <c r="H703" t="s">
        <v>15</v>
      </c>
      <c r="I703">
        <v>100</v>
      </c>
      <c r="J703" s="3">
        <f>VLOOKUP(_xlfn.CONCAT(base[[#This Row],[Evento]],base[[#This Row],[Tipo]]),'[1]tabela de preços'!$D$4:$E$14,2,0)</f>
        <v>150</v>
      </c>
      <c r="K703" s="3">
        <v>15000</v>
      </c>
      <c r="L703" s="3">
        <v>5456</v>
      </c>
      <c r="M703" s="3">
        <v>9544</v>
      </c>
      <c r="N703" t="s">
        <v>13</v>
      </c>
    </row>
    <row r="704" spans="2:14" hidden="1" x14ac:dyDescent="0.25">
      <c r="B704" s="2">
        <v>42586</v>
      </c>
      <c r="C704" s="7">
        <f>YEAR(base[[#This Row],[Data]])</f>
        <v>2016</v>
      </c>
      <c r="D704" s="7" t="str">
        <f>UPPER(TEXT(base[[#This Row],[Data]],"mmm"))</f>
        <v>AGO</v>
      </c>
      <c r="E704" t="s">
        <v>19</v>
      </c>
      <c r="F704" t="s">
        <v>17</v>
      </c>
      <c r="G704" t="str">
        <f>PROPER(base[[#This Row],[Evento]]&amp;" "&amp;base[[#This Row],[Tipo]])</f>
        <v>Bodas Melhor Idade</v>
      </c>
      <c r="H704" t="s">
        <v>12</v>
      </c>
      <c r="I704">
        <v>200</v>
      </c>
      <c r="J704" s="3">
        <f>VLOOKUP(_xlfn.CONCAT(base[[#This Row],[Evento]],base[[#This Row],[Tipo]]),'[1]tabela de preços'!$D$4:$E$14,2,0)</f>
        <v>120</v>
      </c>
      <c r="K704" s="3">
        <v>24000</v>
      </c>
      <c r="L704" s="3">
        <v>10155</v>
      </c>
      <c r="M704" s="3">
        <v>13845</v>
      </c>
      <c r="N704" t="s">
        <v>13</v>
      </c>
    </row>
    <row r="705" spans="2:14" hidden="1" x14ac:dyDescent="0.25">
      <c r="B705" s="2">
        <v>42469</v>
      </c>
      <c r="C705" s="7">
        <f>YEAR(base[[#This Row],[Data]])</f>
        <v>2016</v>
      </c>
      <c r="D705" s="7" t="str">
        <f>UPPER(TEXT(base[[#This Row],[Data]],"mmm"))</f>
        <v>ABR</v>
      </c>
      <c r="E705" t="s">
        <v>20</v>
      </c>
      <c r="F705" t="s">
        <v>16</v>
      </c>
      <c r="G705" t="str">
        <f>PROPER(base[[#This Row],[Evento]]&amp;" "&amp;base[[#This Row],[Tipo]])</f>
        <v>Empresa Adulto</v>
      </c>
      <c r="H705" t="s">
        <v>15</v>
      </c>
      <c r="I705">
        <v>50</v>
      </c>
      <c r="J705" s="3">
        <f>VLOOKUP(_xlfn.CONCAT(base[[#This Row],[Evento]],base[[#This Row],[Tipo]]),'[1]tabela de preços'!$D$4:$E$14,2,0)</f>
        <v>100</v>
      </c>
      <c r="K705" s="3">
        <v>5000</v>
      </c>
      <c r="L705" s="3">
        <v>1994</v>
      </c>
      <c r="M705" s="3">
        <v>3006</v>
      </c>
      <c r="N705" t="s">
        <v>13</v>
      </c>
    </row>
    <row r="706" spans="2:14" hidden="1" x14ac:dyDescent="0.25">
      <c r="B706" s="2">
        <v>42428</v>
      </c>
      <c r="C706" s="7">
        <f>YEAR(base[[#This Row],[Data]])</f>
        <v>2016</v>
      </c>
      <c r="D706" s="7" t="str">
        <f>UPPER(TEXT(base[[#This Row],[Data]],"mmm"))</f>
        <v>FEV</v>
      </c>
      <c r="E706" t="s">
        <v>21</v>
      </c>
      <c r="F706" t="s">
        <v>14</v>
      </c>
      <c r="G706" t="str">
        <f>PROPER(base[[#This Row],[Evento]]&amp;" "&amp;base[[#This Row],[Tipo]])</f>
        <v>15 Anos Teen</v>
      </c>
      <c r="H706" t="s">
        <v>12</v>
      </c>
      <c r="I706">
        <v>100</v>
      </c>
      <c r="J706" s="3">
        <f>VLOOKUP(_xlfn.CONCAT(base[[#This Row],[Evento]],base[[#This Row],[Tipo]]),'[1]tabela de preços'!$D$4:$E$14,2,0)</f>
        <v>90</v>
      </c>
      <c r="K706" s="3">
        <v>9000</v>
      </c>
      <c r="L706" s="3">
        <v>3760</v>
      </c>
      <c r="M706" s="3">
        <v>5240</v>
      </c>
      <c r="N706" t="s">
        <v>13</v>
      </c>
    </row>
    <row r="707" spans="2:14" hidden="1" x14ac:dyDescent="0.25">
      <c r="B707" s="2">
        <v>42690</v>
      </c>
      <c r="C707" s="7">
        <f>YEAR(base[[#This Row],[Data]])</f>
        <v>2016</v>
      </c>
      <c r="D707" s="7" t="str">
        <f>UPPER(TEXT(base[[#This Row],[Data]],"mmm"))</f>
        <v>NOV</v>
      </c>
      <c r="E707" t="s">
        <v>22</v>
      </c>
      <c r="F707" t="s">
        <v>16</v>
      </c>
      <c r="G707" t="str">
        <f>PROPER(base[[#This Row],[Evento]]&amp;" "&amp;base[[#This Row],[Tipo]])</f>
        <v>Despedida Adulto</v>
      </c>
      <c r="H707" t="s">
        <v>15</v>
      </c>
      <c r="I707">
        <v>150</v>
      </c>
      <c r="J707" s="3">
        <f>VLOOKUP(_xlfn.CONCAT(base[[#This Row],[Evento]],base[[#This Row],[Tipo]]),'[1]tabela de preços'!$D$4:$E$14,2,0)</f>
        <v>120</v>
      </c>
      <c r="K707" s="3">
        <v>18000</v>
      </c>
      <c r="L707" s="3">
        <v>6437</v>
      </c>
      <c r="M707" s="3">
        <v>11563</v>
      </c>
      <c r="N707" t="s">
        <v>13</v>
      </c>
    </row>
    <row r="708" spans="2:14" hidden="1" x14ac:dyDescent="0.25">
      <c r="B708" s="2">
        <v>42559</v>
      </c>
      <c r="C708" s="7">
        <f>YEAR(base[[#This Row],[Data]])</f>
        <v>2016</v>
      </c>
      <c r="D708" s="7" t="str">
        <f>UPPER(TEXT(base[[#This Row],[Data]],"mmm"))</f>
        <v>JUL</v>
      </c>
      <c r="E708" t="s">
        <v>10</v>
      </c>
      <c r="F708" t="s">
        <v>11</v>
      </c>
      <c r="G708" t="str">
        <f>PROPER(base[[#This Row],[Evento]]&amp;" "&amp;base[[#This Row],[Tipo]])</f>
        <v>Aniversário Infantil</v>
      </c>
      <c r="H708" t="s">
        <v>12</v>
      </c>
      <c r="I708">
        <v>50</v>
      </c>
      <c r="J708" s="3">
        <f>VLOOKUP(_xlfn.CONCAT(base[[#This Row],[Evento]],base[[#This Row],[Tipo]]),'[1]tabela de preços'!$D$4:$E$14,2,0)</f>
        <v>70</v>
      </c>
      <c r="K708" s="3">
        <v>3500</v>
      </c>
      <c r="L708" s="3">
        <v>1442</v>
      </c>
      <c r="M708" s="3">
        <v>2058</v>
      </c>
      <c r="N708" t="s">
        <v>13</v>
      </c>
    </row>
    <row r="709" spans="2:14" hidden="1" x14ac:dyDescent="0.25">
      <c r="B709" s="2">
        <v>42911</v>
      </c>
      <c r="C709" s="7">
        <f>YEAR(base[[#This Row],[Data]])</f>
        <v>2017</v>
      </c>
      <c r="D709" s="7" t="str">
        <f>UPPER(TEXT(base[[#This Row],[Data]],"mmm"))</f>
        <v>JUN</v>
      </c>
      <c r="E709" t="s">
        <v>10</v>
      </c>
      <c r="F709" t="s">
        <v>14</v>
      </c>
      <c r="G709" t="str">
        <f>PROPER(base[[#This Row],[Evento]]&amp;" "&amp;base[[#This Row],[Tipo]])</f>
        <v>Aniversário Teen</v>
      </c>
      <c r="H709" t="s">
        <v>15</v>
      </c>
      <c r="I709">
        <v>100</v>
      </c>
      <c r="J709" s="3">
        <f>VLOOKUP(_xlfn.CONCAT(base[[#This Row],[Evento]],base[[#This Row],[Tipo]]),'[1]tabela de preços'!$D$4:$E$14,2,0)</f>
        <v>90</v>
      </c>
      <c r="K709" s="3">
        <v>9000</v>
      </c>
      <c r="L709" s="3">
        <v>3020</v>
      </c>
      <c r="M709" s="3">
        <v>5980</v>
      </c>
      <c r="N709" t="s">
        <v>13</v>
      </c>
    </row>
    <row r="710" spans="2:14" hidden="1" x14ac:dyDescent="0.25">
      <c r="B710" s="2">
        <v>42436</v>
      </c>
      <c r="C710" s="7">
        <f>YEAR(base[[#This Row],[Data]])</f>
        <v>2016</v>
      </c>
      <c r="D710" s="7" t="str">
        <f>UPPER(TEXT(base[[#This Row],[Data]],"mmm"))</f>
        <v>MAR</v>
      </c>
      <c r="E710" t="s">
        <v>10</v>
      </c>
      <c r="F710" t="s">
        <v>16</v>
      </c>
      <c r="G710" t="str">
        <f>PROPER(base[[#This Row],[Evento]]&amp;" "&amp;base[[#This Row],[Tipo]])</f>
        <v>Aniversário Adulto</v>
      </c>
      <c r="H710" t="s">
        <v>12</v>
      </c>
      <c r="I710">
        <v>150</v>
      </c>
      <c r="J710" s="3">
        <f>VLOOKUP(_xlfn.CONCAT(base[[#This Row],[Evento]],base[[#This Row],[Tipo]]),'[1]tabela de preços'!$D$4:$E$14,2,0)</f>
        <v>120</v>
      </c>
      <c r="K710" s="3">
        <v>18000</v>
      </c>
      <c r="L710" s="3">
        <v>6048</v>
      </c>
      <c r="M710" s="3">
        <v>11952</v>
      </c>
      <c r="N710" t="s">
        <v>13</v>
      </c>
    </row>
    <row r="711" spans="2:14" hidden="1" x14ac:dyDescent="0.25">
      <c r="B711" s="2">
        <v>42767</v>
      </c>
      <c r="C711" s="7">
        <f>YEAR(base[[#This Row],[Data]])</f>
        <v>2017</v>
      </c>
      <c r="D711" s="7" t="str">
        <f>UPPER(TEXT(base[[#This Row],[Data]],"mmm"))</f>
        <v>FEV</v>
      </c>
      <c r="E711" t="s">
        <v>10</v>
      </c>
      <c r="F711" t="s">
        <v>17</v>
      </c>
      <c r="G711" t="str">
        <f>PROPER(base[[#This Row],[Evento]]&amp;" "&amp;base[[#This Row],[Tipo]])</f>
        <v>Aniversário Melhor Idade</v>
      </c>
      <c r="H711" t="s">
        <v>15</v>
      </c>
      <c r="I711">
        <v>70</v>
      </c>
      <c r="J711" s="3">
        <f>VLOOKUP(_xlfn.CONCAT(base[[#This Row],[Evento]],base[[#This Row],[Tipo]]),'[1]tabela de preços'!$D$4:$E$14,2,0)</f>
        <v>120</v>
      </c>
      <c r="K711" s="3">
        <v>8400</v>
      </c>
      <c r="L711" s="3">
        <v>3699</v>
      </c>
      <c r="M711" s="3">
        <v>4701</v>
      </c>
      <c r="N711" t="s">
        <v>13</v>
      </c>
    </row>
    <row r="712" spans="2:14" hidden="1" x14ac:dyDescent="0.25">
      <c r="B712" s="2">
        <v>42552</v>
      </c>
      <c r="C712" s="7">
        <f>YEAR(base[[#This Row],[Data]])</f>
        <v>2016</v>
      </c>
      <c r="D712" s="7" t="str">
        <f>UPPER(TEXT(base[[#This Row],[Data]],"mmm"))</f>
        <v>JUL</v>
      </c>
      <c r="E712" t="s">
        <v>18</v>
      </c>
      <c r="F712" t="s">
        <v>16</v>
      </c>
      <c r="G712" t="str">
        <f>PROPER(base[[#This Row],[Evento]]&amp;" "&amp;base[[#This Row],[Tipo]])</f>
        <v>Casamento Adulto</v>
      </c>
      <c r="H712" t="s">
        <v>12</v>
      </c>
      <c r="I712">
        <v>120</v>
      </c>
      <c r="J712" s="3">
        <f>VLOOKUP(_xlfn.CONCAT(base[[#This Row],[Evento]],base[[#This Row],[Tipo]]),'[1]tabela de preços'!$D$4:$E$14,2,0)</f>
        <v>150</v>
      </c>
      <c r="K712" s="3">
        <v>18000</v>
      </c>
      <c r="L712" s="3">
        <v>8066</v>
      </c>
      <c r="M712" s="3">
        <v>9934</v>
      </c>
      <c r="N712" t="s">
        <v>13</v>
      </c>
    </row>
    <row r="713" spans="2:14" hidden="1" x14ac:dyDescent="0.25">
      <c r="B713" s="2">
        <v>42959</v>
      </c>
      <c r="C713" s="7">
        <f>YEAR(base[[#This Row],[Data]])</f>
        <v>2017</v>
      </c>
      <c r="D713" s="7" t="str">
        <f>UPPER(TEXT(base[[#This Row],[Data]],"mmm"))</f>
        <v>AGO</v>
      </c>
      <c r="E713" t="s">
        <v>19</v>
      </c>
      <c r="F713" t="s">
        <v>16</v>
      </c>
      <c r="G713" t="str">
        <f>PROPER(base[[#This Row],[Evento]]&amp;" "&amp;base[[#This Row],[Tipo]])</f>
        <v>Bodas Adulto</v>
      </c>
      <c r="H713" t="s">
        <v>15</v>
      </c>
      <c r="I713">
        <v>100</v>
      </c>
      <c r="J713" s="3">
        <f>VLOOKUP(_xlfn.CONCAT(base[[#This Row],[Evento]],base[[#This Row],[Tipo]]),'[1]tabela de preços'!$D$4:$E$14,2,0)</f>
        <v>150</v>
      </c>
      <c r="K713" s="3">
        <v>15000</v>
      </c>
      <c r="L713" s="3">
        <v>6037</v>
      </c>
      <c r="M713" s="3">
        <v>8963</v>
      </c>
      <c r="N713" t="s">
        <v>13</v>
      </c>
    </row>
    <row r="714" spans="2:14" hidden="1" x14ac:dyDescent="0.25">
      <c r="B714" s="2">
        <v>42681</v>
      </c>
      <c r="C714" s="7">
        <f>YEAR(base[[#This Row],[Data]])</f>
        <v>2016</v>
      </c>
      <c r="D714" s="7" t="str">
        <f>UPPER(TEXT(base[[#This Row],[Data]],"mmm"))</f>
        <v>NOV</v>
      </c>
      <c r="E714" t="s">
        <v>19</v>
      </c>
      <c r="F714" t="s">
        <v>17</v>
      </c>
      <c r="G714" t="str">
        <f>PROPER(base[[#This Row],[Evento]]&amp;" "&amp;base[[#This Row],[Tipo]])</f>
        <v>Bodas Melhor Idade</v>
      </c>
      <c r="H714" t="s">
        <v>12</v>
      </c>
      <c r="I714">
        <v>200</v>
      </c>
      <c r="J714" s="3">
        <f>VLOOKUP(_xlfn.CONCAT(base[[#This Row],[Evento]],base[[#This Row],[Tipo]]),'[1]tabela de preços'!$D$4:$E$14,2,0)</f>
        <v>120</v>
      </c>
      <c r="K714" s="3">
        <v>24000</v>
      </c>
      <c r="L714" s="3">
        <v>9743</v>
      </c>
      <c r="M714" s="3">
        <v>14257</v>
      </c>
      <c r="N714" t="s">
        <v>13</v>
      </c>
    </row>
    <row r="715" spans="2:14" hidden="1" x14ac:dyDescent="0.25">
      <c r="B715" s="2">
        <v>42640</v>
      </c>
      <c r="C715" s="7">
        <f>YEAR(base[[#This Row],[Data]])</f>
        <v>2016</v>
      </c>
      <c r="D715" s="7" t="str">
        <f>UPPER(TEXT(base[[#This Row],[Data]],"mmm"))</f>
        <v>SET</v>
      </c>
      <c r="E715" t="s">
        <v>20</v>
      </c>
      <c r="F715" t="s">
        <v>16</v>
      </c>
      <c r="G715" t="str">
        <f>PROPER(base[[#This Row],[Evento]]&amp;" "&amp;base[[#This Row],[Tipo]])</f>
        <v>Empresa Adulto</v>
      </c>
      <c r="H715" t="s">
        <v>15</v>
      </c>
      <c r="I715">
        <v>50</v>
      </c>
      <c r="J715" s="3">
        <f>VLOOKUP(_xlfn.CONCAT(base[[#This Row],[Evento]],base[[#This Row],[Tipo]]),'[1]tabela de preços'!$D$4:$E$14,2,0)</f>
        <v>100</v>
      </c>
      <c r="K715" s="3">
        <v>5000</v>
      </c>
      <c r="L715" s="3">
        <v>1844</v>
      </c>
      <c r="M715" s="3">
        <v>3156</v>
      </c>
      <c r="N715" t="s">
        <v>13</v>
      </c>
    </row>
    <row r="716" spans="2:14" hidden="1" x14ac:dyDescent="0.25">
      <c r="B716" s="2">
        <v>43100</v>
      </c>
      <c r="C716" s="7">
        <f>YEAR(base[[#This Row],[Data]])</f>
        <v>2017</v>
      </c>
      <c r="D716" s="7" t="str">
        <f>UPPER(TEXT(base[[#This Row],[Data]],"mmm"))</f>
        <v>DEZ</v>
      </c>
      <c r="E716" t="s">
        <v>21</v>
      </c>
      <c r="F716" t="s">
        <v>14</v>
      </c>
      <c r="G716" t="str">
        <f>PROPER(base[[#This Row],[Evento]]&amp;" "&amp;base[[#This Row],[Tipo]])</f>
        <v>15 Anos Teen</v>
      </c>
      <c r="H716" t="s">
        <v>12</v>
      </c>
      <c r="I716">
        <v>100</v>
      </c>
      <c r="J716" s="3">
        <f>VLOOKUP(_xlfn.CONCAT(base[[#This Row],[Evento]],base[[#This Row],[Tipo]]),'[1]tabela de preços'!$D$4:$E$14,2,0)</f>
        <v>90</v>
      </c>
      <c r="K716" s="3">
        <v>9000</v>
      </c>
      <c r="L716" s="3">
        <v>3276</v>
      </c>
      <c r="M716" s="3">
        <v>5724</v>
      </c>
      <c r="N716" t="s">
        <v>13</v>
      </c>
    </row>
    <row r="717" spans="2:14" hidden="1" x14ac:dyDescent="0.25">
      <c r="B717" s="2">
        <v>43085</v>
      </c>
      <c r="C717" s="7">
        <f>YEAR(base[[#This Row],[Data]])</f>
        <v>2017</v>
      </c>
      <c r="D717" s="7" t="str">
        <f>UPPER(TEXT(base[[#This Row],[Data]],"mmm"))</f>
        <v>DEZ</v>
      </c>
      <c r="E717" t="s">
        <v>22</v>
      </c>
      <c r="F717" t="s">
        <v>16</v>
      </c>
      <c r="G717" t="str">
        <f>PROPER(base[[#This Row],[Evento]]&amp;" "&amp;base[[#This Row],[Tipo]])</f>
        <v>Despedida Adulto</v>
      </c>
      <c r="H717" t="s">
        <v>15</v>
      </c>
      <c r="I717">
        <v>150</v>
      </c>
      <c r="J717" s="3">
        <f>VLOOKUP(_xlfn.CONCAT(base[[#This Row],[Evento]],base[[#This Row],[Tipo]]),'[1]tabela de preços'!$D$4:$E$14,2,0)</f>
        <v>120</v>
      </c>
      <c r="K717" s="3">
        <v>18000</v>
      </c>
      <c r="L717" s="3">
        <v>6938</v>
      </c>
      <c r="M717" s="3">
        <v>11062</v>
      </c>
      <c r="N717" t="s">
        <v>13</v>
      </c>
    </row>
    <row r="718" spans="2:14" hidden="1" x14ac:dyDescent="0.25">
      <c r="B718" s="2">
        <v>42700</v>
      </c>
      <c r="C718" s="7">
        <f>YEAR(base[[#This Row],[Data]])</f>
        <v>2016</v>
      </c>
      <c r="D718" s="7" t="str">
        <f>UPPER(TEXT(base[[#This Row],[Data]],"mmm"))</f>
        <v>NOV</v>
      </c>
      <c r="E718" t="s">
        <v>10</v>
      </c>
      <c r="F718" t="s">
        <v>11</v>
      </c>
      <c r="G718" t="str">
        <f>PROPER(base[[#This Row],[Evento]]&amp;" "&amp;base[[#This Row],[Tipo]])</f>
        <v>Aniversário Infantil</v>
      </c>
      <c r="H718" t="s">
        <v>12</v>
      </c>
      <c r="I718">
        <v>50</v>
      </c>
      <c r="J718" s="3">
        <f>VLOOKUP(_xlfn.CONCAT(base[[#This Row],[Evento]],base[[#This Row],[Tipo]]),'[1]tabela de preços'!$D$4:$E$14,2,0)</f>
        <v>70</v>
      </c>
      <c r="K718" s="3">
        <v>3500</v>
      </c>
      <c r="L718" s="3">
        <v>1305</v>
      </c>
      <c r="M718" s="3">
        <v>2195</v>
      </c>
      <c r="N718" t="s">
        <v>13</v>
      </c>
    </row>
    <row r="719" spans="2:14" hidden="1" x14ac:dyDescent="0.25">
      <c r="B719" s="2">
        <v>42480</v>
      </c>
      <c r="C719" s="7">
        <f>YEAR(base[[#This Row],[Data]])</f>
        <v>2016</v>
      </c>
      <c r="D719" s="7" t="str">
        <f>UPPER(TEXT(base[[#This Row],[Data]],"mmm"))</f>
        <v>ABR</v>
      </c>
      <c r="E719" t="s">
        <v>10</v>
      </c>
      <c r="F719" t="s">
        <v>14</v>
      </c>
      <c r="G719" t="str">
        <f>PROPER(base[[#This Row],[Evento]]&amp;" "&amp;base[[#This Row],[Tipo]])</f>
        <v>Aniversário Teen</v>
      </c>
      <c r="H719" t="s">
        <v>15</v>
      </c>
      <c r="I719">
        <v>100</v>
      </c>
      <c r="J719" s="3">
        <f>VLOOKUP(_xlfn.CONCAT(base[[#This Row],[Evento]],base[[#This Row],[Tipo]]),'[1]tabela de preços'!$D$4:$E$14,2,0)</f>
        <v>90</v>
      </c>
      <c r="K719" s="3">
        <v>9000</v>
      </c>
      <c r="L719" s="3">
        <v>3440</v>
      </c>
      <c r="M719" s="3">
        <v>5560</v>
      </c>
      <c r="N719" t="s">
        <v>13</v>
      </c>
    </row>
    <row r="720" spans="2:14" hidden="1" x14ac:dyDescent="0.25">
      <c r="B720" s="2">
        <v>42591</v>
      </c>
      <c r="C720" s="7">
        <f>YEAR(base[[#This Row],[Data]])</f>
        <v>2016</v>
      </c>
      <c r="D720" s="7" t="str">
        <f>UPPER(TEXT(base[[#This Row],[Data]],"mmm"))</f>
        <v>AGO</v>
      </c>
      <c r="E720" t="s">
        <v>10</v>
      </c>
      <c r="F720" t="s">
        <v>16</v>
      </c>
      <c r="G720" t="str">
        <f>PROPER(base[[#This Row],[Evento]]&amp;" "&amp;base[[#This Row],[Tipo]])</f>
        <v>Aniversário Adulto</v>
      </c>
      <c r="H720" t="s">
        <v>12</v>
      </c>
      <c r="I720">
        <v>150</v>
      </c>
      <c r="J720" s="3">
        <f>VLOOKUP(_xlfn.CONCAT(base[[#This Row],[Evento]],base[[#This Row],[Tipo]]),'[1]tabela de preços'!$D$4:$E$14,2,0)</f>
        <v>120</v>
      </c>
      <c r="K720" s="3">
        <v>18000</v>
      </c>
      <c r="L720" s="3">
        <v>7473</v>
      </c>
      <c r="M720" s="3">
        <v>10527</v>
      </c>
      <c r="N720" t="s">
        <v>13</v>
      </c>
    </row>
    <row r="721" spans="2:14" x14ac:dyDescent="0.25">
      <c r="B721" s="2">
        <v>42743</v>
      </c>
      <c r="C721" s="7">
        <f>YEAR(base[[#This Row],[Data]])</f>
        <v>2017</v>
      </c>
      <c r="D721" s="7" t="str">
        <f>UPPER(TEXT(base[[#This Row],[Data]],"mmm"))</f>
        <v>JAN</v>
      </c>
      <c r="E721" t="s">
        <v>10</v>
      </c>
      <c r="F721" t="s">
        <v>17</v>
      </c>
      <c r="G721" t="str">
        <f>PROPER(base[[#This Row],[Evento]]&amp;" "&amp;base[[#This Row],[Tipo]])</f>
        <v>Aniversário Melhor Idade</v>
      </c>
      <c r="H721" t="s">
        <v>15</v>
      </c>
      <c r="I721">
        <v>70</v>
      </c>
      <c r="J721" s="3">
        <f>VLOOKUP(_xlfn.CONCAT(base[[#This Row],[Evento]],base[[#This Row],[Tipo]]),'[1]tabela de preços'!$D$4:$E$14,2,0)</f>
        <v>120</v>
      </c>
      <c r="K721" s="3">
        <v>8400</v>
      </c>
      <c r="L721" s="3">
        <v>3442</v>
      </c>
      <c r="M721" s="3">
        <v>4958</v>
      </c>
      <c r="N721" t="s">
        <v>13</v>
      </c>
    </row>
    <row r="722" spans="2:14" hidden="1" x14ac:dyDescent="0.25">
      <c r="B722" s="2">
        <v>42822</v>
      </c>
      <c r="C722" s="7">
        <f>YEAR(base[[#This Row],[Data]])</f>
        <v>2017</v>
      </c>
      <c r="D722" s="7" t="str">
        <f>UPPER(TEXT(base[[#This Row],[Data]],"mmm"))</f>
        <v>MAR</v>
      </c>
      <c r="E722" t="s">
        <v>18</v>
      </c>
      <c r="F722" t="s">
        <v>16</v>
      </c>
      <c r="G722" t="str">
        <f>PROPER(base[[#This Row],[Evento]]&amp;" "&amp;base[[#This Row],[Tipo]])</f>
        <v>Casamento Adulto</v>
      </c>
      <c r="H722" t="s">
        <v>12</v>
      </c>
      <c r="I722">
        <v>120</v>
      </c>
      <c r="J722" s="3">
        <f>VLOOKUP(_xlfn.CONCAT(base[[#This Row],[Evento]],base[[#This Row],[Tipo]]),'[1]tabela de preços'!$D$4:$E$14,2,0)</f>
        <v>150</v>
      </c>
      <c r="K722" s="3">
        <v>18000</v>
      </c>
      <c r="L722" s="3">
        <v>5992</v>
      </c>
      <c r="M722" s="3">
        <v>12008</v>
      </c>
      <c r="N722" t="s">
        <v>13</v>
      </c>
    </row>
    <row r="723" spans="2:14" hidden="1" x14ac:dyDescent="0.25">
      <c r="B723" s="2">
        <v>42371</v>
      </c>
      <c r="C723" s="7">
        <f>YEAR(base[[#This Row],[Data]])</f>
        <v>2016</v>
      </c>
      <c r="D723" s="7" t="str">
        <f>UPPER(TEXT(base[[#This Row],[Data]],"mmm"))</f>
        <v>JAN</v>
      </c>
      <c r="E723" t="s">
        <v>19</v>
      </c>
      <c r="F723" t="s">
        <v>16</v>
      </c>
      <c r="G723" t="str">
        <f>PROPER(base[[#This Row],[Evento]]&amp;" "&amp;base[[#This Row],[Tipo]])</f>
        <v>Bodas Adulto</v>
      </c>
      <c r="H723" t="s">
        <v>15</v>
      </c>
      <c r="I723">
        <v>100</v>
      </c>
      <c r="J723" s="3">
        <f>VLOOKUP(_xlfn.CONCAT(base[[#This Row],[Evento]],base[[#This Row],[Tipo]]),'[1]tabela de preços'!$D$4:$E$14,2,0)</f>
        <v>150</v>
      </c>
      <c r="K723" s="3">
        <v>15000</v>
      </c>
      <c r="L723" s="3">
        <v>5768</v>
      </c>
      <c r="M723" s="3">
        <v>9232</v>
      </c>
      <c r="N723" t="s">
        <v>13</v>
      </c>
    </row>
    <row r="724" spans="2:14" hidden="1" x14ac:dyDescent="0.25">
      <c r="B724" s="2">
        <v>42687</v>
      </c>
      <c r="C724" s="7">
        <f>YEAR(base[[#This Row],[Data]])</f>
        <v>2016</v>
      </c>
      <c r="D724" s="7" t="str">
        <f>UPPER(TEXT(base[[#This Row],[Data]],"mmm"))</f>
        <v>NOV</v>
      </c>
      <c r="E724" t="s">
        <v>19</v>
      </c>
      <c r="F724" t="s">
        <v>17</v>
      </c>
      <c r="G724" t="str">
        <f>PROPER(base[[#This Row],[Evento]]&amp;" "&amp;base[[#This Row],[Tipo]])</f>
        <v>Bodas Melhor Idade</v>
      </c>
      <c r="H724" t="s">
        <v>12</v>
      </c>
      <c r="I724">
        <v>200</v>
      </c>
      <c r="J724" s="3">
        <f>VLOOKUP(_xlfn.CONCAT(base[[#This Row],[Evento]],base[[#This Row],[Tipo]]),'[1]tabela de preços'!$D$4:$E$14,2,0)</f>
        <v>120</v>
      </c>
      <c r="K724" s="3">
        <v>24000</v>
      </c>
      <c r="L724" s="3">
        <v>8355</v>
      </c>
      <c r="M724" s="3">
        <v>15645</v>
      </c>
      <c r="N724" t="s">
        <v>13</v>
      </c>
    </row>
    <row r="725" spans="2:14" hidden="1" x14ac:dyDescent="0.25">
      <c r="B725" s="2">
        <v>42426</v>
      </c>
      <c r="C725" s="7">
        <f>YEAR(base[[#This Row],[Data]])</f>
        <v>2016</v>
      </c>
      <c r="D725" s="7" t="str">
        <f>UPPER(TEXT(base[[#This Row],[Data]],"mmm"))</f>
        <v>FEV</v>
      </c>
      <c r="E725" t="s">
        <v>20</v>
      </c>
      <c r="F725" t="s">
        <v>16</v>
      </c>
      <c r="G725" t="str">
        <f>PROPER(base[[#This Row],[Evento]]&amp;" "&amp;base[[#This Row],[Tipo]])</f>
        <v>Empresa Adulto</v>
      </c>
      <c r="H725" t="s">
        <v>15</v>
      </c>
      <c r="I725">
        <v>50</v>
      </c>
      <c r="J725" s="3">
        <f>VLOOKUP(_xlfn.CONCAT(base[[#This Row],[Evento]],base[[#This Row],[Tipo]]),'[1]tabela de preços'!$D$4:$E$14,2,0)</f>
        <v>100</v>
      </c>
      <c r="K725" s="3">
        <v>5000</v>
      </c>
      <c r="L725" s="3">
        <v>1905</v>
      </c>
      <c r="M725" s="3">
        <v>3095</v>
      </c>
      <c r="N725" t="s">
        <v>13</v>
      </c>
    </row>
    <row r="726" spans="2:14" hidden="1" x14ac:dyDescent="0.25">
      <c r="B726" s="2">
        <v>42647</v>
      </c>
      <c r="C726" s="7">
        <f>YEAR(base[[#This Row],[Data]])</f>
        <v>2016</v>
      </c>
      <c r="D726" s="7" t="str">
        <f>UPPER(TEXT(base[[#This Row],[Data]],"mmm"))</f>
        <v>OUT</v>
      </c>
      <c r="E726" t="s">
        <v>21</v>
      </c>
      <c r="F726" t="s">
        <v>14</v>
      </c>
      <c r="G726" t="str">
        <f>PROPER(base[[#This Row],[Evento]]&amp;" "&amp;base[[#This Row],[Tipo]])</f>
        <v>15 Anos Teen</v>
      </c>
      <c r="H726" t="s">
        <v>12</v>
      </c>
      <c r="I726">
        <v>100</v>
      </c>
      <c r="J726" s="3">
        <f>VLOOKUP(_xlfn.CONCAT(base[[#This Row],[Evento]],base[[#This Row],[Tipo]]),'[1]tabela de preços'!$D$4:$E$14,2,0)</f>
        <v>90</v>
      </c>
      <c r="K726" s="3">
        <v>9000</v>
      </c>
      <c r="L726" s="3">
        <v>3460</v>
      </c>
      <c r="M726" s="3">
        <v>5540</v>
      </c>
      <c r="N726" t="s">
        <v>13</v>
      </c>
    </row>
    <row r="727" spans="2:14" hidden="1" x14ac:dyDescent="0.25">
      <c r="B727" s="2">
        <v>42731</v>
      </c>
      <c r="C727" s="7">
        <f>YEAR(base[[#This Row],[Data]])</f>
        <v>2016</v>
      </c>
      <c r="D727" s="7" t="str">
        <f>UPPER(TEXT(base[[#This Row],[Data]],"mmm"))</f>
        <v>DEZ</v>
      </c>
      <c r="E727" t="s">
        <v>22</v>
      </c>
      <c r="F727" t="s">
        <v>16</v>
      </c>
      <c r="G727" t="str">
        <f>PROPER(base[[#This Row],[Evento]]&amp;" "&amp;base[[#This Row],[Tipo]])</f>
        <v>Despedida Adulto</v>
      </c>
      <c r="H727" t="s">
        <v>15</v>
      </c>
      <c r="I727">
        <v>150</v>
      </c>
      <c r="J727" s="3">
        <f>VLOOKUP(_xlfn.CONCAT(base[[#This Row],[Evento]],base[[#This Row],[Tipo]]),'[1]tabela de preços'!$D$4:$E$14,2,0)</f>
        <v>120</v>
      </c>
      <c r="K727" s="3">
        <v>18000</v>
      </c>
      <c r="L727" s="3">
        <v>7962</v>
      </c>
      <c r="M727" s="3">
        <v>10038</v>
      </c>
      <c r="N727" t="s">
        <v>13</v>
      </c>
    </row>
    <row r="728" spans="2:14" hidden="1" x14ac:dyDescent="0.25">
      <c r="B728" s="2">
        <v>43050</v>
      </c>
      <c r="C728" s="7">
        <f>YEAR(base[[#This Row],[Data]])</f>
        <v>2017</v>
      </c>
      <c r="D728" s="7" t="str">
        <f>UPPER(TEXT(base[[#This Row],[Data]],"mmm"))</f>
        <v>NOV</v>
      </c>
      <c r="E728" t="s">
        <v>10</v>
      </c>
      <c r="F728" t="s">
        <v>11</v>
      </c>
      <c r="G728" t="str">
        <f>PROPER(base[[#This Row],[Evento]]&amp;" "&amp;base[[#This Row],[Tipo]])</f>
        <v>Aniversário Infantil</v>
      </c>
      <c r="H728" t="s">
        <v>12</v>
      </c>
      <c r="I728">
        <v>50</v>
      </c>
      <c r="J728" s="3">
        <f>VLOOKUP(_xlfn.CONCAT(base[[#This Row],[Evento]],base[[#This Row],[Tipo]]),'[1]tabela de preços'!$D$4:$E$14,2,0)</f>
        <v>70</v>
      </c>
      <c r="K728" s="3">
        <v>3500</v>
      </c>
      <c r="L728" s="3">
        <v>1414</v>
      </c>
      <c r="M728" s="3">
        <v>2086</v>
      </c>
      <c r="N728" t="s">
        <v>13</v>
      </c>
    </row>
    <row r="729" spans="2:14" hidden="1" x14ac:dyDescent="0.25">
      <c r="B729" s="2">
        <v>42476</v>
      </c>
      <c r="C729" s="7">
        <f>YEAR(base[[#This Row],[Data]])</f>
        <v>2016</v>
      </c>
      <c r="D729" s="7" t="str">
        <f>UPPER(TEXT(base[[#This Row],[Data]],"mmm"))</f>
        <v>ABR</v>
      </c>
      <c r="E729" t="s">
        <v>10</v>
      </c>
      <c r="F729" t="s">
        <v>14</v>
      </c>
      <c r="G729" t="str">
        <f>PROPER(base[[#This Row],[Evento]]&amp;" "&amp;base[[#This Row],[Tipo]])</f>
        <v>Aniversário Teen</v>
      </c>
      <c r="H729" t="s">
        <v>15</v>
      </c>
      <c r="I729">
        <v>100</v>
      </c>
      <c r="J729" s="3">
        <f>VLOOKUP(_xlfn.CONCAT(base[[#This Row],[Evento]],base[[#This Row],[Tipo]]),'[1]tabela de preços'!$D$4:$E$14,2,0)</f>
        <v>90</v>
      </c>
      <c r="K729" s="3">
        <v>9000</v>
      </c>
      <c r="L729" s="3">
        <v>4037</v>
      </c>
      <c r="M729" s="3">
        <v>4963</v>
      </c>
      <c r="N729" t="s">
        <v>13</v>
      </c>
    </row>
    <row r="730" spans="2:14" hidden="1" x14ac:dyDescent="0.25">
      <c r="B730" s="2">
        <v>43054</v>
      </c>
      <c r="C730" s="7">
        <f>YEAR(base[[#This Row],[Data]])</f>
        <v>2017</v>
      </c>
      <c r="D730" s="7" t="str">
        <f>UPPER(TEXT(base[[#This Row],[Data]],"mmm"))</f>
        <v>NOV</v>
      </c>
      <c r="E730" t="s">
        <v>10</v>
      </c>
      <c r="F730" t="s">
        <v>16</v>
      </c>
      <c r="G730" t="str">
        <f>PROPER(base[[#This Row],[Evento]]&amp;" "&amp;base[[#This Row],[Tipo]])</f>
        <v>Aniversário Adulto</v>
      </c>
      <c r="H730" t="s">
        <v>12</v>
      </c>
      <c r="I730">
        <v>150</v>
      </c>
      <c r="J730" s="3">
        <f>VLOOKUP(_xlfn.CONCAT(base[[#This Row],[Evento]],base[[#This Row],[Tipo]]),'[1]tabela de preços'!$D$4:$E$14,2,0)</f>
        <v>120</v>
      </c>
      <c r="K730" s="3">
        <v>18000</v>
      </c>
      <c r="L730" s="3">
        <v>6518</v>
      </c>
      <c r="M730" s="3">
        <v>11482</v>
      </c>
      <c r="N730" t="s">
        <v>13</v>
      </c>
    </row>
    <row r="731" spans="2:14" hidden="1" x14ac:dyDescent="0.25">
      <c r="B731" s="2">
        <v>42610</v>
      </c>
      <c r="C731" s="7">
        <f>YEAR(base[[#This Row],[Data]])</f>
        <v>2016</v>
      </c>
      <c r="D731" s="7" t="str">
        <f>UPPER(TEXT(base[[#This Row],[Data]],"mmm"))</f>
        <v>AGO</v>
      </c>
      <c r="E731" t="s">
        <v>10</v>
      </c>
      <c r="F731" t="s">
        <v>17</v>
      </c>
      <c r="G731" t="str">
        <f>PROPER(base[[#This Row],[Evento]]&amp;" "&amp;base[[#This Row],[Tipo]])</f>
        <v>Aniversário Melhor Idade</v>
      </c>
      <c r="H731" t="s">
        <v>15</v>
      </c>
      <c r="I731">
        <v>70</v>
      </c>
      <c r="J731" s="3">
        <f>VLOOKUP(_xlfn.CONCAT(base[[#This Row],[Evento]],base[[#This Row],[Tipo]]),'[1]tabela de preços'!$D$4:$E$14,2,0)</f>
        <v>120</v>
      </c>
      <c r="K731" s="3">
        <v>8400</v>
      </c>
      <c r="L731" s="3">
        <v>3207</v>
      </c>
      <c r="M731" s="3">
        <v>5193</v>
      </c>
      <c r="N731" t="s">
        <v>13</v>
      </c>
    </row>
    <row r="732" spans="2:14" hidden="1" x14ac:dyDescent="0.25">
      <c r="B732" s="2">
        <v>42795</v>
      </c>
      <c r="C732" s="7">
        <f>YEAR(base[[#This Row],[Data]])</f>
        <v>2017</v>
      </c>
      <c r="D732" s="7" t="str">
        <f>UPPER(TEXT(base[[#This Row],[Data]],"mmm"))</f>
        <v>MAR</v>
      </c>
      <c r="E732" t="s">
        <v>18</v>
      </c>
      <c r="F732" t="s">
        <v>16</v>
      </c>
      <c r="G732" t="str">
        <f>PROPER(base[[#This Row],[Evento]]&amp;" "&amp;base[[#This Row],[Tipo]])</f>
        <v>Casamento Adulto</v>
      </c>
      <c r="H732" t="s">
        <v>12</v>
      </c>
      <c r="I732">
        <v>120</v>
      </c>
      <c r="J732" s="3">
        <f>VLOOKUP(_xlfn.CONCAT(base[[#This Row],[Evento]],base[[#This Row],[Tipo]]),'[1]tabela de preços'!$D$4:$E$14,2,0)</f>
        <v>150</v>
      </c>
      <c r="K732" s="3">
        <v>18000</v>
      </c>
      <c r="L732" s="3">
        <v>7024</v>
      </c>
      <c r="M732" s="3">
        <v>10976</v>
      </c>
      <c r="N732" t="s">
        <v>13</v>
      </c>
    </row>
    <row r="733" spans="2:14" hidden="1" x14ac:dyDescent="0.25">
      <c r="B733" s="2">
        <v>42572</v>
      </c>
      <c r="C733" s="7">
        <f>YEAR(base[[#This Row],[Data]])</f>
        <v>2016</v>
      </c>
      <c r="D733" s="7" t="str">
        <f>UPPER(TEXT(base[[#This Row],[Data]],"mmm"))</f>
        <v>JUL</v>
      </c>
      <c r="E733" t="s">
        <v>19</v>
      </c>
      <c r="F733" t="s">
        <v>16</v>
      </c>
      <c r="G733" t="str">
        <f>PROPER(base[[#This Row],[Evento]]&amp;" "&amp;base[[#This Row],[Tipo]])</f>
        <v>Bodas Adulto</v>
      </c>
      <c r="H733" t="s">
        <v>15</v>
      </c>
      <c r="I733">
        <v>100</v>
      </c>
      <c r="J733" s="3">
        <f>VLOOKUP(_xlfn.CONCAT(base[[#This Row],[Evento]],base[[#This Row],[Tipo]]),'[1]tabela de preços'!$D$4:$E$14,2,0)</f>
        <v>150</v>
      </c>
      <c r="K733" s="3">
        <v>15000</v>
      </c>
      <c r="L733" s="3">
        <v>5725</v>
      </c>
      <c r="M733" s="3">
        <v>9275</v>
      </c>
      <c r="N733" t="s">
        <v>13</v>
      </c>
    </row>
    <row r="734" spans="2:14" x14ac:dyDescent="0.25">
      <c r="B734" s="2">
        <v>42762</v>
      </c>
      <c r="C734" s="7">
        <f>YEAR(base[[#This Row],[Data]])</f>
        <v>2017</v>
      </c>
      <c r="D734" s="7" t="str">
        <f>UPPER(TEXT(base[[#This Row],[Data]],"mmm"))</f>
        <v>JAN</v>
      </c>
      <c r="E734" t="s">
        <v>19</v>
      </c>
      <c r="F734" t="s">
        <v>17</v>
      </c>
      <c r="G734" t="str">
        <f>PROPER(base[[#This Row],[Evento]]&amp;" "&amp;base[[#This Row],[Tipo]])</f>
        <v>Bodas Melhor Idade</v>
      </c>
      <c r="H734" t="s">
        <v>12</v>
      </c>
      <c r="I734">
        <v>200</v>
      </c>
      <c r="J734" s="3">
        <f>VLOOKUP(_xlfn.CONCAT(base[[#This Row],[Evento]],base[[#This Row],[Tipo]]),'[1]tabela de preços'!$D$4:$E$14,2,0)</f>
        <v>120</v>
      </c>
      <c r="K734" s="3">
        <v>24000</v>
      </c>
      <c r="L734" s="3">
        <v>10656</v>
      </c>
      <c r="M734" s="3">
        <v>13344</v>
      </c>
      <c r="N734" t="s">
        <v>13</v>
      </c>
    </row>
    <row r="735" spans="2:14" hidden="1" x14ac:dyDescent="0.25">
      <c r="B735" s="2">
        <v>42898</v>
      </c>
      <c r="C735" s="7">
        <f>YEAR(base[[#This Row],[Data]])</f>
        <v>2017</v>
      </c>
      <c r="D735" s="7" t="str">
        <f>UPPER(TEXT(base[[#This Row],[Data]],"mmm"))</f>
        <v>JUN</v>
      </c>
      <c r="E735" t="s">
        <v>20</v>
      </c>
      <c r="F735" t="s">
        <v>16</v>
      </c>
      <c r="G735" t="str">
        <f>PROPER(base[[#This Row],[Evento]]&amp;" "&amp;base[[#This Row],[Tipo]])</f>
        <v>Empresa Adulto</v>
      </c>
      <c r="H735" t="s">
        <v>15</v>
      </c>
      <c r="I735">
        <v>50</v>
      </c>
      <c r="J735" s="3">
        <f>VLOOKUP(_xlfn.CONCAT(base[[#This Row],[Evento]],base[[#This Row],[Tipo]]),'[1]tabela de preços'!$D$4:$E$14,2,0)</f>
        <v>100</v>
      </c>
      <c r="K735" s="3">
        <v>5000</v>
      </c>
      <c r="L735" s="3">
        <v>1963</v>
      </c>
      <c r="M735" s="3">
        <v>3037</v>
      </c>
      <c r="N735" t="s">
        <v>13</v>
      </c>
    </row>
    <row r="736" spans="2:14" hidden="1" x14ac:dyDescent="0.25">
      <c r="B736" s="2">
        <v>42412</v>
      </c>
      <c r="C736" s="7">
        <f>YEAR(base[[#This Row],[Data]])</f>
        <v>2016</v>
      </c>
      <c r="D736" s="7" t="str">
        <f>UPPER(TEXT(base[[#This Row],[Data]],"mmm"))</f>
        <v>FEV</v>
      </c>
      <c r="E736" t="s">
        <v>21</v>
      </c>
      <c r="F736" t="s">
        <v>14</v>
      </c>
      <c r="G736" t="str">
        <f>PROPER(base[[#This Row],[Evento]]&amp;" "&amp;base[[#This Row],[Tipo]])</f>
        <v>15 Anos Teen</v>
      </c>
      <c r="H736" t="s">
        <v>12</v>
      </c>
      <c r="I736">
        <v>100</v>
      </c>
      <c r="J736" s="3">
        <f>VLOOKUP(_xlfn.CONCAT(base[[#This Row],[Evento]],base[[#This Row],[Tipo]]),'[1]tabela de preços'!$D$4:$E$14,2,0)</f>
        <v>90</v>
      </c>
      <c r="K736" s="3">
        <v>9000</v>
      </c>
      <c r="L736" s="3">
        <v>3809</v>
      </c>
      <c r="M736" s="3">
        <v>5191</v>
      </c>
      <c r="N736" t="s">
        <v>13</v>
      </c>
    </row>
    <row r="737" spans="2:14" hidden="1" x14ac:dyDescent="0.25">
      <c r="B737" s="2">
        <v>42593</v>
      </c>
      <c r="C737" s="7">
        <f>YEAR(base[[#This Row],[Data]])</f>
        <v>2016</v>
      </c>
      <c r="D737" s="7" t="str">
        <f>UPPER(TEXT(base[[#This Row],[Data]],"mmm"))</f>
        <v>AGO</v>
      </c>
      <c r="E737" t="s">
        <v>22</v>
      </c>
      <c r="F737" t="s">
        <v>16</v>
      </c>
      <c r="G737" t="str">
        <f>PROPER(base[[#This Row],[Evento]]&amp;" "&amp;base[[#This Row],[Tipo]])</f>
        <v>Despedida Adulto</v>
      </c>
      <c r="H737" t="s">
        <v>15</v>
      </c>
      <c r="I737">
        <v>150</v>
      </c>
      <c r="J737" s="3">
        <f>VLOOKUP(_xlfn.CONCAT(base[[#This Row],[Evento]],base[[#This Row],[Tipo]]),'[1]tabela de preços'!$D$4:$E$14,2,0)</f>
        <v>120</v>
      </c>
      <c r="K737" s="3">
        <v>18000</v>
      </c>
      <c r="L737" s="3">
        <v>5949</v>
      </c>
      <c r="M737" s="3">
        <v>12051</v>
      </c>
      <c r="N737" t="s">
        <v>13</v>
      </c>
    </row>
    <row r="738" spans="2:14" hidden="1" x14ac:dyDescent="0.25">
      <c r="B738" s="2">
        <v>43009</v>
      </c>
      <c r="C738" s="7">
        <f>YEAR(base[[#This Row],[Data]])</f>
        <v>2017</v>
      </c>
      <c r="D738" s="7" t="str">
        <f>UPPER(TEXT(base[[#This Row],[Data]],"mmm"))</f>
        <v>OUT</v>
      </c>
      <c r="E738" t="s">
        <v>10</v>
      </c>
      <c r="F738" t="s">
        <v>11</v>
      </c>
      <c r="G738" t="str">
        <f>PROPER(base[[#This Row],[Evento]]&amp;" "&amp;base[[#This Row],[Tipo]])</f>
        <v>Aniversário Infantil</v>
      </c>
      <c r="H738" t="s">
        <v>12</v>
      </c>
      <c r="I738">
        <v>50</v>
      </c>
      <c r="J738" s="3">
        <f>VLOOKUP(_xlfn.CONCAT(base[[#This Row],[Evento]],base[[#This Row],[Tipo]]),'[1]tabela de preços'!$D$4:$E$14,2,0)</f>
        <v>70</v>
      </c>
      <c r="K738" s="3">
        <v>3500</v>
      </c>
      <c r="L738" s="3">
        <v>1308</v>
      </c>
      <c r="M738" s="3">
        <v>2192</v>
      </c>
      <c r="N738" t="s">
        <v>13</v>
      </c>
    </row>
    <row r="739" spans="2:14" hidden="1" x14ac:dyDescent="0.25">
      <c r="B739" s="2">
        <v>43028</v>
      </c>
      <c r="C739" s="7">
        <f>YEAR(base[[#This Row],[Data]])</f>
        <v>2017</v>
      </c>
      <c r="D739" s="7" t="str">
        <f>UPPER(TEXT(base[[#This Row],[Data]],"mmm"))</f>
        <v>OUT</v>
      </c>
      <c r="E739" t="s">
        <v>10</v>
      </c>
      <c r="F739" t="s">
        <v>14</v>
      </c>
      <c r="G739" t="str">
        <f>PROPER(base[[#This Row],[Evento]]&amp;" "&amp;base[[#This Row],[Tipo]])</f>
        <v>Aniversário Teen</v>
      </c>
      <c r="H739" t="s">
        <v>15</v>
      </c>
      <c r="I739">
        <v>100</v>
      </c>
      <c r="J739" s="3">
        <f>VLOOKUP(_xlfn.CONCAT(base[[#This Row],[Evento]],base[[#This Row],[Tipo]]),'[1]tabela de preços'!$D$4:$E$14,2,0)</f>
        <v>90</v>
      </c>
      <c r="K739" s="3">
        <v>9000</v>
      </c>
      <c r="L739" s="3">
        <v>3586</v>
      </c>
      <c r="M739" s="3">
        <v>5414</v>
      </c>
      <c r="N739" t="s">
        <v>13</v>
      </c>
    </row>
    <row r="740" spans="2:14" hidden="1" x14ac:dyDescent="0.25">
      <c r="B740" s="2">
        <v>42483</v>
      </c>
      <c r="C740" s="7">
        <f>YEAR(base[[#This Row],[Data]])</f>
        <v>2016</v>
      </c>
      <c r="D740" s="7" t="str">
        <f>UPPER(TEXT(base[[#This Row],[Data]],"mmm"))</f>
        <v>ABR</v>
      </c>
      <c r="E740" t="s">
        <v>10</v>
      </c>
      <c r="F740" t="s">
        <v>16</v>
      </c>
      <c r="G740" t="str">
        <f>PROPER(base[[#This Row],[Evento]]&amp;" "&amp;base[[#This Row],[Tipo]])</f>
        <v>Aniversário Adulto</v>
      </c>
      <c r="H740" t="s">
        <v>12</v>
      </c>
      <c r="I740">
        <v>150</v>
      </c>
      <c r="J740" s="3">
        <f>VLOOKUP(_xlfn.CONCAT(base[[#This Row],[Evento]],base[[#This Row],[Tipo]]),'[1]tabela de preços'!$D$4:$E$14,2,0)</f>
        <v>120</v>
      </c>
      <c r="K740" s="3">
        <v>18000</v>
      </c>
      <c r="L740" s="3">
        <v>7183</v>
      </c>
      <c r="M740" s="3">
        <v>10817</v>
      </c>
      <c r="N740" t="s">
        <v>13</v>
      </c>
    </row>
    <row r="741" spans="2:14" hidden="1" x14ac:dyDescent="0.25">
      <c r="B741" s="2">
        <v>42522</v>
      </c>
      <c r="C741" s="7">
        <f>YEAR(base[[#This Row],[Data]])</f>
        <v>2016</v>
      </c>
      <c r="D741" s="7" t="str">
        <f>UPPER(TEXT(base[[#This Row],[Data]],"mmm"))</f>
        <v>JUN</v>
      </c>
      <c r="E741" t="s">
        <v>10</v>
      </c>
      <c r="F741" t="s">
        <v>17</v>
      </c>
      <c r="G741" t="str">
        <f>PROPER(base[[#This Row],[Evento]]&amp;" "&amp;base[[#This Row],[Tipo]])</f>
        <v>Aniversário Melhor Idade</v>
      </c>
      <c r="H741" t="s">
        <v>15</v>
      </c>
      <c r="I741">
        <v>70</v>
      </c>
      <c r="J741" s="3">
        <f>VLOOKUP(_xlfn.CONCAT(base[[#This Row],[Evento]],base[[#This Row],[Tipo]]),'[1]tabela de preços'!$D$4:$E$14,2,0)</f>
        <v>120</v>
      </c>
      <c r="K741" s="3">
        <v>8400</v>
      </c>
      <c r="L741" s="3">
        <v>3472</v>
      </c>
      <c r="M741" s="3">
        <v>4928</v>
      </c>
      <c r="N741" t="s">
        <v>13</v>
      </c>
    </row>
    <row r="742" spans="2:14" hidden="1" x14ac:dyDescent="0.25">
      <c r="B742" s="2">
        <v>43086</v>
      </c>
      <c r="C742" s="7">
        <f>YEAR(base[[#This Row],[Data]])</f>
        <v>2017</v>
      </c>
      <c r="D742" s="7" t="str">
        <f>UPPER(TEXT(base[[#This Row],[Data]],"mmm"))</f>
        <v>DEZ</v>
      </c>
      <c r="E742" t="s">
        <v>18</v>
      </c>
      <c r="F742" t="s">
        <v>16</v>
      </c>
      <c r="G742" t="str">
        <f>PROPER(base[[#This Row],[Evento]]&amp;" "&amp;base[[#This Row],[Tipo]])</f>
        <v>Casamento Adulto</v>
      </c>
      <c r="H742" t="s">
        <v>12</v>
      </c>
      <c r="I742">
        <v>120</v>
      </c>
      <c r="J742" s="3">
        <f>VLOOKUP(_xlfn.CONCAT(base[[#This Row],[Evento]],base[[#This Row],[Tipo]]),'[1]tabela de preços'!$D$4:$E$14,2,0)</f>
        <v>150</v>
      </c>
      <c r="K742" s="3">
        <v>18000</v>
      </c>
      <c r="L742" s="3">
        <v>8036</v>
      </c>
      <c r="M742" s="3">
        <v>9964</v>
      </c>
      <c r="N742" t="s">
        <v>13</v>
      </c>
    </row>
    <row r="743" spans="2:14" hidden="1" x14ac:dyDescent="0.25">
      <c r="B743" s="2">
        <v>42895</v>
      </c>
      <c r="C743" s="7">
        <f>YEAR(base[[#This Row],[Data]])</f>
        <v>2017</v>
      </c>
      <c r="D743" s="7" t="str">
        <f>UPPER(TEXT(base[[#This Row],[Data]],"mmm"))</f>
        <v>JUN</v>
      </c>
      <c r="E743" t="s">
        <v>19</v>
      </c>
      <c r="F743" t="s">
        <v>16</v>
      </c>
      <c r="G743" t="str">
        <f>PROPER(base[[#This Row],[Evento]]&amp;" "&amp;base[[#This Row],[Tipo]])</f>
        <v>Bodas Adulto</v>
      </c>
      <c r="H743" t="s">
        <v>15</v>
      </c>
      <c r="I743">
        <v>100</v>
      </c>
      <c r="J743" s="3">
        <f>VLOOKUP(_xlfn.CONCAT(base[[#This Row],[Evento]],base[[#This Row],[Tipo]]),'[1]tabela de preços'!$D$4:$E$14,2,0)</f>
        <v>150</v>
      </c>
      <c r="K743" s="3">
        <v>15000</v>
      </c>
      <c r="L743" s="3">
        <v>6307</v>
      </c>
      <c r="M743" s="3">
        <v>8693</v>
      </c>
      <c r="N743" t="s">
        <v>13</v>
      </c>
    </row>
    <row r="744" spans="2:14" hidden="1" x14ac:dyDescent="0.25">
      <c r="B744" s="2">
        <v>43056</v>
      </c>
      <c r="C744" s="7">
        <f>YEAR(base[[#This Row],[Data]])</f>
        <v>2017</v>
      </c>
      <c r="D744" s="7" t="str">
        <f>UPPER(TEXT(base[[#This Row],[Data]],"mmm"))</f>
        <v>NOV</v>
      </c>
      <c r="E744" t="s">
        <v>19</v>
      </c>
      <c r="F744" t="s">
        <v>17</v>
      </c>
      <c r="G744" t="str">
        <f>PROPER(base[[#This Row],[Evento]]&amp;" "&amp;base[[#This Row],[Tipo]])</f>
        <v>Bodas Melhor Idade</v>
      </c>
      <c r="H744" t="s">
        <v>12</v>
      </c>
      <c r="I744">
        <v>200</v>
      </c>
      <c r="J744" s="3">
        <f>VLOOKUP(_xlfn.CONCAT(base[[#This Row],[Evento]],base[[#This Row],[Tipo]]),'[1]tabela de preços'!$D$4:$E$14,2,0)</f>
        <v>120</v>
      </c>
      <c r="K744" s="3">
        <v>24000</v>
      </c>
      <c r="L744" s="3">
        <v>9764</v>
      </c>
      <c r="M744" s="3">
        <v>14236</v>
      </c>
      <c r="N744" t="s">
        <v>13</v>
      </c>
    </row>
    <row r="745" spans="2:14" x14ac:dyDescent="0.25">
      <c r="B745" s="2">
        <v>42745</v>
      </c>
      <c r="C745" s="7">
        <f>YEAR(base[[#This Row],[Data]])</f>
        <v>2017</v>
      </c>
      <c r="D745" s="7" t="str">
        <f>UPPER(TEXT(base[[#This Row],[Data]],"mmm"))</f>
        <v>JAN</v>
      </c>
      <c r="E745" t="s">
        <v>20</v>
      </c>
      <c r="F745" t="s">
        <v>16</v>
      </c>
      <c r="G745" t="str">
        <f>PROPER(base[[#This Row],[Evento]]&amp;" "&amp;base[[#This Row],[Tipo]])</f>
        <v>Empresa Adulto</v>
      </c>
      <c r="H745" t="s">
        <v>15</v>
      </c>
      <c r="I745">
        <v>50</v>
      </c>
      <c r="J745" s="3">
        <f>VLOOKUP(_xlfn.CONCAT(base[[#This Row],[Evento]],base[[#This Row],[Tipo]]),'[1]tabela de preços'!$D$4:$E$14,2,0)</f>
        <v>100</v>
      </c>
      <c r="K745" s="3">
        <v>5000</v>
      </c>
      <c r="L745" s="3">
        <v>1880</v>
      </c>
      <c r="M745" s="3">
        <v>3120</v>
      </c>
      <c r="N745" t="s">
        <v>13</v>
      </c>
    </row>
    <row r="746" spans="2:14" hidden="1" x14ac:dyDescent="0.25">
      <c r="B746" s="2">
        <v>43024</v>
      </c>
      <c r="C746" s="7">
        <f>YEAR(base[[#This Row],[Data]])</f>
        <v>2017</v>
      </c>
      <c r="D746" s="7" t="str">
        <f>UPPER(TEXT(base[[#This Row],[Data]],"mmm"))</f>
        <v>OUT</v>
      </c>
      <c r="E746" t="s">
        <v>21</v>
      </c>
      <c r="F746" t="s">
        <v>14</v>
      </c>
      <c r="G746" t="str">
        <f>PROPER(base[[#This Row],[Evento]]&amp;" "&amp;base[[#This Row],[Tipo]])</f>
        <v>15 Anos Teen</v>
      </c>
      <c r="H746" t="s">
        <v>12</v>
      </c>
      <c r="I746">
        <v>100</v>
      </c>
      <c r="J746" s="3">
        <f>VLOOKUP(_xlfn.CONCAT(base[[#This Row],[Evento]],base[[#This Row],[Tipo]]),'[1]tabela de preços'!$D$4:$E$14,2,0)</f>
        <v>90</v>
      </c>
      <c r="K746" s="3">
        <v>9000</v>
      </c>
      <c r="L746" s="3">
        <v>3947</v>
      </c>
      <c r="M746" s="3">
        <v>5053</v>
      </c>
      <c r="N746" t="s">
        <v>13</v>
      </c>
    </row>
    <row r="747" spans="2:14" hidden="1" x14ac:dyDescent="0.25">
      <c r="B747" s="2">
        <v>42802</v>
      </c>
      <c r="C747" s="7">
        <f>YEAR(base[[#This Row],[Data]])</f>
        <v>2017</v>
      </c>
      <c r="D747" s="7" t="str">
        <f>UPPER(TEXT(base[[#This Row],[Data]],"mmm"))</f>
        <v>MAR</v>
      </c>
      <c r="E747" t="s">
        <v>22</v>
      </c>
      <c r="F747" t="s">
        <v>16</v>
      </c>
      <c r="G747" t="str">
        <f>PROPER(base[[#This Row],[Evento]]&amp;" "&amp;base[[#This Row],[Tipo]])</f>
        <v>Despedida Adulto</v>
      </c>
      <c r="H747" t="s">
        <v>15</v>
      </c>
      <c r="I747">
        <v>150</v>
      </c>
      <c r="J747" s="3">
        <f>VLOOKUP(_xlfn.CONCAT(base[[#This Row],[Evento]],base[[#This Row],[Tipo]]),'[1]tabela de preços'!$D$4:$E$14,2,0)</f>
        <v>120</v>
      </c>
      <c r="K747" s="3">
        <v>18000</v>
      </c>
      <c r="L747" s="3">
        <v>7988</v>
      </c>
      <c r="M747" s="3">
        <v>10012</v>
      </c>
      <c r="N747" t="s">
        <v>13</v>
      </c>
    </row>
    <row r="748" spans="2:14" hidden="1" x14ac:dyDescent="0.25">
      <c r="B748" s="2">
        <v>43052</v>
      </c>
      <c r="C748" s="7">
        <f>YEAR(base[[#This Row],[Data]])</f>
        <v>2017</v>
      </c>
      <c r="D748" s="7" t="str">
        <f>UPPER(TEXT(base[[#This Row],[Data]],"mmm"))</f>
        <v>NOV</v>
      </c>
      <c r="E748" t="s">
        <v>10</v>
      </c>
      <c r="F748" t="s">
        <v>11</v>
      </c>
      <c r="G748" t="str">
        <f>PROPER(base[[#This Row],[Evento]]&amp;" "&amp;base[[#This Row],[Tipo]])</f>
        <v>Aniversário Infantil</v>
      </c>
      <c r="H748" t="s">
        <v>12</v>
      </c>
      <c r="I748">
        <v>50</v>
      </c>
      <c r="J748" s="3">
        <f>VLOOKUP(_xlfn.CONCAT(base[[#This Row],[Evento]],base[[#This Row],[Tipo]]),'[1]tabela de preços'!$D$4:$E$14,2,0)</f>
        <v>70</v>
      </c>
      <c r="K748" s="3">
        <v>3500</v>
      </c>
      <c r="L748" s="3">
        <v>1175</v>
      </c>
      <c r="M748" s="3">
        <v>2325</v>
      </c>
      <c r="N748" t="s">
        <v>13</v>
      </c>
    </row>
    <row r="749" spans="2:14" hidden="1" x14ac:dyDescent="0.25">
      <c r="B749" s="2">
        <v>42451</v>
      </c>
      <c r="C749" s="7">
        <f>YEAR(base[[#This Row],[Data]])</f>
        <v>2016</v>
      </c>
      <c r="D749" s="7" t="str">
        <f>UPPER(TEXT(base[[#This Row],[Data]],"mmm"))</f>
        <v>MAR</v>
      </c>
      <c r="E749" t="s">
        <v>10</v>
      </c>
      <c r="F749" t="s">
        <v>14</v>
      </c>
      <c r="G749" t="str">
        <f>PROPER(base[[#This Row],[Evento]]&amp;" "&amp;base[[#This Row],[Tipo]])</f>
        <v>Aniversário Teen</v>
      </c>
      <c r="H749" t="s">
        <v>15</v>
      </c>
      <c r="I749">
        <v>100</v>
      </c>
      <c r="J749" s="3">
        <f>VLOOKUP(_xlfn.CONCAT(base[[#This Row],[Evento]],base[[#This Row],[Tipo]]),'[1]tabela de preços'!$D$4:$E$14,2,0)</f>
        <v>90</v>
      </c>
      <c r="K749" s="3">
        <v>9000</v>
      </c>
      <c r="L749" s="3">
        <v>3169</v>
      </c>
      <c r="M749" s="3">
        <v>5831</v>
      </c>
      <c r="N749" t="s">
        <v>13</v>
      </c>
    </row>
    <row r="750" spans="2:14" hidden="1" x14ac:dyDescent="0.25">
      <c r="B750" s="2">
        <v>42989</v>
      </c>
      <c r="C750" s="7">
        <f>YEAR(base[[#This Row],[Data]])</f>
        <v>2017</v>
      </c>
      <c r="D750" s="7" t="str">
        <f>UPPER(TEXT(base[[#This Row],[Data]],"mmm"))</f>
        <v>SET</v>
      </c>
      <c r="E750" t="s">
        <v>10</v>
      </c>
      <c r="F750" t="s">
        <v>16</v>
      </c>
      <c r="G750" t="str">
        <f>PROPER(base[[#This Row],[Evento]]&amp;" "&amp;base[[#This Row],[Tipo]])</f>
        <v>Aniversário Adulto</v>
      </c>
      <c r="H750" t="s">
        <v>12</v>
      </c>
      <c r="I750">
        <v>150</v>
      </c>
      <c r="J750" s="3">
        <f>VLOOKUP(_xlfn.CONCAT(base[[#This Row],[Evento]],base[[#This Row],[Tipo]]),'[1]tabela de preços'!$D$4:$E$14,2,0)</f>
        <v>120</v>
      </c>
      <c r="K750" s="3">
        <v>18000</v>
      </c>
      <c r="L750" s="3">
        <v>6199</v>
      </c>
      <c r="M750" s="3">
        <v>11801</v>
      </c>
      <c r="N750" t="s">
        <v>13</v>
      </c>
    </row>
    <row r="751" spans="2:14" hidden="1" x14ac:dyDescent="0.25">
      <c r="B751" s="2">
        <v>42710</v>
      </c>
      <c r="C751" s="7">
        <f>YEAR(base[[#This Row],[Data]])</f>
        <v>2016</v>
      </c>
      <c r="D751" s="7" t="str">
        <f>UPPER(TEXT(base[[#This Row],[Data]],"mmm"))</f>
        <v>DEZ</v>
      </c>
      <c r="E751" t="s">
        <v>10</v>
      </c>
      <c r="F751" t="s">
        <v>17</v>
      </c>
      <c r="G751" t="str">
        <f>PROPER(base[[#This Row],[Evento]]&amp;" "&amp;base[[#This Row],[Tipo]])</f>
        <v>Aniversário Melhor Idade</v>
      </c>
      <c r="H751" t="s">
        <v>15</v>
      </c>
      <c r="I751">
        <v>70</v>
      </c>
      <c r="J751" s="3">
        <f>VLOOKUP(_xlfn.CONCAT(base[[#This Row],[Evento]],base[[#This Row],[Tipo]]),'[1]tabela de preços'!$D$4:$E$14,2,0)</f>
        <v>120</v>
      </c>
      <c r="K751" s="3">
        <v>8400</v>
      </c>
      <c r="L751" s="3">
        <v>3495</v>
      </c>
      <c r="M751" s="3">
        <v>4905</v>
      </c>
      <c r="N751" t="s">
        <v>13</v>
      </c>
    </row>
    <row r="752" spans="2:14" hidden="1" x14ac:dyDescent="0.25">
      <c r="B752" s="2">
        <v>43084</v>
      </c>
      <c r="C752" s="7">
        <f>YEAR(base[[#This Row],[Data]])</f>
        <v>2017</v>
      </c>
      <c r="D752" s="7" t="str">
        <f>UPPER(TEXT(base[[#This Row],[Data]],"mmm"))</f>
        <v>DEZ</v>
      </c>
      <c r="E752" t="s">
        <v>18</v>
      </c>
      <c r="F752" t="s">
        <v>16</v>
      </c>
      <c r="G752" t="str">
        <f>PROPER(base[[#This Row],[Evento]]&amp;" "&amp;base[[#This Row],[Tipo]])</f>
        <v>Casamento Adulto</v>
      </c>
      <c r="H752" t="s">
        <v>12</v>
      </c>
      <c r="I752">
        <v>120</v>
      </c>
      <c r="J752" s="3">
        <f>VLOOKUP(_xlfn.CONCAT(base[[#This Row],[Evento]],base[[#This Row],[Tipo]]),'[1]tabela de preços'!$D$4:$E$14,2,0)</f>
        <v>150</v>
      </c>
      <c r="K752" s="3">
        <v>18000</v>
      </c>
      <c r="L752" s="3">
        <v>6701</v>
      </c>
      <c r="M752" s="3">
        <v>11299</v>
      </c>
      <c r="N752" t="s">
        <v>13</v>
      </c>
    </row>
    <row r="753" spans="2:14" hidden="1" x14ac:dyDescent="0.25">
      <c r="B753" s="2">
        <v>42946</v>
      </c>
      <c r="C753" s="7">
        <f>YEAR(base[[#This Row],[Data]])</f>
        <v>2017</v>
      </c>
      <c r="D753" s="7" t="str">
        <f>UPPER(TEXT(base[[#This Row],[Data]],"mmm"))</f>
        <v>JUL</v>
      </c>
      <c r="E753" t="s">
        <v>19</v>
      </c>
      <c r="F753" t="s">
        <v>16</v>
      </c>
      <c r="G753" t="str">
        <f>PROPER(base[[#This Row],[Evento]]&amp;" "&amp;base[[#This Row],[Tipo]])</f>
        <v>Bodas Adulto</v>
      </c>
      <c r="H753" t="s">
        <v>15</v>
      </c>
      <c r="I753">
        <v>100</v>
      </c>
      <c r="J753" s="3">
        <f>VLOOKUP(_xlfn.CONCAT(base[[#This Row],[Evento]],base[[#This Row],[Tipo]]),'[1]tabela de preços'!$D$4:$E$14,2,0)</f>
        <v>150</v>
      </c>
      <c r="K753" s="3">
        <v>15000</v>
      </c>
      <c r="L753" s="3">
        <v>5332</v>
      </c>
      <c r="M753" s="3">
        <v>9668</v>
      </c>
      <c r="N753" t="s">
        <v>13</v>
      </c>
    </row>
    <row r="754" spans="2:14" hidden="1" x14ac:dyDescent="0.25">
      <c r="B754" s="2">
        <v>42475</v>
      </c>
      <c r="C754" s="7">
        <f>YEAR(base[[#This Row],[Data]])</f>
        <v>2016</v>
      </c>
      <c r="D754" s="7" t="str">
        <f>UPPER(TEXT(base[[#This Row],[Data]],"mmm"))</f>
        <v>ABR</v>
      </c>
      <c r="E754" t="s">
        <v>19</v>
      </c>
      <c r="F754" t="s">
        <v>17</v>
      </c>
      <c r="G754" t="str">
        <f>PROPER(base[[#This Row],[Evento]]&amp;" "&amp;base[[#This Row],[Tipo]])</f>
        <v>Bodas Melhor Idade</v>
      </c>
      <c r="H754" t="s">
        <v>12</v>
      </c>
      <c r="I754">
        <v>200</v>
      </c>
      <c r="J754" s="3">
        <f>VLOOKUP(_xlfn.CONCAT(base[[#This Row],[Evento]],base[[#This Row],[Tipo]]),'[1]tabela de preços'!$D$4:$E$14,2,0)</f>
        <v>120</v>
      </c>
      <c r="K754" s="3">
        <v>24000</v>
      </c>
      <c r="L754" s="3">
        <v>10042</v>
      </c>
      <c r="M754" s="3">
        <v>13958</v>
      </c>
      <c r="N754" t="s">
        <v>13</v>
      </c>
    </row>
    <row r="755" spans="2:14" hidden="1" x14ac:dyDescent="0.25">
      <c r="B755" s="2">
        <v>42949</v>
      </c>
      <c r="C755" s="7">
        <f>YEAR(base[[#This Row],[Data]])</f>
        <v>2017</v>
      </c>
      <c r="D755" s="7" t="str">
        <f>UPPER(TEXT(base[[#This Row],[Data]],"mmm"))</f>
        <v>AGO</v>
      </c>
      <c r="E755" t="s">
        <v>20</v>
      </c>
      <c r="F755" t="s">
        <v>16</v>
      </c>
      <c r="G755" t="str">
        <f>PROPER(base[[#This Row],[Evento]]&amp;" "&amp;base[[#This Row],[Tipo]])</f>
        <v>Empresa Adulto</v>
      </c>
      <c r="H755" t="s">
        <v>15</v>
      </c>
      <c r="I755">
        <v>50</v>
      </c>
      <c r="J755" s="3">
        <f>VLOOKUP(_xlfn.CONCAT(base[[#This Row],[Evento]],base[[#This Row],[Tipo]]),'[1]tabela de preços'!$D$4:$E$14,2,0)</f>
        <v>100</v>
      </c>
      <c r="K755" s="3">
        <v>5000</v>
      </c>
      <c r="L755" s="3">
        <v>1681</v>
      </c>
      <c r="M755" s="3">
        <v>3319</v>
      </c>
      <c r="N755" t="s">
        <v>13</v>
      </c>
    </row>
    <row r="756" spans="2:14" x14ac:dyDescent="0.25">
      <c r="B756" s="2">
        <v>42756</v>
      </c>
      <c r="C756" s="7">
        <f>YEAR(base[[#This Row],[Data]])</f>
        <v>2017</v>
      </c>
      <c r="D756" s="7" t="str">
        <f>UPPER(TEXT(base[[#This Row],[Data]],"mmm"))</f>
        <v>JAN</v>
      </c>
      <c r="E756" t="s">
        <v>21</v>
      </c>
      <c r="F756" t="s">
        <v>14</v>
      </c>
      <c r="G756" t="str">
        <f>PROPER(base[[#This Row],[Evento]]&amp;" "&amp;base[[#This Row],[Tipo]])</f>
        <v>15 Anos Teen</v>
      </c>
      <c r="H756" t="s">
        <v>12</v>
      </c>
      <c r="I756">
        <v>100</v>
      </c>
      <c r="J756" s="3">
        <f>VLOOKUP(_xlfn.CONCAT(base[[#This Row],[Evento]],base[[#This Row],[Tipo]]),'[1]tabela de preços'!$D$4:$E$14,2,0)</f>
        <v>90</v>
      </c>
      <c r="K756" s="3">
        <v>9000</v>
      </c>
      <c r="L756" s="3">
        <v>3142</v>
      </c>
      <c r="M756" s="3">
        <v>5858</v>
      </c>
      <c r="N756" t="s">
        <v>13</v>
      </c>
    </row>
    <row r="757" spans="2:14" hidden="1" x14ac:dyDescent="0.25">
      <c r="B757" s="2">
        <v>42993</v>
      </c>
      <c r="C757" s="7">
        <f>YEAR(base[[#This Row],[Data]])</f>
        <v>2017</v>
      </c>
      <c r="D757" s="7" t="str">
        <f>UPPER(TEXT(base[[#This Row],[Data]],"mmm"))</f>
        <v>SET</v>
      </c>
      <c r="E757" t="s">
        <v>22</v>
      </c>
      <c r="F757" t="s">
        <v>16</v>
      </c>
      <c r="G757" t="str">
        <f>PROPER(base[[#This Row],[Evento]]&amp;" "&amp;base[[#This Row],[Tipo]])</f>
        <v>Despedida Adulto</v>
      </c>
      <c r="H757" t="s">
        <v>15</v>
      </c>
      <c r="I757">
        <v>150</v>
      </c>
      <c r="J757" s="3">
        <f>VLOOKUP(_xlfn.CONCAT(base[[#This Row],[Evento]],base[[#This Row],[Tipo]]),'[1]tabela de preços'!$D$4:$E$14,2,0)</f>
        <v>120</v>
      </c>
      <c r="K757" s="3">
        <v>18000</v>
      </c>
      <c r="L757" s="3">
        <v>6994</v>
      </c>
      <c r="M757" s="3">
        <v>11006</v>
      </c>
      <c r="N757" t="s">
        <v>13</v>
      </c>
    </row>
    <row r="758" spans="2:14" hidden="1" x14ac:dyDescent="0.25">
      <c r="B758" s="2">
        <v>42679</v>
      </c>
      <c r="C758" s="7">
        <f>YEAR(base[[#This Row],[Data]])</f>
        <v>2016</v>
      </c>
      <c r="D758" s="7" t="str">
        <f>UPPER(TEXT(base[[#This Row],[Data]],"mmm"))</f>
        <v>NOV</v>
      </c>
      <c r="E758" t="s">
        <v>10</v>
      </c>
      <c r="F758" t="s">
        <v>11</v>
      </c>
      <c r="G758" t="str">
        <f>PROPER(base[[#This Row],[Evento]]&amp;" "&amp;base[[#This Row],[Tipo]])</f>
        <v>Aniversário Infantil</v>
      </c>
      <c r="H758" t="s">
        <v>12</v>
      </c>
      <c r="I758">
        <v>50</v>
      </c>
      <c r="J758" s="3">
        <f>VLOOKUP(_xlfn.CONCAT(base[[#This Row],[Evento]],base[[#This Row],[Tipo]]),'[1]tabela de preços'!$D$4:$E$14,2,0)</f>
        <v>70</v>
      </c>
      <c r="K758" s="3">
        <v>3500</v>
      </c>
      <c r="L758" s="3">
        <v>1532</v>
      </c>
      <c r="M758" s="3">
        <v>1968</v>
      </c>
      <c r="N758" t="s">
        <v>13</v>
      </c>
    </row>
    <row r="759" spans="2:14" hidden="1" x14ac:dyDescent="0.25">
      <c r="B759" s="2">
        <v>42824</v>
      </c>
      <c r="C759" s="7">
        <f>YEAR(base[[#This Row],[Data]])</f>
        <v>2017</v>
      </c>
      <c r="D759" s="7" t="str">
        <f>UPPER(TEXT(base[[#This Row],[Data]],"mmm"))</f>
        <v>MAR</v>
      </c>
      <c r="E759" t="s">
        <v>10</v>
      </c>
      <c r="F759" t="s">
        <v>14</v>
      </c>
      <c r="G759" t="str">
        <f>PROPER(base[[#This Row],[Evento]]&amp;" "&amp;base[[#This Row],[Tipo]])</f>
        <v>Aniversário Teen</v>
      </c>
      <c r="H759" t="s">
        <v>15</v>
      </c>
      <c r="I759">
        <v>100</v>
      </c>
      <c r="J759" s="3">
        <f>VLOOKUP(_xlfn.CONCAT(base[[#This Row],[Evento]],base[[#This Row],[Tipo]]),'[1]tabela de preços'!$D$4:$E$14,2,0)</f>
        <v>90</v>
      </c>
      <c r="K759" s="3">
        <v>9000</v>
      </c>
      <c r="L759" s="3">
        <v>3981</v>
      </c>
      <c r="M759" s="3">
        <v>5019</v>
      </c>
      <c r="N759" t="s">
        <v>13</v>
      </c>
    </row>
    <row r="760" spans="2:14" hidden="1" x14ac:dyDescent="0.25">
      <c r="B760" s="2">
        <v>42483</v>
      </c>
      <c r="C760" s="7">
        <f>YEAR(base[[#This Row],[Data]])</f>
        <v>2016</v>
      </c>
      <c r="D760" s="7" t="str">
        <f>UPPER(TEXT(base[[#This Row],[Data]],"mmm"))</f>
        <v>ABR</v>
      </c>
      <c r="E760" t="s">
        <v>10</v>
      </c>
      <c r="F760" t="s">
        <v>16</v>
      </c>
      <c r="G760" t="str">
        <f>PROPER(base[[#This Row],[Evento]]&amp;" "&amp;base[[#This Row],[Tipo]])</f>
        <v>Aniversário Adulto</v>
      </c>
      <c r="H760" t="s">
        <v>12</v>
      </c>
      <c r="I760">
        <v>150</v>
      </c>
      <c r="J760" s="3">
        <f>VLOOKUP(_xlfn.CONCAT(base[[#This Row],[Evento]],base[[#This Row],[Tipo]]),'[1]tabela de preços'!$D$4:$E$14,2,0)</f>
        <v>120</v>
      </c>
      <c r="K760" s="3">
        <v>18000</v>
      </c>
      <c r="L760" s="3">
        <v>6570</v>
      </c>
      <c r="M760" s="3">
        <v>11430</v>
      </c>
      <c r="N760" t="s">
        <v>13</v>
      </c>
    </row>
    <row r="761" spans="2:14" hidden="1" x14ac:dyDescent="0.25">
      <c r="B761" s="2">
        <v>42456</v>
      </c>
      <c r="C761" s="7">
        <f>YEAR(base[[#This Row],[Data]])</f>
        <v>2016</v>
      </c>
      <c r="D761" s="7" t="str">
        <f>UPPER(TEXT(base[[#This Row],[Data]],"mmm"))</f>
        <v>MAR</v>
      </c>
      <c r="E761" t="s">
        <v>10</v>
      </c>
      <c r="F761" t="s">
        <v>17</v>
      </c>
      <c r="G761" t="str">
        <f>PROPER(base[[#This Row],[Evento]]&amp;" "&amp;base[[#This Row],[Tipo]])</f>
        <v>Aniversário Melhor Idade</v>
      </c>
      <c r="H761" t="s">
        <v>15</v>
      </c>
      <c r="I761">
        <v>70</v>
      </c>
      <c r="J761" s="3">
        <f>VLOOKUP(_xlfn.CONCAT(base[[#This Row],[Evento]],base[[#This Row],[Tipo]]),'[1]tabela de preços'!$D$4:$E$14,2,0)</f>
        <v>120</v>
      </c>
      <c r="K761" s="3">
        <v>8400</v>
      </c>
      <c r="L761" s="3">
        <v>3168</v>
      </c>
      <c r="M761" s="3">
        <v>5232</v>
      </c>
      <c r="N761" t="s">
        <v>13</v>
      </c>
    </row>
    <row r="762" spans="2:14" hidden="1" x14ac:dyDescent="0.25">
      <c r="B762" s="2">
        <v>42711</v>
      </c>
      <c r="C762" s="7">
        <f>YEAR(base[[#This Row],[Data]])</f>
        <v>2016</v>
      </c>
      <c r="D762" s="7" t="str">
        <f>UPPER(TEXT(base[[#This Row],[Data]],"mmm"))</f>
        <v>DEZ</v>
      </c>
      <c r="E762" t="s">
        <v>18</v>
      </c>
      <c r="F762" t="s">
        <v>16</v>
      </c>
      <c r="G762" t="str">
        <f>PROPER(base[[#This Row],[Evento]]&amp;" "&amp;base[[#This Row],[Tipo]])</f>
        <v>Casamento Adulto</v>
      </c>
      <c r="H762" t="s">
        <v>12</v>
      </c>
      <c r="I762">
        <v>120</v>
      </c>
      <c r="J762" s="3">
        <f>VLOOKUP(_xlfn.CONCAT(base[[#This Row],[Evento]],base[[#This Row],[Tipo]]),'[1]tabela de preços'!$D$4:$E$14,2,0)</f>
        <v>150</v>
      </c>
      <c r="K762" s="3">
        <v>18000</v>
      </c>
      <c r="L762" s="3">
        <v>6261</v>
      </c>
      <c r="M762" s="3">
        <v>11739</v>
      </c>
      <c r="N762" t="s">
        <v>13</v>
      </c>
    </row>
    <row r="763" spans="2:14" hidden="1" x14ac:dyDescent="0.25">
      <c r="B763" s="2">
        <v>42622</v>
      </c>
      <c r="C763" s="7">
        <f>YEAR(base[[#This Row],[Data]])</f>
        <v>2016</v>
      </c>
      <c r="D763" s="7" t="str">
        <f>UPPER(TEXT(base[[#This Row],[Data]],"mmm"))</f>
        <v>SET</v>
      </c>
      <c r="E763" t="s">
        <v>19</v>
      </c>
      <c r="F763" t="s">
        <v>16</v>
      </c>
      <c r="G763" t="str">
        <f>PROPER(base[[#This Row],[Evento]]&amp;" "&amp;base[[#This Row],[Tipo]])</f>
        <v>Bodas Adulto</v>
      </c>
      <c r="H763" t="s">
        <v>15</v>
      </c>
      <c r="I763">
        <v>100</v>
      </c>
      <c r="J763" s="3">
        <f>VLOOKUP(_xlfn.CONCAT(base[[#This Row],[Evento]],base[[#This Row],[Tipo]]),'[1]tabela de preços'!$D$4:$E$14,2,0)</f>
        <v>150</v>
      </c>
      <c r="K763" s="3">
        <v>15000</v>
      </c>
      <c r="L763" s="3">
        <v>6204</v>
      </c>
      <c r="M763" s="3">
        <v>8796</v>
      </c>
      <c r="N763" t="s">
        <v>13</v>
      </c>
    </row>
    <row r="764" spans="2:14" hidden="1" x14ac:dyDescent="0.25">
      <c r="B764" s="2">
        <v>42850</v>
      </c>
      <c r="C764" s="7">
        <f>YEAR(base[[#This Row],[Data]])</f>
        <v>2017</v>
      </c>
      <c r="D764" s="7" t="str">
        <f>UPPER(TEXT(base[[#This Row],[Data]],"mmm"))</f>
        <v>ABR</v>
      </c>
      <c r="E764" t="s">
        <v>19</v>
      </c>
      <c r="F764" t="s">
        <v>17</v>
      </c>
      <c r="G764" t="str">
        <f>PROPER(base[[#This Row],[Evento]]&amp;" "&amp;base[[#This Row],[Tipo]])</f>
        <v>Bodas Melhor Idade</v>
      </c>
      <c r="H764" t="s">
        <v>12</v>
      </c>
      <c r="I764">
        <v>200</v>
      </c>
      <c r="J764" s="3">
        <f>VLOOKUP(_xlfn.CONCAT(base[[#This Row],[Evento]],base[[#This Row],[Tipo]]),'[1]tabela de preços'!$D$4:$E$14,2,0)</f>
        <v>120</v>
      </c>
      <c r="K764" s="3">
        <v>24000</v>
      </c>
      <c r="L764" s="3">
        <v>8297</v>
      </c>
      <c r="M764" s="3">
        <v>15703</v>
      </c>
      <c r="N764" t="s">
        <v>13</v>
      </c>
    </row>
    <row r="765" spans="2:14" hidden="1" x14ac:dyDescent="0.25">
      <c r="B765" s="2">
        <v>42722</v>
      </c>
      <c r="C765" s="7">
        <f>YEAR(base[[#This Row],[Data]])</f>
        <v>2016</v>
      </c>
      <c r="D765" s="7" t="str">
        <f>UPPER(TEXT(base[[#This Row],[Data]],"mmm"))</f>
        <v>DEZ</v>
      </c>
      <c r="E765" t="s">
        <v>20</v>
      </c>
      <c r="F765" t="s">
        <v>16</v>
      </c>
      <c r="G765" t="str">
        <f>PROPER(base[[#This Row],[Evento]]&amp;" "&amp;base[[#This Row],[Tipo]])</f>
        <v>Empresa Adulto</v>
      </c>
      <c r="H765" t="s">
        <v>15</v>
      </c>
      <c r="I765">
        <v>50</v>
      </c>
      <c r="J765" s="3">
        <f>VLOOKUP(_xlfn.CONCAT(base[[#This Row],[Evento]],base[[#This Row],[Tipo]]),'[1]tabela de preços'!$D$4:$E$14,2,0)</f>
        <v>100</v>
      </c>
      <c r="K765" s="3">
        <v>5000</v>
      </c>
      <c r="L765" s="3">
        <v>1655</v>
      </c>
      <c r="M765" s="3">
        <v>3345</v>
      </c>
      <c r="N765" t="s">
        <v>13</v>
      </c>
    </row>
    <row r="766" spans="2:14" hidden="1" x14ac:dyDescent="0.25">
      <c r="B766" s="2">
        <v>42704</v>
      </c>
      <c r="C766" s="7">
        <f>YEAR(base[[#This Row],[Data]])</f>
        <v>2016</v>
      </c>
      <c r="D766" s="7" t="str">
        <f>UPPER(TEXT(base[[#This Row],[Data]],"mmm"))</f>
        <v>NOV</v>
      </c>
      <c r="E766" t="s">
        <v>21</v>
      </c>
      <c r="F766" t="s">
        <v>14</v>
      </c>
      <c r="G766" t="str">
        <f>PROPER(base[[#This Row],[Evento]]&amp;" "&amp;base[[#This Row],[Tipo]])</f>
        <v>15 Anos Teen</v>
      </c>
      <c r="H766" t="s">
        <v>12</v>
      </c>
      <c r="I766">
        <v>100</v>
      </c>
      <c r="J766" s="3">
        <f>VLOOKUP(_xlfn.CONCAT(base[[#This Row],[Evento]],base[[#This Row],[Tipo]]),'[1]tabela de preços'!$D$4:$E$14,2,0)</f>
        <v>90</v>
      </c>
      <c r="K766" s="3">
        <v>9000</v>
      </c>
      <c r="L766" s="3">
        <v>3274</v>
      </c>
      <c r="M766" s="3">
        <v>5726</v>
      </c>
      <c r="N766" t="s">
        <v>13</v>
      </c>
    </row>
    <row r="767" spans="2:14" x14ac:dyDescent="0.25">
      <c r="B767" s="2">
        <v>42766</v>
      </c>
      <c r="C767" s="7">
        <f>YEAR(base[[#This Row],[Data]])</f>
        <v>2017</v>
      </c>
      <c r="D767" s="7" t="str">
        <f>UPPER(TEXT(base[[#This Row],[Data]],"mmm"))</f>
        <v>JAN</v>
      </c>
      <c r="E767" t="s">
        <v>22</v>
      </c>
      <c r="F767" t="s">
        <v>16</v>
      </c>
      <c r="G767" t="str">
        <f>PROPER(base[[#This Row],[Evento]]&amp;" "&amp;base[[#This Row],[Tipo]])</f>
        <v>Despedida Adulto</v>
      </c>
      <c r="H767" t="s">
        <v>15</v>
      </c>
      <c r="I767">
        <v>150</v>
      </c>
      <c r="J767" s="3">
        <f>VLOOKUP(_xlfn.CONCAT(base[[#This Row],[Evento]],base[[#This Row],[Tipo]]),'[1]tabela de preços'!$D$4:$E$14,2,0)</f>
        <v>120</v>
      </c>
      <c r="K767" s="3">
        <v>18000</v>
      </c>
      <c r="L767" s="3">
        <v>6803</v>
      </c>
      <c r="M767" s="3">
        <v>11197</v>
      </c>
      <c r="N767" t="s">
        <v>13</v>
      </c>
    </row>
    <row r="768" spans="2:14" hidden="1" x14ac:dyDescent="0.25">
      <c r="B768" s="2">
        <v>42637</v>
      </c>
      <c r="C768" s="7">
        <f>YEAR(base[[#This Row],[Data]])</f>
        <v>2016</v>
      </c>
      <c r="D768" s="7" t="str">
        <f>UPPER(TEXT(base[[#This Row],[Data]],"mmm"))</f>
        <v>SET</v>
      </c>
      <c r="E768" t="s">
        <v>10</v>
      </c>
      <c r="F768" t="s">
        <v>11</v>
      </c>
      <c r="G768" t="str">
        <f>PROPER(base[[#This Row],[Evento]]&amp;" "&amp;base[[#This Row],[Tipo]])</f>
        <v>Aniversário Infantil</v>
      </c>
      <c r="H768" t="s">
        <v>12</v>
      </c>
      <c r="I768">
        <v>50</v>
      </c>
      <c r="J768" s="3">
        <f>VLOOKUP(_xlfn.CONCAT(base[[#This Row],[Evento]],base[[#This Row],[Tipo]]),'[1]tabela de preços'!$D$4:$E$14,2,0)</f>
        <v>70</v>
      </c>
      <c r="K768" s="3">
        <v>3500</v>
      </c>
      <c r="L768" s="3">
        <v>1252</v>
      </c>
      <c r="M768" s="3">
        <v>2248</v>
      </c>
      <c r="N768" t="s">
        <v>13</v>
      </c>
    </row>
    <row r="769" spans="2:14" hidden="1" x14ac:dyDescent="0.25">
      <c r="B769" s="2">
        <v>42841</v>
      </c>
      <c r="C769" s="7">
        <f>YEAR(base[[#This Row],[Data]])</f>
        <v>2017</v>
      </c>
      <c r="D769" s="7" t="str">
        <f>UPPER(TEXT(base[[#This Row],[Data]],"mmm"))</f>
        <v>ABR</v>
      </c>
      <c r="E769" t="s">
        <v>10</v>
      </c>
      <c r="F769" t="s">
        <v>14</v>
      </c>
      <c r="G769" t="str">
        <f>PROPER(base[[#This Row],[Evento]]&amp;" "&amp;base[[#This Row],[Tipo]])</f>
        <v>Aniversário Teen</v>
      </c>
      <c r="H769" t="s">
        <v>15</v>
      </c>
      <c r="I769">
        <v>100</v>
      </c>
      <c r="J769" s="3">
        <f>VLOOKUP(_xlfn.CONCAT(base[[#This Row],[Evento]],base[[#This Row],[Tipo]]),'[1]tabela de preços'!$D$4:$E$14,2,0)</f>
        <v>90</v>
      </c>
      <c r="K769" s="3">
        <v>9000</v>
      </c>
      <c r="L769" s="3">
        <v>4008</v>
      </c>
      <c r="M769" s="3">
        <v>4992</v>
      </c>
      <c r="N769" t="s">
        <v>13</v>
      </c>
    </row>
    <row r="770" spans="2:14" hidden="1" x14ac:dyDescent="0.25">
      <c r="B770" s="2">
        <v>42910</v>
      </c>
      <c r="C770" s="7">
        <f>YEAR(base[[#This Row],[Data]])</f>
        <v>2017</v>
      </c>
      <c r="D770" s="7" t="str">
        <f>UPPER(TEXT(base[[#This Row],[Data]],"mmm"))</f>
        <v>JUN</v>
      </c>
      <c r="E770" t="s">
        <v>10</v>
      </c>
      <c r="F770" t="s">
        <v>16</v>
      </c>
      <c r="G770" t="str">
        <f>PROPER(base[[#This Row],[Evento]]&amp;" "&amp;base[[#This Row],[Tipo]])</f>
        <v>Aniversário Adulto</v>
      </c>
      <c r="H770" t="s">
        <v>12</v>
      </c>
      <c r="I770">
        <v>150</v>
      </c>
      <c r="J770" s="3">
        <f>VLOOKUP(_xlfn.CONCAT(base[[#This Row],[Evento]],base[[#This Row],[Tipo]]),'[1]tabela de preços'!$D$4:$E$14,2,0)</f>
        <v>120</v>
      </c>
      <c r="K770" s="3">
        <v>18000</v>
      </c>
      <c r="L770" s="3">
        <v>7077</v>
      </c>
      <c r="M770" s="3">
        <v>10923</v>
      </c>
      <c r="N770" t="s">
        <v>13</v>
      </c>
    </row>
    <row r="771" spans="2:14" hidden="1" x14ac:dyDescent="0.25">
      <c r="B771" s="2">
        <v>43054</v>
      </c>
      <c r="C771" s="7">
        <f>YEAR(base[[#This Row],[Data]])</f>
        <v>2017</v>
      </c>
      <c r="D771" s="7" t="str">
        <f>UPPER(TEXT(base[[#This Row],[Data]],"mmm"))</f>
        <v>NOV</v>
      </c>
      <c r="E771" t="s">
        <v>10</v>
      </c>
      <c r="F771" t="s">
        <v>17</v>
      </c>
      <c r="G771" t="str">
        <f>PROPER(base[[#This Row],[Evento]]&amp;" "&amp;base[[#This Row],[Tipo]])</f>
        <v>Aniversário Melhor Idade</v>
      </c>
      <c r="H771" t="s">
        <v>15</v>
      </c>
      <c r="I771">
        <v>70</v>
      </c>
      <c r="J771" s="3">
        <f>VLOOKUP(_xlfn.CONCAT(base[[#This Row],[Evento]],base[[#This Row],[Tipo]]),'[1]tabela de preços'!$D$4:$E$14,2,0)</f>
        <v>120</v>
      </c>
      <c r="K771" s="3">
        <v>8400</v>
      </c>
      <c r="L771" s="3">
        <v>2837</v>
      </c>
      <c r="M771" s="3">
        <v>5563</v>
      </c>
      <c r="N771" t="s">
        <v>13</v>
      </c>
    </row>
    <row r="772" spans="2:14" hidden="1" x14ac:dyDescent="0.25">
      <c r="B772" s="2">
        <v>43029</v>
      </c>
      <c r="C772" s="7">
        <f>YEAR(base[[#This Row],[Data]])</f>
        <v>2017</v>
      </c>
      <c r="D772" s="7" t="str">
        <f>UPPER(TEXT(base[[#This Row],[Data]],"mmm"))</f>
        <v>OUT</v>
      </c>
      <c r="E772" t="s">
        <v>18</v>
      </c>
      <c r="F772" t="s">
        <v>16</v>
      </c>
      <c r="G772" t="str">
        <f>PROPER(base[[#This Row],[Evento]]&amp;" "&amp;base[[#This Row],[Tipo]])</f>
        <v>Casamento Adulto</v>
      </c>
      <c r="H772" t="s">
        <v>12</v>
      </c>
      <c r="I772">
        <v>120</v>
      </c>
      <c r="J772" s="3">
        <f>VLOOKUP(_xlfn.CONCAT(base[[#This Row],[Evento]],base[[#This Row],[Tipo]]),'[1]tabela de preços'!$D$4:$E$14,2,0)</f>
        <v>150</v>
      </c>
      <c r="K772" s="3">
        <v>18000</v>
      </c>
      <c r="L772" s="3">
        <v>6240</v>
      </c>
      <c r="M772" s="3">
        <v>11760</v>
      </c>
      <c r="N772" t="s">
        <v>13</v>
      </c>
    </row>
    <row r="773" spans="2:14" hidden="1" x14ac:dyDescent="0.25">
      <c r="B773" s="2">
        <v>42868</v>
      </c>
      <c r="C773" s="7">
        <f>YEAR(base[[#This Row],[Data]])</f>
        <v>2017</v>
      </c>
      <c r="D773" s="7" t="str">
        <f>UPPER(TEXT(base[[#This Row],[Data]],"mmm"))</f>
        <v>MAI</v>
      </c>
      <c r="E773" t="s">
        <v>19</v>
      </c>
      <c r="F773" t="s">
        <v>16</v>
      </c>
      <c r="G773" t="str">
        <f>PROPER(base[[#This Row],[Evento]]&amp;" "&amp;base[[#This Row],[Tipo]])</f>
        <v>Bodas Adulto</v>
      </c>
      <c r="H773" t="s">
        <v>15</v>
      </c>
      <c r="I773">
        <v>100</v>
      </c>
      <c r="J773" s="3">
        <f>VLOOKUP(_xlfn.CONCAT(base[[#This Row],[Evento]],base[[#This Row],[Tipo]]),'[1]tabela de preços'!$D$4:$E$14,2,0)</f>
        <v>150</v>
      </c>
      <c r="K773" s="3">
        <v>15000</v>
      </c>
      <c r="L773" s="3">
        <v>5386</v>
      </c>
      <c r="M773" s="3">
        <v>9614</v>
      </c>
      <c r="N773" t="s">
        <v>13</v>
      </c>
    </row>
    <row r="774" spans="2:14" hidden="1" x14ac:dyDescent="0.25">
      <c r="B774" s="2">
        <v>43039</v>
      </c>
      <c r="C774" s="7">
        <f>YEAR(base[[#This Row],[Data]])</f>
        <v>2017</v>
      </c>
      <c r="D774" s="7" t="str">
        <f>UPPER(TEXT(base[[#This Row],[Data]],"mmm"))</f>
        <v>OUT</v>
      </c>
      <c r="E774" t="s">
        <v>19</v>
      </c>
      <c r="F774" t="s">
        <v>17</v>
      </c>
      <c r="G774" t="str">
        <f>PROPER(base[[#This Row],[Evento]]&amp;" "&amp;base[[#This Row],[Tipo]])</f>
        <v>Bodas Melhor Idade</v>
      </c>
      <c r="H774" t="s">
        <v>12</v>
      </c>
      <c r="I774">
        <v>200</v>
      </c>
      <c r="J774" s="3">
        <f>VLOOKUP(_xlfn.CONCAT(base[[#This Row],[Evento]],base[[#This Row],[Tipo]]),'[1]tabela de preços'!$D$4:$E$14,2,0)</f>
        <v>120</v>
      </c>
      <c r="K774" s="3">
        <v>24000</v>
      </c>
      <c r="L774" s="3">
        <v>8914</v>
      </c>
      <c r="M774" s="3">
        <v>15086</v>
      </c>
      <c r="N774" t="s">
        <v>13</v>
      </c>
    </row>
    <row r="775" spans="2:14" hidden="1" x14ac:dyDescent="0.25">
      <c r="B775" s="2">
        <v>42884</v>
      </c>
      <c r="C775" s="7">
        <f>YEAR(base[[#This Row],[Data]])</f>
        <v>2017</v>
      </c>
      <c r="D775" s="7" t="str">
        <f>UPPER(TEXT(base[[#This Row],[Data]],"mmm"))</f>
        <v>MAI</v>
      </c>
      <c r="E775" t="s">
        <v>20</v>
      </c>
      <c r="F775" t="s">
        <v>16</v>
      </c>
      <c r="G775" t="str">
        <f>PROPER(base[[#This Row],[Evento]]&amp;" "&amp;base[[#This Row],[Tipo]])</f>
        <v>Empresa Adulto</v>
      </c>
      <c r="H775" t="s">
        <v>15</v>
      </c>
      <c r="I775">
        <v>50</v>
      </c>
      <c r="J775" s="3">
        <f>VLOOKUP(_xlfn.CONCAT(base[[#This Row],[Evento]],base[[#This Row],[Tipo]]),'[1]tabela de preços'!$D$4:$E$14,2,0)</f>
        <v>100</v>
      </c>
      <c r="K775" s="3">
        <v>5000</v>
      </c>
      <c r="L775" s="3">
        <v>2233</v>
      </c>
      <c r="M775" s="3">
        <v>2767</v>
      </c>
      <c r="N775" t="s">
        <v>13</v>
      </c>
    </row>
    <row r="776" spans="2:14" hidden="1" x14ac:dyDescent="0.25">
      <c r="B776" s="2">
        <v>42543</v>
      </c>
      <c r="C776" s="7">
        <f>YEAR(base[[#This Row],[Data]])</f>
        <v>2016</v>
      </c>
      <c r="D776" s="7" t="str">
        <f>UPPER(TEXT(base[[#This Row],[Data]],"mmm"))</f>
        <v>JUN</v>
      </c>
      <c r="E776" t="s">
        <v>21</v>
      </c>
      <c r="F776" t="s">
        <v>14</v>
      </c>
      <c r="G776" t="str">
        <f>PROPER(base[[#This Row],[Evento]]&amp;" "&amp;base[[#This Row],[Tipo]])</f>
        <v>15 Anos Teen</v>
      </c>
      <c r="H776" t="s">
        <v>12</v>
      </c>
      <c r="I776">
        <v>100</v>
      </c>
      <c r="J776" s="3">
        <f>VLOOKUP(_xlfn.CONCAT(base[[#This Row],[Evento]],base[[#This Row],[Tipo]]),'[1]tabela de preços'!$D$4:$E$14,2,0)</f>
        <v>90</v>
      </c>
      <c r="K776" s="3">
        <v>9000</v>
      </c>
      <c r="L776" s="3">
        <v>3427</v>
      </c>
      <c r="M776" s="3">
        <v>5573</v>
      </c>
      <c r="N776" t="s">
        <v>13</v>
      </c>
    </row>
    <row r="777" spans="2:14" hidden="1" x14ac:dyDescent="0.25">
      <c r="B777" s="2">
        <v>42640</v>
      </c>
      <c r="C777" s="7">
        <f>YEAR(base[[#This Row],[Data]])</f>
        <v>2016</v>
      </c>
      <c r="D777" s="7" t="str">
        <f>UPPER(TEXT(base[[#This Row],[Data]],"mmm"))</f>
        <v>SET</v>
      </c>
      <c r="E777" t="s">
        <v>22</v>
      </c>
      <c r="F777" t="s">
        <v>16</v>
      </c>
      <c r="G777" t="str">
        <f>PROPER(base[[#This Row],[Evento]]&amp;" "&amp;base[[#This Row],[Tipo]])</f>
        <v>Despedida Adulto</v>
      </c>
      <c r="H777" t="s">
        <v>15</v>
      </c>
      <c r="I777">
        <v>150</v>
      </c>
      <c r="J777" s="3">
        <f>VLOOKUP(_xlfn.CONCAT(base[[#This Row],[Evento]],base[[#This Row],[Tipo]]),'[1]tabela de preços'!$D$4:$E$14,2,0)</f>
        <v>120</v>
      </c>
      <c r="K777" s="3">
        <v>18000</v>
      </c>
      <c r="L777" s="3">
        <v>7412</v>
      </c>
      <c r="M777" s="3">
        <v>10588</v>
      </c>
      <c r="N777" t="s">
        <v>13</v>
      </c>
    </row>
    <row r="778" spans="2:14" hidden="1" x14ac:dyDescent="0.25">
      <c r="B778" s="2">
        <v>42849</v>
      </c>
      <c r="C778" s="7">
        <f>YEAR(base[[#This Row],[Data]])</f>
        <v>2017</v>
      </c>
      <c r="D778" s="7" t="str">
        <f>UPPER(TEXT(base[[#This Row],[Data]],"mmm"))</f>
        <v>ABR</v>
      </c>
      <c r="E778" t="s">
        <v>10</v>
      </c>
      <c r="F778" t="s">
        <v>11</v>
      </c>
      <c r="G778" t="str">
        <f>PROPER(base[[#This Row],[Evento]]&amp;" "&amp;base[[#This Row],[Tipo]])</f>
        <v>Aniversário Infantil</v>
      </c>
      <c r="H778" t="s">
        <v>12</v>
      </c>
      <c r="I778">
        <v>50</v>
      </c>
      <c r="J778" s="3">
        <f>VLOOKUP(_xlfn.CONCAT(base[[#This Row],[Evento]],base[[#This Row],[Tipo]]),'[1]tabela de preços'!$D$4:$E$14,2,0)</f>
        <v>70</v>
      </c>
      <c r="K778" s="3">
        <v>3500</v>
      </c>
      <c r="L778" s="3">
        <v>1328</v>
      </c>
      <c r="M778" s="3">
        <v>2172</v>
      </c>
      <c r="N778" t="s">
        <v>13</v>
      </c>
    </row>
    <row r="779" spans="2:14" hidden="1" x14ac:dyDescent="0.25">
      <c r="B779" s="2">
        <v>42618</v>
      </c>
      <c r="C779" s="7">
        <f>YEAR(base[[#This Row],[Data]])</f>
        <v>2016</v>
      </c>
      <c r="D779" s="7" t="str">
        <f>UPPER(TEXT(base[[#This Row],[Data]],"mmm"))</f>
        <v>SET</v>
      </c>
      <c r="E779" t="s">
        <v>10</v>
      </c>
      <c r="F779" t="s">
        <v>14</v>
      </c>
      <c r="G779" t="str">
        <f>PROPER(base[[#This Row],[Evento]]&amp;" "&amp;base[[#This Row],[Tipo]])</f>
        <v>Aniversário Teen</v>
      </c>
      <c r="H779" t="s">
        <v>15</v>
      </c>
      <c r="I779">
        <v>100</v>
      </c>
      <c r="J779" s="3">
        <f>VLOOKUP(_xlfn.CONCAT(base[[#This Row],[Evento]],base[[#This Row],[Tipo]]),'[1]tabela de preços'!$D$4:$E$14,2,0)</f>
        <v>90</v>
      </c>
      <c r="K779" s="3">
        <v>9000</v>
      </c>
      <c r="L779" s="3">
        <v>3472</v>
      </c>
      <c r="M779" s="3">
        <v>5528</v>
      </c>
      <c r="N779" t="s">
        <v>13</v>
      </c>
    </row>
    <row r="780" spans="2:14" hidden="1" x14ac:dyDescent="0.25">
      <c r="B780" s="2">
        <v>43055</v>
      </c>
      <c r="C780" s="7">
        <f>YEAR(base[[#This Row],[Data]])</f>
        <v>2017</v>
      </c>
      <c r="D780" s="7" t="str">
        <f>UPPER(TEXT(base[[#This Row],[Data]],"mmm"))</f>
        <v>NOV</v>
      </c>
      <c r="E780" t="s">
        <v>10</v>
      </c>
      <c r="F780" t="s">
        <v>16</v>
      </c>
      <c r="G780" t="str">
        <f>PROPER(base[[#This Row],[Evento]]&amp;" "&amp;base[[#This Row],[Tipo]])</f>
        <v>Aniversário Adulto</v>
      </c>
      <c r="H780" t="s">
        <v>12</v>
      </c>
      <c r="I780">
        <v>150</v>
      </c>
      <c r="J780" s="3">
        <f>VLOOKUP(_xlfn.CONCAT(base[[#This Row],[Evento]],base[[#This Row],[Tipo]]),'[1]tabela de preços'!$D$4:$E$14,2,0)</f>
        <v>120</v>
      </c>
      <c r="K780" s="3">
        <v>18000</v>
      </c>
      <c r="L780" s="3">
        <v>7904</v>
      </c>
      <c r="M780" s="3">
        <v>10096</v>
      </c>
      <c r="N780" t="s">
        <v>13</v>
      </c>
    </row>
    <row r="781" spans="2:14" hidden="1" x14ac:dyDescent="0.25">
      <c r="B781" s="2">
        <v>42981</v>
      </c>
      <c r="C781" s="7">
        <f>YEAR(base[[#This Row],[Data]])</f>
        <v>2017</v>
      </c>
      <c r="D781" s="7" t="str">
        <f>UPPER(TEXT(base[[#This Row],[Data]],"mmm"))</f>
        <v>SET</v>
      </c>
      <c r="E781" t="s">
        <v>10</v>
      </c>
      <c r="F781" t="s">
        <v>17</v>
      </c>
      <c r="G781" t="str">
        <f>PROPER(base[[#This Row],[Evento]]&amp;" "&amp;base[[#This Row],[Tipo]])</f>
        <v>Aniversário Melhor Idade</v>
      </c>
      <c r="H781" t="s">
        <v>15</v>
      </c>
      <c r="I781">
        <v>70</v>
      </c>
      <c r="J781" s="3">
        <f>VLOOKUP(_xlfn.CONCAT(base[[#This Row],[Evento]],base[[#This Row],[Tipo]]),'[1]tabela de preços'!$D$4:$E$14,2,0)</f>
        <v>120</v>
      </c>
      <c r="K781" s="3">
        <v>8400</v>
      </c>
      <c r="L781" s="3">
        <v>3207</v>
      </c>
      <c r="M781" s="3">
        <v>5193</v>
      </c>
      <c r="N781" t="s">
        <v>13</v>
      </c>
    </row>
    <row r="782" spans="2:14" x14ac:dyDescent="0.25">
      <c r="B782" s="2">
        <v>42759</v>
      </c>
      <c r="C782" s="7">
        <f>YEAR(base[[#This Row],[Data]])</f>
        <v>2017</v>
      </c>
      <c r="D782" s="7" t="str">
        <f>UPPER(TEXT(base[[#This Row],[Data]],"mmm"))</f>
        <v>JAN</v>
      </c>
      <c r="E782" t="s">
        <v>18</v>
      </c>
      <c r="F782" t="s">
        <v>16</v>
      </c>
      <c r="G782" t="str">
        <f>PROPER(base[[#This Row],[Evento]]&amp;" "&amp;base[[#This Row],[Tipo]])</f>
        <v>Casamento Adulto</v>
      </c>
      <c r="H782" t="s">
        <v>12</v>
      </c>
      <c r="I782">
        <v>120</v>
      </c>
      <c r="J782" s="3">
        <f>VLOOKUP(_xlfn.CONCAT(base[[#This Row],[Evento]],base[[#This Row],[Tipo]]),'[1]tabela de preços'!$D$4:$E$14,2,0)</f>
        <v>150</v>
      </c>
      <c r="K782" s="3">
        <v>18000</v>
      </c>
      <c r="L782" s="3">
        <v>6410</v>
      </c>
      <c r="M782" s="3">
        <v>11590</v>
      </c>
      <c r="N782" t="s">
        <v>13</v>
      </c>
    </row>
    <row r="783" spans="2:14" hidden="1" x14ac:dyDescent="0.25">
      <c r="B783" s="2">
        <v>42809</v>
      </c>
      <c r="C783" s="7">
        <f>YEAR(base[[#This Row],[Data]])</f>
        <v>2017</v>
      </c>
      <c r="D783" s="7" t="str">
        <f>UPPER(TEXT(base[[#This Row],[Data]],"mmm"))</f>
        <v>MAR</v>
      </c>
      <c r="E783" t="s">
        <v>19</v>
      </c>
      <c r="F783" t="s">
        <v>16</v>
      </c>
      <c r="G783" t="str">
        <f>PROPER(base[[#This Row],[Evento]]&amp;" "&amp;base[[#This Row],[Tipo]])</f>
        <v>Bodas Adulto</v>
      </c>
      <c r="H783" t="s">
        <v>15</v>
      </c>
      <c r="I783">
        <v>100</v>
      </c>
      <c r="J783" s="3">
        <f>VLOOKUP(_xlfn.CONCAT(base[[#This Row],[Evento]],base[[#This Row],[Tipo]]),'[1]tabela de preços'!$D$4:$E$14,2,0)</f>
        <v>150</v>
      </c>
      <c r="K783" s="3">
        <v>15000</v>
      </c>
      <c r="L783" s="3">
        <v>5853</v>
      </c>
      <c r="M783" s="3">
        <v>9147</v>
      </c>
      <c r="N783" t="s">
        <v>13</v>
      </c>
    </row>
    <row r="784" spans="2:14" hidden="1" x14ac:dyDescent="0.25">
      <c r="B784" s="2">
        <v>42813</v>
      </c>
      <c r="C784" s="7">
        <f>YEAR(base[[#This Row],[Data]])</f>
        <v>2017</v>
      </c>
      <c r="D784" s="7" t="str">
        <f>UPPER(TEXT(base[[#This Row],[Data]],"mmm"))</f>
        <v>MAR</v>
      </c>
      <c r="E784" t="s">
        <v>19</v>
      </c>
      <c r="F784" t="s">
        <v>17</v>
      </c>
      <c r="G784" t="str">
        <f>PROPER(base[[#This Row],[Evento]]&amp;" "&amp;base[[#This Row],[Tipo]])</f>
        <v>Bodas Melhor Idade</v>
      </c>
      <c r="H784" t="s">
        <v>12</v>
      </c>
      <c r="I784">
        <v>200</v>
      </c>
      <c r="J784" s="3">
        <f>VLOOKUP(_xlfn.CONCAT(base[[#This Row],[Evento]],base[[#This Row],[Tipo]]),'[1]tabela de preços'!$D$4:$E$14,2,0)</f>
        <v>120</v>
      </c>
      <c r="K784" s="3">
        <v>24000</v>
      </c>
      <c r="L784" s="3">
        <v>9777</v>
      </c>
      <c r="M784" s="3">
        <v>14223</v>
      </c>
      <c r="N784" t="s">
        <v>13</v>
      </c>
    </row>
    <row r="785" spans="2:14" hidden="1" x14ac:dyDescent="0.25">
      <c r="B785" s="2">
        <v>42586</v>
      </c>
      <c r="C785" s="7">
        <f>YEAR(base[[#This Row],[Data]])</f>
        <v>2016</v>
      </c>
      <c r="D785" s="7" t="str">
        <f>UPPER(TEXT(base[[#This Row],[Data]],"mmm"))</f>
        <v>AGO</v>
      </c>
      <c r="E785" t="s">
        <v>20</v>
      </c>
      <c r="F785" t="s">
        <v>16</v>
      </c>
      <c r="G785" t="str">
        <f>PROPER(base[[#This Row],[Evento]]&amp;" "&amp;base[[#This Row],[Tipo]])</f>
        <v>Empresa Adulto</v>
      </c>
      <c r="H785" t="s">
        <v>15</v>
      </c>
      <c r="I785">
        <v>50</v>
      </c>
      <c r="J785" s="3">
        <f>VLOOKUP(_xlfn.CONCAT(base[[#This Row],[Evento]],base[[#This Row],[Tipo]]),'[1]tabela de preços'!$D$4:$E$14,2,0)</f>
        <v>100</v>
      </c>
      <c r="K785" s="3">
        <v>5000</v>
      </c>
      <c r="L785" s="3">
        <v>2153</v>
      </c>
      <c r="M785" s="3">
        <v>2847</v>
      </c>
      <c r="N785" t="s">
        <v>13</v>
      </c>
    </row>
    <row r="786" spans="2:14" hidden="1" x14ac:dyDescent="0.25">
      <c r="B786" s="2">
        <v>42497</v>
      </c>
      <c r="C786" s="7">
        <f>YEAR(base[[#This Row],[Data]])</f>
        <v>2016</v>
      </c>
      <c r="D786" s="7" t="str">
        <f>UPPER(TEXT(base[[#This Row],[Data]],"mmm"))</f>
        <v>MAI</v>
      </c>
      <c r="E786" t="s">
        <v>21</v>
      </c>
      <c r="F786" t="s">
        <v>14</v>
      </c>
      <c r="G786" t="str">
        <f>PROPER(base[[#This Row],[Evento]]&amp;" "&amp;base[[#This Row],[Tipo]])</f>
        <v>15 Anos Teen</v>
      </c>
      <c r="H786" t="s">
        <v>12</v>
      </c>
      <c r="I786">
        <v>100</v>
      </c>
      <c r="J786" s="3">
        <f>VLOOKUP(_xlfn.CONCAT(base[[#This Row],[Evento]],base[[#This Row],[Tipo]]),'[1]tabela de preços'!$D$4:$E$14,2,0)</f>
        <v>90</v>
      </c>
      <c r="K786" s="3">
        <v>9000</v>
      </c>
      <c r="L786" s="3">
        <v>3287</v>
      </c>
      <c r="M786" s="3">
        <v>5713</v>
      </c>
      <c r="N786" t="s">
        <v>13</v>
      </c>
    </row>
    <row r="787" spans="2:14" hidden="1" x14ac:dyDescent="0.25">
      <c r="B787" s="2">
        <v>42986</v>
      </c>
      <c r="C787" s="7">
        <f>YEAR(base[[#This Row],[Data]])</f>
        <v>2017</v>
      </c>
      <c r="D787" s="7" t="str">
        <f>UPPER(TEXT(base[[#This Row],[Data]],"mmm"))</f>
        <v>SET</v>
      </c>
      <c r="E787" t="s">
        <v>22</v>
      </c>
      <c r="F787" t="s">
        <v>16</v>
      </c>
      <c r="G787" t="str">
        <f>PROPER(base[[#This Row],[Evento]]&amp;" "&amp;base[[#This Row],[Tipo]])</f>
        <v>Despedida Adulto</v>
      </c>
      <c r="H787" t="s">
        <v>15</v>
      </c>
      <c r="I787">
        <v>150</v>
      </c>
      <c r="J787" s="3">
        <f>VLOOKUP(_xlfn.CONCAT(base[[#This Row],[Evento]],base[[#This Row],[Tipo]]),'[1]tabela de preços'!$D$4:$E$14,2,0)</f>
        <v>120</v>
      </c>
      <c r="K787" s="3">
        <v>18000</v>
      </c>
      <c r="L787" s="3">
        <v>7221</v>
      </c>
      <c r="M787" s="3">
        <v>10779</v>
      </c>
      <c r="N787" t="s">
        <v>13</v>
      </c>
    </row>
    <row r="788" spans="2:14" hidden="1" x14ac:dyDescent="0.25">
      <c r="B788" s="2">
        <v>43037</v>
      </c>
      <c r="C788" s="7">
        <f>YEAR(base[[#This Row],[Data]])</f>
        <v>2017</v>
      </c>
      <c r="D788" s="7" t="str">
        <f>UPPER(TEXT(base[[#This Row],[Data]],"mmm"))</f>
        <v>OUT</v>
      </c>
      <c r="E788" t="s">
        <v>10</v>
      </c>
      <c r="F788" t="s">
        <v>11</v>
      </c>
      <c r="G788" t="str">
        <f>PROPER(base[[#This Row],[Evento]]&amp;" "&amp;base[[#This Row],[Tipo]])</f>
        <v>Aniversário Infantil</v>
      </c>
      <c r="H788" t="s">
        <v>12</v>
      </c>
      <c r="I788">
        <v>50</v>
      </c>
      <c r="J788" s="3">
        <f>VLOOKUP(_xlfn.CONCAT(base[[#This Row],[Evento]],base[[#This Row],[Tipo]]),'[1]tabela de preços'!$D$4:$E$14,2,0)</f>
        <v>70</v>
      </c>
      <c r="K788" s="3">
        <v>3500</v>
      </c>
      <c r="L788" s="3">
        <v>1526</v>
      </c>
      <c r="M788" s="3">
        <v>1974</v>
      </c>
      <c r="N788" t="s">
        <v>13</v>
      </c>
    </row>
    <row r="789" spans="2:14" hidden="1" x14ac:dyDescent="0.25">
      <c r="B789" s="2">
        <v>43014</v>
      </c>
      <c r="C789" s="7">
        <f>YEAR(base[[#This Row],[Data]])</f>
        <v>2017</v>
      </c>
      <c r="D789" s="7" t="str">
        <f>UPPER(TEXT(base[[#This Row],[Data]],"mmm"))</f>
        <v>OUT</v>
      </c>
      <c r="E789" t="s">
        <v>10</v>
      </c>
      <c r="F789" t="s">
        <v>14</v>
      </c>
      <c r="G789" t="str">
        <f>PROPER(base[[#This Row],[Evento]]&amp;" "&amp;base[[#This Row],[Tipo]])</f>
        <v>Aniversário Teen</v>
      </c>
      <c r="H789" t="s">
        <v>15</v>
      </c>
      <c r="I789">
        <v>100</v>
      </c>
      <c r="J789" s="3">
        <f>VLOOKUP(_xlfn.CONCAT(base[[#This Row],[Evento]],base[[#This Row],[Tipo]]),'[1]tabela de preços'!$D$4:$E$14,2,0)</f>
        <v>90</v>
      </c>
      <c r="K789" s="3">
        <v>9000</v>
      </c>
      <c r="L789" s="3">
        <v>3205</v>
      </c>
      <c r="M789" s="3">
        <v>5795</v>
      </c>
      <c r="N789" t="s">
        <v>13</v>
      </c>
    </row>
    <row r="790" spans="2:14" hidden="1" x14ac:dyDescent="0.25">
      <c r="B790" s="2">
        <v>42795</v>
      </c>
      <c r="C790" s="7">
        <f>YEAR(base[[#This Row],[Data]])</f>
        <v>2017</v>
      </c>
      <c r="D790" s="7" t="str">
        <f>UPPER(TEXT(base[[#This Row],[Data]],"mmm"))</f>
        <v>MAR</v>
      </c>
      <c r="E790" t="s">
        <v>10</v>
      </c>
      <c r="F790" t="s">
        <v>16</v>
      </c>
      <c r="G790" t="str">
        <f>PROPER(base[[#This Row],[Evento]]&amp;" "&amp;base[[#This Row],[Tipo]])</f>
        <v>Aniversário Adulto</v>
      </c>
      <c r="H790" t="s">
        <v>12</v>
      </c>
      <c r="I790">
        <v>150</v>
      </c>
      <c r="J790" s="3">
        <f>VLOOKUP(_xlfn.CONCAT(base[[#This Row],[Evento]],base[[#This Row],[Tipo]]),'[1]tabela de preços'!$D$4:$E$14,2,0)</f>
        <v>120</v>
      </c>
      <c r="K790" s="3">
        <v>18000</v>
      </c>
      <c r="L790" s="3">
        <v>7425</v>
      </c>
      <c r="M790" s="3">
        <v>10575</v>
      </c>
      <c r="N790" t="s">
        <v>13</v>
      </c>
    </row>
    <row r="791" spans="2:14" hidden="1" x14ac:dyDescent="0.25">
      <c r="B791" s="2">
        <v>42469</v>
      </c>
      <c r="C791" s="7">
        <f>YEAR(base[[#This Row],[Data]])</f>
        <v>2016</v>
      </c>
      <c r="D791" s="7" t="str">
        <f>UPPER(TEXT(base[[#This Row],[Data]],"mmm"))</f>
        <v>ABR</v>
      </c>
      <c r="E791" t="s">
        <v>10</v>
      </c>
      <c r="F791" t="s">
        <v>17</v>
      </c>
      <c r="G791" t="str">
        <f>PROPER(base[[#This Row],[Evento]]&amp;" "&amp;base[[#This Row],[Tipo]])</f>
        <v>Aniversário Melhor Idade</v>
      </c>
      <c r="H791" t="s">
        <v>15</v>
      </c>
      <c r="I791">
        <v>70</v>
      </c>
      <c r="J791" s="3">
        <f>VLOOKUP(_xlfn.CONCAT(base[[#This Row],[Evento]],base[[#This Row],[Tipo]]),'[1]tabela de preços'!$D$4:$E$14,2,0)</f>
        <v>120</v>
      </c>
      <c r="K791" s="3">
        <v>8400</v>
      </c>
      <c r="L791" s="3">
        <v>2923</v>
      </c>
      <c r="M791" s="3">
        <v>5477</v>
      </c>
      <c r="N791" t="s">
        <v>13</v>
      </c>
    </row>
    <row r="792" spans="2:14" hidden="1" x14ac:dyDescent="0.25">
      <c r="B792" s="2">
        <v>42596</v>
      </c>
      <c r="C792" s="7">
        <f>YEAR(base[[#This Row],[Data]])</f>
        <v>2016</v>
      </c>
      <c r="D792" s="7" t="str">
        <f>UPPER(TEXT(base[[#This Row],[Data]],"mmm"))</f>
        <v>AGO</v>
      </c>
      <c r="E792" t="s">
        <v>18</v>
      </c>
      <c r="F792" t="s">
        <v>16</v>
      </c>
      <c r="G792" t="str">
        <f>PROPER(base[[#This Row],[Evento]]&amp;" "&amp;base[[#This Row],[Tipo]])</f>
        <v>Casamento Adulto</v>
      </c>
      <c r="H792" t="s">
        <v>12</v>
      </c>
      <c r="I792">
        <v>120</v>
      </c>
      <c r="J792" s="3">
        <f>VLOOKUP(_xlfn.CONCAT(base[[#This Row],[Evento]],base[[#This Row],[Tipo]]),'[1]tabela de preços'!$D$4:$E$14,2,0)</f>
        <v>150</v>
      </c>
      <c r="K792" s="3">
        <v>18000</v>
      </c>
      <c r="L792" s="3">
        <v>7515</v>
      </c>
      <c r="M792" s="3">
        <v>10485</v>
      </c>
      <c r="N792" t="s">
        <v>13</v>
      </c>
    </row>
    <row r="793" spans="2:14" hidden="1" x14ac:dyDescent="0.25">
      <c r="B793" s="2">
        <v>42385</v>
      </c>
      <c r="C793" s="7">
        <f>YEAR(base[[#This Row],[Data]])</f>
        <v>2016</v>
      </c>
      <c r="D793" s="7" t="str">
        <f>UPPER(TEXT(base[[#This Row],[Data]],"mmm"))</f>
        <v>JAN</v>
      </c>
      <c r="E793" t="s">
        <v>19</v>
      </c>
      <c r="F793" t="s">
        <v>16</v>
      </c>
      <c r="G793" t="str">
        <f>PROPER(base[[#This Row],[Evento]]&amp;" "&amp;base[[#This Row],[Tipo]])</f>
        <v>Bodas Adulto</v>
      </c>
      <c r="H793" t="s">
        <v>15</v>
      </c>
      <c r="I793">
        <v>100</v>
      </c>
      <c r="J793" s="3">
        <f>VLOOKUP(_xlfn.CONCAT(base[[#This Row],[Evento]],base[[#This Row],[Tipo]]),'[1]tabela de preços'!$D$4:$E$14,2,0)</f>
        <v>150</v>
      </c>
      <c r="K793" s="3">
        <v>15000</v>
      </c>
      <c r="L793" s="3">
        <v>5545</v>
      </c>
      <c r="M793" s="3">
        <v>9455</v>
      </c>
      <c r="N793" t="s">
        <v>13</v>
      </c>
    </row>
    <row r="794" spans="2:14" hidden="1" x14ac:dyDescent="0.25">
      <c r="B794" s="2">
        <v>42837</v>
      </c>
      <c r="C794" s="7">
        <f>YEAR(base[[#This Row],[Data]])</f>
        <v>2017</v>
      </c>
      <c r="D794" s="7" t="str">
        <f>UPPER(TEXT(base[[#This Row],[Data]],"mmm"))</f>
        <v>ABR</v>
      </c>
      <c r="E794" t="s">
        <v>19</v>
      </c>
      <c r="F794" t="s">
        <v>17</v>
      </c>
      <c r="G794" t="str">
        <f>PROPER(base[[#This Row],[Evento]]&amp;" "&amp;base[[#This Row],[Tipo]])</f>
        <v>Bodas Melhor Idade</v>
      </c>
      <c r="H794" t="s">
        <v>12</v>
      </c>
      <c r="I794">
        <v>200</v>
      </c>
      <c r="J794" s="3">
        <f>VLOOKUP(_xlfn.CONCAT(base[[#This Row],[Evento]],base[[#This Row],[Tipo]]),'[1]tabela de preços'!$D$4:$E$14,2,0)</f>
        <v>120</v>
      </c>
      <c r="K794" s="3">
        <v>24000</v>
      </c>
      <c r="L794" s="3">
        <v>10339</v>
      </c>
      <c r="M794" s="3">
        <v>13661</v>
      </c>
      <c r="N794" t="s">
        <v>13</v>
      </c>
    </row>
    <row r="795" spans="2:14" hidden="1" x14ac:dyDescent="0.25">
      <c r="B795" s="2">
        <v>42398</v>
      </c>
      <c r="C795" s="7">
        <f>YEAR(base[[#This Row],[Data]])</f>
        <v>2016</v>
      </c>
      <c r="D795" s="7" t="str">
        <f>UPPER(TEXT(base[[#This Row],[Data]],"mmm"))</f>
        <v>JAN</v>
      </c>
      <c r="E795" t="s">
        <v>20</v>
      </c>
      <c r="F795" t="s">
        <v>16</v>
      </c>
      <c r="G795" t="str">
        <f>PROPER(base[[#This Row],[Evento]]&amp;" "&amp;base[[#This Row],[Tipo]])</f>
        <v>Empresa Adulto</v>
      </c>
      <c r="H795" t="s">
        <v>15</v>
      </c>
      <c r="I795">
        <v>50</v>
      </c>
      <c r="J795" s="3">
        <f>VLOOKUP(_xlfn.CONCAT(base[[#This Row],[Evento]],base[[#This Row],[Tipo]]),'[1]tabela de preços'!$D$4:$E$14,2,0)</f>
        <v>100</v>
      </c>
      <c r="K795" s="3">
        <v>5000</v>
      </c>
      <c r="L795" s="3">
        <v>1943</v>
      </c>
      <c r="M795" s="3">
        <v>3057</v>
      </c>
      <c r="N795" t="s">
        <v>13</v>
      </c>
    </row>
    <row r="796" spans="2:14" hidden="1" x14ac:dyDescent="0.25">
      <c r="B796" s="2">
        <v>43080</v>
      </c>
      <c r="C796" s="7">
        <f>YEAR(base[[#This Row],[Data]])</f>
        <v>2017</v>
      </c>
      <c r="D796" s="7" t="str">
        <f>UPPER(TEXT(base[[#This Row],[Data]],"mmm"))</f>
        <v>DEZ</v>
      </c>
      <c r="E796" t="s">
        <v>21</v>
      </c>
      <c r="F796" t="s">
        <v>14</v>
      </c>
      <c r="G796" t="str">
        <f>PROPER(base[[#This Row],[Evento]]&amp;" "&amp;base[[#This Row],[Tipo]])</f>
        <v>15 Anos Teen</v>
      </c>
      <c r="H796" t="s">
        <v>12</v>
      </c>
      <c r="I796">
        <v>100</v>
      </c>
      <c r="J796" s="3">
        <f>VLOOKUP(_xlfn.CONCAT(base[[#This Row],[Evento]],base[[#This Row],[Tipo]]),'[1]tabela de preços'!$D$4:$E$14,2,0)</f>
        <v>90</v>
      </c>
      <c r="K796" s="3">
        <v>9000</v>
      </c>
      <c r="L796" s="3">
        <v>3403</v>
      </c>
      <c r="M796" s="3">
        <v>5597</v>
      </c>
      <c r="N796" t="s">
        <v>13</v>
      </c>
    </row>
    <row r="797" spans="2:14" hidden="1" x14ac:dyDescent="0.25">
      <c r="B797" s="2">
        <v>42558</v>
      </c>
      <c r="C797" s="7">
        <f>YEAR(base[[#This Row],[Data]])</f>
        <v>2016</v>
      </c>
      <c r="D797" s="7" t="str">
        <f>UPPER(TEXT(base[[#This Row],[Data]],"mmm"))</f>
        <v>JUL</v>
      </c>
      <c r="E797" t="s">
        <v>22</v>
      </c>
      <c r="F797" t="s">
        <v>16</v>
      </c>
      <c r="G797" t="str">
        <f>PROPER(base[[#This Row],[Evento]]&amp;" "&amp;base[[#This Row],[Tipo]])</f>
        <v>Despedida Adulto</v>
      </c>
      <c r="H797" t="s">
        <v>15</v>
      </c>
      <c r="I797">
        <v>150</v>
      </c>
      <c r="J797" s="3">
        <f>VLOOKUP(_xlfn.CONCAT(base[[#This Row],[Evento]],base[[#This Row],[Tipo]]),'[1]tabela de preços'!$D$4:$E$14,2,0)</f>
        <v>120</v>
      </c>
      <c r="K797" s="3">
        <v>18000</v>
      </c>
      <c r="L797" s="3">
        <v>7096</v>
      </c>
      <c r="M797" s="3">
        <v>10904</v>
      </c>
      <c r="N797" t="s">
        <v>13</v>
      </c>
    </row>
    <row r="798" spans="2:14" hidden="1" x14ac:dyDescent="0.25">
      <c r="B798" s="2">
        <v>42643</v>
      </c>
      <c r="C798" s="7">
        <f>YEAR(base[[#This Row],[Data]])</f>
        <v>2016</v>
      </c>
      <c r="D798" s="7" t="str">
        <f>UPPER(TEXT(base[[#This Row],[Data]],"mmm"))</f>
        <v>SET</v>
      </c>
      <c r="E798" t="s">
        <v>10</v>
      </c>
      <c r="F798" t="s">
        <v>11</v>
      </c>
      <c r="G798" t="str">
        <f>PROPER(base[[#This Row],[Evento]]&amp;" "&amp;base[[#This Row],[Tipo]])</f>
        <v>Aniversário Infantil</v>
      </c>
      <c r="H798" t="s">
        <v>12</v>
      </c>
      <c r="I798">
        <v>50</v>
      </c>
      <c r="J798" s="3">
        <f>VLOOKUP(_xlfn.CONCAT(base[[#This Row],[Evento]],base[[#This Row],[Tipo]]),'[1]tabela de preços'!$D$4:$E$14,2,0)</f>
        <v>70</v>
      </c>
      <c r="K798" s="3">
        <v>3500</v>
      </c>
      <c r="L798" s="3">
        <v>1543</v>
      </c>
      <c r="M798" s="3">
        <v>1957</v>
      </c>
      <c r="N798" t="s">
        <v>13</v>
      </c>
    </row>
    <row r="799" spans="2:14" hidden="1" x14ac:dyDescent="0.25">
      <c r="B799" s="2">
        <v>42586</v>
      </c>
      <c r="C799" s="7">
        <f>YEAR(base[[#This Row],[Data]])</f>
        <v>2016</v>
      </c>
      <c r="D799" s="7" t="str">
        <f>UPPER(TEXT(base[[#This Row],[Data]],"mmm"))</f>
        <v>AGO</v>
      </c>
      <c r="E799" t="s">
        <v>10</v>
      </c>
      <c r="F799" t="s">
        <v>14</v>
      </c>
      <c r="G799" t="str">
        <f>PROPER(base[[#This Row],[Evento]]&amp;" "&amp;base[[#This Row],[Tipo]])</f>
        <v>Aniversário Teen</v>
      </c>
      <c r="H799" t="s">
        <v>15</v>
      </c>
      <c r="I799">
        <v>100</v>
      </c>
      <c r="J799" s="3">
        <f>VLOOKUP(_xlfn.CONCAT(base[[#This Row],[Evento]],base[[#This Row],[Tipo]]),'[1]tabela de preços'!$D$4:$E$14,2,0)</f>
        <v>90</v>
      </c>
      <c r="K799" s="3">
        <v>9000</v>
      </c>
      <c r="L799" s="3">
        <v>3402</v>
      </c>
      <c r="M799" s="3">
        <v>5598</v>
      </c>
      <c r="N799" t="s">
        <v>13</v>
      </c>
    </row>
    <row r="800" spans="2:14" hidden="1" x14ac:dyDescent="0.25">
      <c r="B800" s="2">
        <v>42543</v>
      </c>
      <c r="C800" s="7">
        <f>YEAR(base[[#This Row],[Data]])</f>
        <v>2016</v>
      </c>
      <c r="D800" s="7" t="str">
        <f>UPPER(TEXT(base[[#This Row],[Data]],"mmm"))</f>
        <v>JUN</v>
      </c>
      <c r="E800" t="s">
        <v>10</v>
      </c>
      <c r="F800" t="s">
        <v>16</v>
      </c>
      <c r="G800" t="str">
        <f>PROPER(base[[#This Row],[Evento]]&amp;" "&amp;base[[#This Row],[Tipo]])</f>
        <v>Aniversário Adulto</v>
      </c>
      <c r="H800" t="s">
        <v>12</v>
      </c>
      <c r="I800">
        <v>150</v>
      </c>
      <c r="J800" s="3">
        <f>VLOOKUP(_xlfn.CONCAT(base[[#This Row],[Evento]],base[[#This Row],[Tipo]]),'[1]tabela de preços'!$D$4:$E$14,2,0)</f>
        <v>120</v>
      </c>
      <c r="K800" s="3">
        <v>18000</v>
      </c>
      <c r="L800" s="3">
        <v>7211</v>
      </c>
      <c r="M800" s="3">
        <v>10789</v>
      </c>
      <c r="N800" t="s">
        <v>13</v>
      </c>
    </row>
    <row r="801" spans="2:14" hidden="1" x14ac:dyDescent="0.25">
      <c r="B801" s="2">
        <v>42603</v>
      </c>
      <c r="C801" s="7">
        <f>YEAR(base[[#This Row],[Data]])</f>
        <v>2016</v>
      </c>
      <c r="D801" s="7" t="str">
        <f>UPPER(TEXT(base[[#This Row],[Data]],"mmm"))</f>
        <v>AGO</v>
      </c>
      <c r="E801" t="s">
        <v>10</v>
      </c>
      <c r="F801" t="s">
        <v>17</v>
      </c>
      <c r="G801" t="str">
        <f>PROPER(base[[#This Row],[Evento]]&amp;" "&amp;base[[#This Row],[Tipo]])</f>
        <v>Aniversário Melhor Idade</v>
      </c>
      <c r="H801" t="s">
        <v>15</v>
      </c>
      <c r="I801">
        <v>70</v>
      </c>
      <c r="J801" s="3">
        <f>VLOOKUP(_xlfn.CONCAT(base[[#This Row],[Evento]],base[[#This Row],[Tipo]]),'[1]tabela de preços'!$D$4:$E$14,2,0)</f>
        <v>120</v>
      </c>
      <c r="K801" s="3">
        <v>8400</v>
      </c>
      <c r="L801" s="3">
        <v>3589</v>
      </c>
      <c r="M801" s="3">
        <v>4811</v>
      </c>
      <c r="N801" t="s">
        <v>13</v>
      </c>
    </row>
    <row r="802" spans="2:14" hidden="1" x14ac:dyDescent="0.25">
      <c r="B802" s="2">
        <v>42985</v>
      </c>
      <c r="C802" s="7">
        <f>YEAR(base[[#This Row],[Data]])</f>
        <v>2017</v>
      </c>
      <c r="D802" s="7" t="str">
        <f>UPPER(TEXT(base[[#This Row],[Data]],"mmm"))</f>
        <v>SET</v>
      </c>
      <c r="E802" t="s">
        <v>18</v>
      </c>
      <c r="F802" t="s">
        <v>16</v>
      </c>
      <c r="G802" t="str">
        <f>PROPER(base[[#This Row],[Evento]]&amp;" "&amp;base[[#This Row],[Tipo]])</f>
        <v>Casamento Adulto</v>
      </c>
      <c r="H802" t="s">
        <v>12</v>
      </c>
      <c r="I802">
        <v>120</v>
      </c>
      <c r="J802" s="3">
        <f>VLOOKUP(_xlfn.CONCAT(base[[#This Row],[Evento]],base[[#This Row],[Tipo]]),'[1]tabela de preços'!$D$4:$E$14,2,0)</f>
        <v>150</v>
      </c>
      <c r="K802" s="3">
        <v>18000</v>
      </c>
      <c r="L802" s="3">
        <v>6036</v>
      </c>
      <c r="M802" s="3">
        <v>11964</v>
      </c>
      <c r="N802" t="s">
        <v>13</v>
      </c>
    </row>
    <row r="803" spans="2:14" hidden="1" x14ac:dyDescent="0.25">
      <c r="B803" s="2">
        <v>42480</v>
      </c>
      <c r="C803" s="7">
        <f>YEAR(base[[#This Row],[Data]])</f>
        <v>2016</v>
      </c>
      <c r="D803" s="7" t="str">
        <f>UPPER(TEXT(base[[#This Row],[Data]],"mmm"))</f>
        <v>ABR</v>
      </c>
      <c r="E803" t="s">
        <v>19</v>
      </c>
      <c r="F803" t="s">
        <v>16</v>
      </c>
      <c r="G803" t="str">
        <f>PROPER(base[[#This Row],[Evento]]&amp;" "&amp;base[[#This Row],[Tipo]])</f>
        <v>Bodas Adulto</v>
      </c>
      <c r="H803" t="s">
        <v>15</v>
      </c>
      <c r="I803">
        <v>100</v>
      </c>
      <c r="J803" s="3">
        <f>VLOOKUP(_xlfn.CONCAT(base[[#This Row],[Evento]],base[[#This Row],[Tipo]]),'[1]tabela de preços'!$D$4:$E$14,2,0)</f>
        <v>150</v>
      </c>
      <c r="K803" s="3">
        <v>15000</v>
      </c>
      <c r="L803" s="3">
        <v>6371</v>
      </c>
      <c r="M803" s="3">
        <v>8629</v>
      </c>
      <c r="N803" t="s">
        <v>13</v>
      </c>
    </row>
    <row r="804" spans="2:14" hidden="1" x14ac:dyDescent="0.25">
      <c r="B804" s="2">
        <v>42768</v>
      </c>
      <c r="C804" s="7">
        <f>YEAR(base[[#This Row],[Data]])</f>
        <v>2017</v>
      </c>
      <c r="D804" s="7" t="str">
        <f>UPPER(TEXT(base[[#This Row],[Data]],"mmm"))</f>
        <v>FEV</v>
      </c>
      <c r="E804" t="s">
        <v>19</v>
      </c>
      <c r="F804" t="s">
        <v>17</v>
      </c>
      <c r="G804" t="str">
        <f>PROPER(base[[#This Row],[Evento]]&amp;" "&amp;base[[#This Row],[Tipo]])</f>
        <v>Bodas Melhor Idade</v>
      </c>
      <c r="H804" t="s">
        <v>12</v>
      </c>
      <c r="I804">
        <v>200</v>
      </c>
      <c r="J804" s="3">
        <f>VLOOKUP(_xlfn.CONCAT(base[[#This Row],[Evento]],base[[#This Row],[Tipo]]),'[1]tabela de preços'!$D$4:$E$14,2,0)</f>
        <v>120</v>
      </c>
      <c r="K804" s="3">
        <v>24000</v>
      </c>
      <c r="L804" s="3">
        <v>8873</v>
      </c>
      <c r="M804" s="3">
        <v>15127</v>
      </c>
      <c r="N804" t="s">
        <v>13</v>
      </c>
    </row>
    <row r="805" spans="2:14" hidden="1" x14ac:dyDescent="0.25">
      <c r="B805" s="2">
        <v>42460</v>
      </c>
      <c r="C805" s="7">
        <f>YEAR(base[[#This Row],[Data]])</f>
        <v>2016</v>
      </c>
      <c r="D805" s="7" t="str">
        <f>UPPER(TEXT(base[[#This Row],[Data]],"mmm"))</f>
        <v>MAR</v>
      </c>
      <c r="E805" t="s">
        <v>20</v>
      </c>
      <c r="F805" t="s">
        <v>16</v>
      </c>
      <c r="G805" t="str">
        <f>PROPER(base[[#This Row],[Evento]]&amp;" "&amp;base[[#This Row],[Tipo]])</f>
        <v>Empresa Adulto</v>
      </c>
      <c r="H805" t="s">
        <v>15</v>
      </c>
      <c r="I805">
        <v>50</v>
      </c>
      <c r="J805" s="3">
        <f>VLOOKUP(_xlfn.CONCAT(base[[#This Row],[Evento]],base[[#This Row],[Tipo]]),'[1]tabela de preços'!$D$4:$E$14,2,0)</f>
        <v>100</v>
      </c>
      <c r="K805" s="3">
        <v>5000</v>
      </c>
      <c r="L805" s="3">
        <v>1675</v>
      </c>
      <c r="M805" s="3">
        <v>3325</v>
      </c>
      <c r="N805" t="s">
        <v>13</v>
      </c>
    </row>
    <row r="806" spans="2:14" hidden="1" x14ac:dyDescent="0.25">
      <c r="B806" s="2">
        <v>42584</v>
      </c>
      <c r="C806" s="7">
        <f>YEAR(base[[#This Row],[Data]])</f>
        <v>2016</v>
      </c>
      <c r="D806" s="7" t="str">
        <f>UPPER(TEXT(base[[#This Row],[Data]],"mmm"))</f>
        <v>AGO</v>
      </c>
      <c r="E806" t="s">
        <v>21</v>
      </c>
      <c r="F806" t="s">
        <v>14</v>
      </c>
      <c r="G806" t="str">
        <f>PROPER(base[[#This Row],[Evento]]&amp;" "&amp;base[[#This Row],[Tipo]])</f>
        <v>15 Anos Teen</v>
      </c>
      <c r="H806" t="s">
        <v>12</v>
      </c>
      <c r="I806">
        <v>100</v>
      </c>
      <c r="J806" s="3">
        <f>VLOOKUP(_xlfn.CONCAT(base[[#This Row],[Evento]],base[[#This Row],[Tipo]]),'[1]tabela de preços'!$D$4:$E$14,2,0)</f>
        <v>90</v>
      </c>
      <c r="K806" s="3">
        <v>9000</v>
      </c>
      <c r="L806" s="3">
        <v>3988</v>
      </c>
      <c r="M806" s="3">
        <v>5012</v>
      </c>
      <c r="N806" t="s">
        <v>13</v>
      </c>
    </row>
    <row r="807" spans="2:14" hidden="1" x14ac:dyDescent="0.25">
      <c r="B807" s="2">
        <v>42865</v>
      </c>
      <c r="C807" s="7">
        <f>YEAR(base[[#This Row],[Data]])</f>
        <v>2017</v>
      </c>
      <c r="D807" s="7" t="str">
        <f>UPPER(TEXT(base[[#This Row],[Data]],"mmm"))</f>
        <v>MAI</v>
      </c>
      <c r="E807" t="s">
        <v>22</v>
      </c>
      <c r="F807" t="s">
        <v>16</v>
      </c>
      <c r="G807" t="str">
        <f>PROPER(base[[#This Row],[Evento]]&amp;" "&amp;base[[#This Row],[Tipo]])</f>
        <v>Despedida Adulto</v>
      </c>
      <c r="H807" t="s">
        <v>15</v>
      </c>
      <c r="I807">
        <v>150</v>
      </c>
      <c r="J807" s="3">
        <f>VLOOKUP(_xlfn.CONCAT(base[[#This Row],[Evento]],base[[#This Row],[Tipo]]),'[1]tabela de preços'!$D$4:$E$14,2,0)</f>
        <v>120</v>
      </c>
      <c r="K807" s="3">
        <v>18000</v>
      </c>
      <c r="L807" s="3">
        <v>7785</v>
      </c>
      <c r="M807" s="3">
        <v>10215</v>
      </c>
      <c r="N807" t="s">
        <v>13</v>
      </c>
    </row>
    <row r="808" spans="2:14" hidden="1" x14ac:dyDescent="0.25">
      <c r="B808" s="2">
        <v>42985</v>
      </c>
      <c r="C808" s="7">
        <f>YEAR(base[[#This Row],[Data]])</f>
        <v>2017</v>
      </c>
      <c r="D808" s="7" t="str">
        <f>UPPER(TEXT(base[[#This Row],[Data]],"mmm"))</f>
        <v>SET</v>
      </c>
      <c r="E808" t="s">
        <v>10</v>
      </c>
      <c r="F808" t="s">
        <v>11</v>
      </c>
      <c r="G808" t="str">
        <f>PROPER(base[[#This Row],[Evento]]&amp;" "&amp;base[[#This Row],[Tipo]])</f>
        <v>Aniversário Infantil</v>
      </c>
      <c r="H808" t="s">
        <v>12</v>
      </c>
      <c r="I808">
        <v>50</v>
      </c>
      <c r="J808" s="3">
        <f>VLOOKUP(_xlfn.CONCAT(base[[#This Row],[Evento]],base[[#This Row],[Tipo]]),'[1]tabela de preços'!$D$4:$E$14,2,0)</f>
        <v>70</v>
      </c>
      <c r="K808" s="3">
        <v>3500</v>
      </c>
      <c r="L808" s="3">
        <v>1380</v>
      </c>
      <c r="M808" s="3">
        <v>2120</v>
      </c>
      <c r="N808" t="s">
        <v>13</v>
      </c>
    </row>
    <row r="809" spans="2:14" hidden="1" x14ac:dyDescent="0.25">
      <c r="B809" s="2">
        <v>42651</v>
      </c>
      <c r="C809" s="7">
        <f>YEAR(base[[#This Row],[Data]])</f>
        <v>2016</v>
      </c>
      <c r="D809" s="7" t="str">
        <f>UPPER(TEXT(base[[#This Row],[Data]],"mmm"))</f>
        <v>OUT</v>
      </c>
      <c r="E809" t="s">
        <v>10</v>
      </c>
      <c r="F809" t="s">
        <v>14</v>
      </c>
      <c r="G809" t="str">
        <f>PROPER(base[[#This Row],[Evento]]&amp;" "&amp;base[[#This Row],[Tipo]])</f>
        <v>Aniversário Teen</v>
      </c>
      <c r="H809" t="s">
        <v>15</v>
      </c>
      <c r="I809">
        <v>100</v>
      </c>
      <c r="J809" s="3">
        <f>VLOOKUP(_xlfn.CONCAT(base[[#This Row],[Evento]],base[[#This Row],[Tipo]]),'[1]tabela de preços'!$D$4:$E$14,2,0)</f>
        <v>90</v>
      </c>
      <c r="K809" s="3">
        <v>9000</v>
      </c>
      <c r="L809" s="3">
        <v>3615</v>
      </c>
      <c r="M809" s="3">
        <v>5385</v>
      </c>
      <c r="N809" t="s">
        <v>13</v>
      </c>
    </row>
    <row r="810" spans="2:14" hidden="1" x14ac:dyDescent="0.25">
      <c r="B810" s="2">
        <v>43046</v>
      </c>
      <c r="C810" s="7">
        <f>YEAR(base[[#This Row],[Data]])</f>
        <v>2017</v>
      </c>
      <c r="D810" s="7" t="str">
        <f>UPPER(TEXT(base[[#This Row],[Data]],"mmm"))</f>
        <v>NOV</v>
      </c>
      <c r="E810" t="s">
        <v>10</v>
      </c>
      <c r="F810" t="s">
        <v>16</v>
      </c>
      <c r="G810" t="str">
        <f>PROPER(base[[#This Row],[Evento]]&amp;" "&amp;base[[#This Row],[Tipo]])</f>
        <v>Aniversário Adulto</v>
      </c>
      <c r="H810" t="s">
        <v>12</v>
      </c>
      <c r="I810">
        <v>150</v>
      </c>
      <c r="J810" s="3">
        <f>VLOOKUP(_xlfn.CONCAT(base[[#This Row],[Evento]],base[[#This Row],[Tipo]]),'[1]tabela de preços'!$D$4:$E$14,2,0)</f>
        <v>120</v>
      </c>
      <c r="K810" s="3">
        <v>18000</v>
      </c>
      <c r="L810" s="3">
        <v>7186</v>
      </c>
      <c r="M810" s="3">
        <v>10814</v>
      </c>
      <c r="N810" t="s">
        <v>13</v>
      </c>
    </row>
    <row r="811" spans="2:14" x14ac:dyDescent="0.25">
      <c r="B811" s="2">
        <v>42743</v>
      </c>
      <c r="C811" s="7">
        <f>YEAR(base[[#This Row],[Data]])</f>
        <v>2017</v>
      </c>
      <c r="D811" s="7" t="str">
        <f>UPPER(TEXT(base[[#This Row],[Data]],"mmm"))</f>
        <v>JAN</v>
      </c>
      <c r="E811" t="s">
        <v>10</v>
      </c>
      <c r="F811" t="s">
        <v>17</v>
      </c>
      <c r="G811" t="str">
        <f>PROPER(base[[#This Row],[Evento]]&amp;" "&amp;base[[#This Row],[Tipo]])</f>
        <v>Aniversário Melhor Idade</v>
      </c>
      <c r="H811" t="s">
        <v>15</v>
      </c>
      <c r="I811">
        <v>70</v>
      </c>
      <c r="J811" s="3">
        <f>VLOOKUP(_xlfn.CONCAT(base[[#This Row],[Evento]],base[[#This Row],[Tipo]]),'[1]tabela de preços'!$D$4:$E$14,2,0)</f>
        <v>120</v>
      </c>
      <c r="K811" s="3">
        <v>8400</v>
      </c>
      <c r="L811" s="3">
        <v>3156</v>
      </c>
      <c r="M811" s="3">
        <v>5244</v>
      </c>
      <c r="N811" t="s">
        <v>13</v>
      </c>
    </row>
    <row r="812" spans="2:14" x14ac:dyDescent="0.25">
      <c r="B812" s="2">
        <v>42740</v>
      </c>
      <c r="C812" s="7">
        <f>YEAR(base[[#This Row],[Data]])</f>
        <v>2017</v>
      </c>
      <c r="D812" s="7" t="str">
        <f>UPPER(TEXT(base[[#This Row],[Data]],"mmm"))</f>
        <v>JAN</v>
      </c>
      <c r="E812" t="s">
        <v>18</v>
      </c>
      <c r="F812" t="s">
        <v>16</v>
      </c>
      <c r="G812" t="str">
        <f>PROPER(base[[#This Row],[Evento]]&amp;" "&amp;base[[#This Row],[Tipo]])</f>
        <v>Casamento Adulto</v>
      </c>
      <c r="H812" t="s">
        <v>12</v>
      </c>
      <c r="I812">
        <v>120</v>
      </c>
      <c r="J812" s="3">
        <f>VLOOKUP(_xlfn.CONCAT(base[[#This Row],[Evento]],base[[#This Row],[Tipo]]),'[1]tabela de preços'!$D$4:$E$14,2,0)</f>
        <v>150</v>
      </c>
      <c r="K812" s="3">
        <v>18000</v>
      </c>
      <c r="L812" s="3">
        <v>7985</v>
      </c>
      <c r="M812" s="3">
        <v>10015</v>
      </c>
      <c r="N812" t="s">
        <v>13</v>
      </c>
    </row>
    <row r="813" spans="2:14" hidden="1" x14ac:dyDescent="0.25">
      <c r="B813" s="2">
        <v>42626</v>
      </c>
      <c r="C813" s="7">
        <f>YEAR(base[[#This Row],[Data]])</f>
        <v>2016</v>
      </c>
      <c r="D813" s="7" t="str">
        <f>UPPER(TEXT(base[[#This Row],[Data]],"mmm"))</f>
        <v>SET</v>
      </c>
      <c r="E813" t="s">
        <v>19</v>
      </c>
      <c r="F813" t="s">
        <v>16</v>
      </c>
      <c r="G813" t="str">
        <f>PROPER(base[[#This Row],[Evento]]&amp;" "&amp;base[[#This Row],[Tipo]])</f>
        <v>Bodas Adulto</v>
      </c>
      <c r="H813" t="s">
        <v>15</v>
      </c>
      <c r="I813">
        <v>100</v>
      </c>
      <c r="J813" s="3">
        <f>VLOOKUP(_xlfn.CONCAT(base[[#This Row],[Evento]],base[[#This Row],[Tipo]]),'[1]tabela de preços'!$D$4:$E$14,2,0)</f>
        <v>150</v>
      </c>
      <c r="K813" s="3">
        <v>15000</v>
      </c>
      <c r="L813" s="3">
        <v>6259</v>
      </c>
      <c r="M813" s="3">
        <v>8741</v>
      </c>
      <c r="N813" t="s">
        <v>13</v>
      </c>
    </row>
    <row r="814" spans="2:14" hidden="1" x14ac:dyDescent="0.25">
      <c r="B814" s="2">
        <v>42980</v>
      </c>
      <c r="C814" s="7">
        <f>YEAR(base[[#This Row],[Data]])</f>
        <v>2017</v>
      </c>
      <c r="D814" s="7" t="str">
        <f>UPPER(TEXT(base[[#This Row],[Data]],"mmm"))</f>
        <v>SET</v>
      </c>
      <c r="E814" t="s">
        <v>19</v>
      </c>
      <c r="F814" t="s">
        <v>17</v>
      </c>
      <c r="G814" t="str">
        <f>PROPER(base[[#This Row],[Evento]]&amp;" "&amp;base[[#This Row],[Tipo]])</f>
        <v>Bodas Melhor Idade</v>
      </c>
      <c r="H814" t="s">
        <v>12</v>
      </c>
      <c r="I814">
        <v>200</v>
      </c>
      <c r="J814" s="3">
        <f>VLOOKUP(_xlfn.CONCAT(base[[#This Row],[Evento]],base[[#This Row],[Tipo]]),'[1]tabela de preços'!$D$4:$E$14,2,0)</f>
        <v>120</v>
      </c>
      <c r="K814" s="3">
        <v>24000</v>
      </c>
      <c r="L814" s="3">
        <v>10084</v>
      </c>
      <c r="M814" s="3">
        <v>13916</v>
      </c>
      <c r="N814" t="s">
        <v>13</v>
      </c>
    </row>
    <row r="815" spans="2:14" hidden="1" x14ac:dyDescent="0.25">
      <c r="B815" s="2">
        <v>42545</v>
      </c>
      <c r="C815" s="7">
        <f>YEAR(base[[#This Row],[Data]])</f>
        <v>2016</v>
      </c>
      <c r="D815" s="7" t="str">
        <f>UPPER(TEXT(base[[#This Row],[Data]],"mmm"))</f>
        <v>JUN</v>
      </c>
      <c r="E815" t="s">
        <v>20</v>
      </c>
      <c r="F815" t="s">
        <v>16</v>
      </c>
      <c r="G815" t="str">
        <f>PROPER(base[[#This Row],[Evento]]&amp;" "&amp;base[[#This Row],[Tipo]])</f>
        <v>Empresa Adulto</v>
      </c>
      <c r="H815" t="s">
        <v>15</v>
      </c>
      <c r="I815">
        <v>50</v>
      </c>
      <c r="J815" s="3">
        <f>VLOOKUP(_xlfn.CONCAT(base[[#This Row],[Evento]],base[[#This Row],[Tipo]]),'[1]tabela de preços'!$D$4:$E$14,2,0)</f>
        <v>100</v>
      </c>
      <c r="K815" s="3">
        <v>5000</v>
      </c>
      <c r="L815" s="3">
        <v>1759</v>
      </c>
      <c r="M815" s="3">
        <v>3241</v>
      </c>
      <c r="N815" t="s">
        <v>13</v>
      </c>
    </row>
    <row r="816" spans="2:14" hidden="1" x14ac:dyDescent="0.25">
      <c r="B816" s="2">
        <v>42404</v>
      </c>
      <c r="C816" s="7">
        <f>YEAR(base[[#This Row],[Data]])</f>
        <v>2016</v>
      </c>
      <c r="D816" s="7" t="str">
        <f>UPPER(TEXT(base[[#This Row],[Data]],"mmm"))</f>
        <v>FEV</v>
      </c>
      <c r="E816" t="s">
        <v>21</v>
      </c>
      <c r="F816" t="s">
        <v>14</v>
      </c>
      <c r="G816" t="str">
        <f>PROPER(base[[#This Row],[Evento]]&amp;" "&amp;base[[#This Row],[Tipo]])</f>
        <v>15 Anos Teen</v>
      </c>
      <c r="H816" t="s">
        <v>12</v>
      </c>
      <c r="I816">
        <v>100</v>
      </c>
      <c r="J816" s="3">
        <f>VLOOKUP(_xlfn.CONCAT(base[[#This Row],[Evento]],base[[#This Row],[Tipo]]),'[1]tabela de preços'!$D$4:$E$14,2,0)</f>
        <v>90</v>
      </c>
      <c r="K816" s="3">
        <v>9000</v>
      </c>
      <c r="L816" s="3">
        <v>3767</v>
      </c>
      <c r="M816" s="3">
        <v>5233</v>
      </c>
      <c r="N816" t="s">
        <v>13</v>
      </c>
    </row>
    <row r="817" spans="2:14" hidden="1" x14ac:dyDescent="0.25">
      <c r="B817" s="2">
        <v>42483</v>
      </c>
      <c r="C817" s="7">
        <f>YEAR(base[[#This Row],[Data]])</f>
        <v>2016</v>
      </c>
      <c r="D817" s="7" t="str">
        <f>UPPER(TEXT(base[[#This Row],[Data]],"mmm"))</f>
        <v>ABR</v>
      </c>
      <c r="E817" t="s">
        <v>22</v>
      </c>
      <c r="F817" t="s">
        <v>16</v>
      </c>
      <c r="G817" t="str">
        <f>PROPER(base[[#This Row],[Evento]]&amp;" "&amp;base[[#This Row],[Tipo]])</f>
        <v>Despedida Adulto</v>
      </c>
      <c r="H817" t="s">
        <v>15</v>
      </c>
      <c r="I817">
        <v>150</v>
      </c>
      <c r="J817" s="3">
        <f>VLOOKUP(_xlfn.CONCAT(base[[#This Row],[Evento]],base[[#This Row],[Tipo]]),'[1]tabela de preços'!$D$4:$E$14,2,0)</f>
        <v>120</v>
      </c>
      <c r="K817" s="3">
        <v>18000</v>
      </c>
      <c r="L817" s="3">
        <v>6605</v>
      </c>
      <c r="M817" s="3">
        <v>11395</v>
      </c>
      <c r="N817" t="s">
        <v>13</v>
      </c>
    </row>
    <row r="818" spans="2:14" hidden="1" x14ac:dyDescent="0.25">
      <c r="B818" s="2">
        <v>42434</v>
      </c>
      <c r="C818" s="7">
        <f>YEAR(base[[#This Row],[Data]])</f>
        <v>2016</v>
      </c>
      <c r="D818" s="7" t="str">
        <f>UPPER(TEXT(base[[#This Row],[Data]],"mmm"))</f>
        <v>MAR</v>
      </c>
      <c r="E818" t="s">
        <v>10</v>
      </c>
      <c r="F818" t="s">
        <v>11</v>
      </c>
      <c r="G818" t="str">
        <f>PROPER(base[[#This Row],[Evento]]&amp;" "&amp;base[[#This Row],[Tipo]])</f>
        <v>Aniversário Infantil</v>
      </c>
      <c r="H818" t="s">
        <v>12</v>
      </c>
      <c r="I818">
        <v>50</v>
      </c>
      <c r="J818" s="3">
        <f>VLOOKUP(_xlfn.CONCAT(base[[#This Row],[Evento]],base[[#This Row],[Tipo]]),'[1]tabela de preços'!$D$4:$E$14,2,0)</f>
        <v>70</v>
      </c>
      <c r="K818" s="3">
        <v>3500</v>
      </c>
      <c r="L818" s="3">
        <v>1186</v>
      </c>
      <c r="M818" s="3">
        <v>2314</v>
      </c>
      <c r="N818" t="s">
        <v>13</v>
      </c>
    </row>
    <row r="819" spans="2:14" hidden="1" x14ac:dyDescent="0.25">
      <c r="B819" s="2">
        <v>42518</v>
      </c>
      <c r="C819" s="7">
        <f>YEAR(base[[#This Row],[Data]])</f>
        <v>2016</v>
      </c>
      <c r="D819" s="7" t="str">
        <f>UPPER(TEXT(base[[#This Row],[Data]],"mmm"))</f>
        <v>MAI</v>
      </c>
      <c r="E819" t="s">
        <v>10</v>
      </c>
      <c r="F819" t="s">
        <v>14</v>
      </c>
      <c r="G819" t="str">
        <f>PROPER(base[[#This Row],[Evento]]&amp;" "&amp;base[[#This Row],[Tipo]])</f>
        <v>Aniversário Teen</v>
      </c>
      <c r="H819" t="s">
        <v>15</v>
      </c>
      <c r="I819">
        <v>100</v>
      </c>
      <c r="J819" s="3">
        <f>VLOOKUP(_xlfn.CONCAT(base[[#This Row],[Evento]],base[[#This Row],[Tipo]]),'[1]tabela de preços'!$D$4:$E$14,2,0)</f>
        <v>90</v>
      </c>
      <c r="K819" s="3">
        <v>9000</v>
      </c>
      <c r="L819" s="3">
        <v>3010</v>
      </c>
      <c r="M819" s="3">
        <v>5990</v>
      </c>
      <c r="N819" t="s">
        <v>13</v>
      </c>
    </row>
    <row r="820" spans="2:14" hidden="1" x14ac:dyDescent="0.25">
      <c r="B820" s="2">
        <v>42903</v>
      </c>
      <c r="C820" s="7">
        <f>YEAR(base[[#This Row],[Data]])</f>
        <v>2017</v>
      </c>
      <c r="D820" s="7" t="str">
        <f>UPPER(TEXT(base[[#This Row],[Data]],"mmm"))</f>
        <v>JUN</v>
      </c>
      <c r="E820" t="s">
        <v>10</v>
      </c>
      <c r="F820" t="s">
        <v>16</v>
      </c>
      <c r="G820" t="str">
        <f>PROPER(base[[#This Row],[Evento]]&amp;" "&amp;base[[#This Row],[Tipo]])</f>
        <v>Aniversário Adulto</v>
      </c>
      <c r="H820" t="s">
        <v>12</v>
      </c>
      <c r="I820">
        <v>150</v>
      </c>
      <c r="J820" s="3">
        <f>VLOOKUP(_xlfn.CONCAT(base[[#This Row],[Evento]],base[[#This Row],[Tipo]]),'[1]tabela de preços'!$D$4:$E$14,2,0)</f>
        <v>120</v>
      </c>
      <c r="K820" s="3">
        <v>18000</v>
      </c>
      <c r="L820" s="3">
        <v>6812</v>
      </c>
      <c r="M820" s="3">
        <v>11188</v>
      </c>
      <c r="N820" t="s">
        <v>13</v>
      </c>
    </row>
    <row r="821" spans="2:14" x14ac:dyDescent="0.25">
      <c r="B821" s="2">
        <v>42736</v>
      </c>
      <c r="C821" s="7">
        <f>YEAR(base[[#This Row],[Data]])</f>
        <v>2017</v>
      </c>
      <c r="D821" s="7" t="str">
        <f>UPPER(TEXT(base[[#This Row],[Data]],"mmm"))</f>
        <v>JAN</v>
      </c>
      <c r="E821" t="s">
        <v>10</v>
      </c>
      <c r="F821" t="s">
        <v>17</v>
      </c>
      <c r="G821" t="str">
        <f>PROPER(base[[#This Row],[Evento]]&amp;" "&amp;base[[#This Row],[Tipo]])</f>
        <v>Aniversário Melhor Idade</v>
      </c>
      <c r="H821" t="s">
        <v>15</v>
      </c>
      <c r="I821">
        <v>70</v>
      </c>
      <c r="J821" s="3">
        <f>VLOOKUP(_xlfn.CONCAT(base[[#This Row],[Evento]],base[[#This Row],[Tipo]]),'[1]tabela de preços'!$D$4:$E$14,2,0)</f>
        <v>120</v>
      </c>
      <c r="K821" s="3">
        <v>8400</v>
      </c>
      <c r="L821" s="3">
        <v>2778</v>
      </c>
      <c r="M821" s="3">
        <v>5622</v>
      </c>
      <c r="N821" t="s">
        <v>13</v>
      </c>
    </row>
    <row r="822" spans="2:14" hidden="1" x14ac:dyDescent="0.25">
      <c r="B822" s="2">
        <v>43049</v>
      </c>
      <c r="C822" s="7">
        <f>YEAR(base[[#This Row],[Data]])</f>
        <v>2017</v>
      </c>
      <c r="D822" s="7" t="str">
        <f>UPPER(TEXT(base[[#This Row],[Data]],"mmm"))</f>
        <v>NOV</v>
      </c>
      <c r="E822" t="s">
        <v>18</v>
      </c>
      <c r="F822" t="s">
        <v>16</v>
      </c>
      <c r="G822" t="str">
        <f>PROPER(base[[#This Row],[Evento]]&amp;" "&amp;base[[#This Row],[Tipo]])</f>
        <v>Casamento Adulto</v>
      </c>
      <c r="H822" t="s">
        <v>12</v>
      </c>
      <c r="I822">
        <v>120</v>
      </c>
      <c r="J822" s="3">
        <f>VLOOKUP(_xlfn.CONCAT(base[[#This Row],[Evento]],base[[#This Row],[Tipo]]),'[1]tabela de preços'!$D$4:$E$14,2,0)</f>
        <v>150</v>
      </c>
      <c r="K822" s="3">
        <v>18000</v>
      </c>
      <c r="L822" s="3">
        <v>7847</v>
      </c>
      <c r="M822" s="3">
        <v>10153</v>
      </c>
      <c r="N822" t="s">
        <v>13</v>
      </c>
    </row>
    <row r="823" spans="2:14" hidden="1" x14ac:dyDescent="0.25">
      <c r="B823" s="2">
        <v>42525</v>
      </c>
      <c r="C823" s="7">
        <f>YEAR(base[[#This Row],[Data]])</f>
        <v>2016</v>
      </c>
      <c r="D823" s="7" t="str">
        <f>UPPER(TEXT(base[[#This Row],[Data]],"mmm"))</f>
        <v>JUN</v>
      </c>
      <c r="E823" t="s">
        <v>19</v>
      </c>
      <c r="F823" t="s">
        <v>16</v>
      </c>
      <c r="G823" t="str">
        <f>PROPER(base[[#This Row],[Evento]]&amp;" "&amp;base[[#This Row],[Tipo]])</f>
        <v>Bodas Adulto</v>
      </c>
      <c r="H823" t="s">
        <v>15</v>
      </c>
      <c r="I823">
        <v>100</v>
      </c>
      <c r="J823" s="3">
        <f>VLOOKUP(_xlfn.CONCAT(base[[#This Row],[Evento]],base[[#This Row],[Tipo]]),'[1]tabela de preços'!$D$4:$E$14,2,0)</f>
        <v>150</v>
      </c>
      <c r="K823" s="3">
        <v>15000</v>
      </c>
      <c r="L823" s="3">
        <v>5826</v>
      </c>
      <c r="M823" s="3">
        <v>9174</v>
      </c>
      <c r="N823" t="s">
        <v>13</v>
      </c>
    </row>
    <row r="824" spans="2:14" hidden="1" x14ac:dyDescent="0.25">
      <c r="B824" s="2">
        <v>42595</v>
      </c>
      <c r="C824" s="7">
        <f>YEAR(base[[#This Row],[Data]])</f>
        <v>2016</v>
      </c>
      <c r="D824" s="7" t="str">
        <f>UPPER(TEXT(base[[#This Row],[Data]],"mmm"))</f>
        <v>AGO</v>
      </c>
      <c r="E824" t="s">
        <v>19</v>
      </c>
      <c r="F824" t="s">
        <v>17</v>
      </c>
      <c r="G824" t="str">
        <f>PROPER(base[[#This Row],[Evento]]&amp;" "&amp;base[[#This Row],[Tipo]])</f>
        <v>Bodas Melhor Idade</v>
      </c>
      <c r="H824" t="s">
        <v>12</v>
      </c>
      <c r="I824">
        <v>200</v>
      </c>
      <c r="J824" s="3">
        <f>VLOOKUP(_xlfn.CONCAT(base[[#This Row],[Evento]],base[[#This Row],[Tipo]]),'[1]tabela de preços'!$D$4:$E$14,2,0)</f>
        <v>120</v>
      </c>
      <c r="K824" s="3">
        <v>24000</v>
      </c>
      <c r="L824" s="3">
        <v>10419</v>
      </c>
      <c r="M824" s="3">
        <v>13581</v>
      </c>
      <c r="N824" t="s">
        <v>13</v>
      </c>
    </row>
    <row r="825" spans="2:14" hidden="1" x14ac:dyDescent="0.25">
      <c r="B825" s="2">
        <v>42643</v>
      </c>
      <c r="C825" s="7">
        <f>YEAR(base[[#This Row],[Data]])</f>
        <v>2016</v>
      </c>
      <c r="D825" s="7" t="str">
        <f>UPPER(TEXT(base[[#This Row],[Data]],"mmm"))</f>
        <v>SET</v>
      </c>
      <c r="E825" t="s">
        <v>20</v>
      </c>
      <c r="F825" t="s">
        <v>16</v>
      </c>
      <c r="G825" t="str">
        <f>PROPER(base[[#This Row],[Evento]]&amp;" "&amp;base[[#This Row],[Tipo]])</f>
        <v>Empresa Adulto</v>
      </c>
      <c r="H825" t="s">
        <v>15</v>
      </c>
      <c r="I825">
        <v>50</v>
      </c>
      <c r="J825" s="3">
        <f>VLOOKUP(_xlfn.CONCAT(base[[#This Row],[Evento]],base[[#This Row],[Tipo]]),'[1]tabela de preços'!$D$4:$E$14,2,0)</f>
        <v>100</v>
      </c>
      <c r="K825" s="3">
        <v>5000</v>
      </c>
      <c r="L825" s="3">
        <v>1738</v>
      </c>
      <c r="M825" s="3">
        <v>3262</v>
      </c>
      <c r="N825" t="s">
        <v>13</v>
      </c>
    </row>
    <row r="826" spans="2:14" hidden="1" x14ac:dyDescent="0.25">
      <c r="B826" s="2">
        <v>42628</v>
      </c>
      <c r="C826" s="7">
        <f>YEAR(base[[#This Row],[Data]])</f>
        <v>2016</v>
      </c>
      <c r="D826" s="7" t="str">
        <f>UPPER(TEXT(base[[#This Row],[Data]],"mmm"))</f>
        <v>SET</v>
      </c>
      <c r="E826" t="s">
        <v>21</v>
      </c>
      <c r="F826" t="s">
        <v>14</v>
      </c>
      <c r="G826" t="str">
        <f>PROPER(base[[#This Row],[Evento]]&amp;" "&amp;base[[#This Row],[Tipo]])</f>
        <v>15 Anos Teen</v>
      </c>
      <c r="H826" t="s">
        <v>12</v>
      </c>
      <c r="I826">
        <v>100</v>
      </c>
      <c r="J826" s="3">
        <f>VLOOKUP(_xlfn.CONCAT(base[[#This Row],[Evento]],base[[#This Row],[Tipo]]),'[1]tabela de preços'!$D$4:$E$14,2,0)</f>
        <v>90</v>
      </c>
      <c r="K826" s="3">
        <v>9000</v>
      </c>
      <c r="L826" s="3">
        <v>3002</v>
      </c>
      <c r="M826" s="3">
        <v>5998</v>
      </c>
      <c r="N826" t="s">
        <v>13</v>
      </c>
    </row>
    <row r="827" spans="2:14" x14ac:dyDescent="0.25">
      <c r="B827" s="2">
        <v>42761</v>
      </c>
      <c r="C827" s="7">
        <f>YEAR(base[[#This Row],[Data]])</f>
        <v>2017</v>
      </c>
      <c r="D827" s="7" t="str">
        <f>UPPER(TEXT(base[[#This Row],[Data]],"mmm"))</f>
        <v>JAN</v>
      </c>
      <c r="E827" t="s">
        <v>22</v>
      </c>
      <c r="F827" t="s">
        <v>16</v>
      </c>
      <c r="G827" t="str">
        <f>PROPER(base[[#This Row],[Evento]]&amp;" "&amp;base[[#This Row],[Tipo]])</f>
        <v>Despedida Adulto</v>
      </c>
      <c r="H827" t="s">
        <v>15</v>
      </c>
      <c r="I827">
        <v>150</v>
      </c>
      <c r="J827" s="3">
        <f>VLOOKUP(_xlfn.CONCAT(base[[#This Row],[Evento]],base[[#This Row],[Tipo]]),'[1]tabela de preços'!$D$4:$E$14,2,0)</f>
        <v>120</v>
      </c>
      <c r="K827" s="3">
        <v>18000</v>
      </c>
      <c r="L827" s="3">
        <v>8054</v>
      </c>
      <c r="M827" s="3">
        <v>9946</v>
      </c>
      <c r="N827" t="s">
        <v>13</v>
      </c>
    </row>
    <row r="828" spans="2:14" hidden="1" x14ac:dyDescent="0.25">
      <c r="B828" s="2">
        <v>43087</v>
      </c>
      <c r="C828" s="7">
        <f>YEAR(base[[#This Row],[Data]])</f>
        <v>2017</v>
      </c>
      <c r="D828" s="7" t="str">
        <f>UPPER(TEXT(base[[#This Row],[Data]],"mmm"))</f>
        <v>DEZ</v>
      </c>
      <c r="E828" t="s">
        <v>10</v>
      </c>
      <c r="F828" t="s">
        <v>11</v>
      </c>
      <c r="G828" t="str">
        <f>PROPER(base[[#This Row],[Evento]]&amp;" "&amp;base[[#This Row],[Tipo]])</f>
        <v>Aniversário Infantil</v>
      </c>
      <c r="H828" t="s">
        <v>12</v>
      </c>
      <c r="I828">
        <v>50</v>
      </c>
      <c r="J828" s="3">
        <f>VLOOKUP(_xlfn.CONCAT(base[[#This Row],[Evento]],base[[#This Row],[Tipo]]),'[1]tabela de preços'!$D$4:$E$14,2,0)</f>
        <v>70</v>
      </c>
      <c r="K828" s="3">
        <v>3500</v>
      </c>
      <c r="L828" s="3">
        <v>1161</v>
      </c>
      <c r="M828" s="3">
        <v>2339</v>
      </c>
      <c r="N828" t="s">
        <v>13</v>
      </c>
    </row>
    <row r="829" spans="2:14" hidden="1" x14ac:dyDescent="0.25">
      <c r="B829" s="2">
        <v>42676</v>
      </c>
      <c r="C829" s="7">
        <f>YEAR(base[[#This Row],[Data]])</f>
        <v>2016</v>
      </c>
      <c r="D829" s="7" t="str">
        <f>UPPER(TEXT(base[[#This Row],[Data]],"mmm"))</f>
        <v>NOV</v>
      </c>
      <c r="E829" t="s">
        <v>10</v>
      </c>
      <c r="F829" t="s">
        <v>14</v>
      </c>
      <c r="G829" t="str">
        <f>PROPER(base[[#This Row],[Evento]]&amp;" "&amp;base[[#This Row],[Tipo]])</f>
        <v>Aniversário Teen</v>
      </c>
      <c r="H829" t="s">
        <v>15</v>
      </c>
      <c r="I829">
        <v>100</v>
      </c>
      <c r="J829" s="3">
        <f>VLOOKUP(_xlfn.CONCAT(base[[#This Row],[Evento]],base[[#This Row],[Tipo]]),'[1]tabela de preços'!$D$4:$E$14,2,0)</f>
        <v>90</v>
      </c>
      <c r="K829" s="3">
        <v>9000</v>
      </c>
      <c r="L829" s="3">
        <v>3271</v>
      </c>
      <c r="M829" s="3">
        <v>5729</v>
      </c>
      <c r="N829" t="s">
        <v>13</v>
      </c>
    </row>
    <row r="830" spans="2:14" hidden="1" x14ac:dyDescent="0.25">
      <c r="B830" s="2">
        <v>42837</v>
      </c>
      <c r="C830" s="7">
        <f>YEAR(base[[#This Row],[Data]])</f>
        <v>2017</v>
      </c>
      <c r="D830" s="7" t="str">
        <f>UPPER(TEXT(base[[#This Row],[Data]],"mmm"))</f>
        <v>ABR</v>
      </c>
      <c r="E830" t="s">
        <v>10</v>
      </c>
      <c r="F830" t="s">
        <v>16</v>
      </c>
      <c r="G830" t="str">
        <f>PROPER(base[[#This Row],[Evento]]&amp;" "&amp;base[[#This Row],[Tipo]])</f>
        <v>Aniversário Adulto</v>
      </c>
      <c r="H830" t="s">
        <v>12</v>
      </c>
      <c r="I830">
        <v>150</v>
      </c>
      <c r="J830" s="3">
        <f>VLOOKUP(_xlfn.CONCAT(base[[#This Row],[Evento]],base[[#This Row],[Tipo]]),'[1]tabela de preços'!$D$4:$E$14,2,0)</f>
        <v>120</v>
      </c>
      <c r="K830" s="3">
        <v>18000</v>
      </c>
      <c r="L830" s="3">
        <v>7387</v>
      </c>
      <c r="M830" s="3">
        <v>10613</v>
      </c>
      <c r="N830" t="s">
        <v>13</v>
      </c>
    </row>
    <row r="831" spans="2:14" x14ac:dyDescent="0.25">
      <c r="B831" s="2">
        <v>42756</v>
      </c>
      <c r="C831" s="7">
        <f>YEAR(base[[#This Row],[Data]])</f>
        <v>2017</v>
      </c>
      <c r="D831" s="7" t="str">
        <f>UPPER(TEXT(base[[#This Row],[Data]],"mmm"))</f>
        <v>JAN</v>
      </c>
      <c r="E831" t="s">
        <v>10</v>
      </c>
      <c r="F831" t="s">
        <v>17</v>
      </c>
      <c r="G831" t="str">
        <f>PROPER(base[[#This Row],[Evento]]&amp;" "&amp;base[[#This Row],[Tipo]])</f>
        <v>Aniversário Melhor Idade</v>
      </c>
      <c r="H831" t="s">
        <v>15</v>
      </c>
      <c r="I831">
        <v>70</v>
      </c>
      <c r="J831" s="3">
        <f>VLOOKUP(_xlfn.CONCAT(base[[#This Row],[Evento]],base[[#This Row],[Tipo]]),'[1]tabela de preços'!$D$4:$E$14,2,0)</f>
        <v>120</v>
      </c>
      <c r="K831" s="3">
        <v>8400</v>
      </c>
      <c r="L831" s="3">
        <v>2811</v>
      </c>
      <c r="M831" s="3">
        <v>5589</v>
      </c>
      <c r="N831" t="s">
        <v>13</v>
      </c>
    </row>
    <row r="832" spans="2:14" hidden="1" x14ac:dyDescent="0.25">
      <c r="B832" s="2">
        <v>42794</v>
      </c>
      <c r="C832" s="7">
        <f>YEAR(base[[#This Row],[Data]])</f>
        <v>2017</v>
      </c>
      <c r="D832" s="7" t="str">
        <f>UPPER(TEXT(base[[#This Row],[Data]],"mmm"))</f>
        <v>FEV</v>
      </c>
      <c r="E832" t="s">
        <v>18</v>
      </c>
      <c r="F832" t="s">
        <v>16</v>
      </c>
      <c r="G832" t="str">
        <f>PROPER(base[[#This Row],[Evento]]&amp;" "&amp;base[[#This Row],[Tipo]])</f>
        <v>Casamento Adulto</v>
      </c>
      <c r="H832" t="s">
        <v>12</v>
      </c>
      <c r="I832">
        <v>120</v>
      </c>
      <c r="J832" s="3">
        <f>VLOOKUP(_xlfn.CONCAT(base[[#This Row],[Evento]],base[[#This Row],[Tipo]]),'[1]tabela de preços'!$D$4:$E$14,2,0)</f>
        <v>150</v>
      </c>
      <c r="K832" s="3">
        <v>18000</v>
      </c>
      <c r="L832" s="3">
        <v>6305</v>
      </c>
      <c r="M832" s="3">
        <v>11695</v>
      </c>
      <c r="N832" t="s">
        <v>13</v>
      </c>
    </row>
    <row r="833" spans="2:14" hidden="1" x14ac:dyDescent="0.25">
      <c r="B833" s="2">
        <v>42641</v>
      </c>
      <c r="C833" s="7">
        <f>YEAR(base[[#This Row],[Data]])</f>
        <v>2016</v>
      </c>
      <c r="D833" s="7" t="str">
        <f>UPPER(TEXT(base[[#This Row],[Data]],"mmm"))</f>
        <v>SET</v>
      </c>
      <c r="E833" t="s">
        <v>19</v>
      </c>
      <c r="F833" t="s">
        <v>16</v>
      </c>
      <c r="G833" t="str">
        <f>PROPER(base[[#This Row],[Evento]]&amp;" "&amp;base[[#This Row],[Tipo]])</f>
        <v>Bodas Adulto</v>
      </c>
      <c r="H833" t="s">
        <v>15</v>
      </c>
      <c r="I833">
        <v>100</v>
      </c>
      <c r="J833" s="3">
        <f>VLOOKUP(_xlfn.CONCAT(base[[#This Row],[Evento]],base[[#This Row],[Tipo]]),'[1]tabela de preços'!$D$4:$E$14,2,0)</f>
        <v>150</v>
      </c>
      <c r="K833" s="3">
        <v>15000</v>
      </c>
      <c r="L833" s="3">
        <v>6551</v>
      </c>
      <c r="M833" s="3">
        <v>8449</v>
      </c>
      <c r="N833" t="s">
        <v>13</v>
      </c>
    </row>
    <row r="834" spans="2:14" hidden="1" x14ac:dyDescent="0.25">
      <c r="B834" s="2">
        <v>43037</v>
      </c>
      <c r="C834" s="7">
        <f>YEAR(base[[#This Row],[Data]])</f>
        <v>2017</v>
      </c>
      <c r="D834" s="7" t="str">
        <f>UPPER(TEXT(base[[#This Row],[Data]],"mmm"))</f>
        <v>OUT</v>
      </c>
      <c r="E834" t="s">
        <v>19</v>
      </c>
      <c r="F834" t="s">
        <v>17</v>
      </c>
      <c r="G834" t="str">
        <f>PROPER(base[[#This Row],[Evento]]&amp;" "&amp;base[[#This Row],[Tipo]])</f>
        <v>Bodas Melhor Idade</v>
      </c>
      <c r="H834" t="s">
        <v>12</v>
      </c>
      <c r="I834">
        <v>200</v>
      </c>
      <c r="J834" s="3">
        <f>VLOOKUP(_xlfn.CONCAT(base[[#This Row],[Evento]],base[[#This Row],[Tipo]]),'[1]tabela de preços'!$D$4:$E$14,2,0)</f>
        <v>120</v>
      </c>
      <c r="K834" s="3">
        <v>24000</v>
      </c>
      <c r="L834" s="3">
        <v>9309</v>
      </c>
      <c r="M834" s="3">
        <v>14691</v>
      </c>
      <c r="N834" t="s">
        <v>13</v>
      </c>
    </row>
    <row r="835" spans="2:14" hidden="1" x14ac:dyDescent="0.25">
      <c r="B835" s="2">
        <v>42412</v>
      </c>
      <c r="C835" s="7">
        <f>YEAR(base[[#This Row],[Data]])</f>
        <v>2016</v>
      </c>
      <c r="D835" s="7" t="str">
        <f>UPPER(TEXT(base[[#This Row],[Data]],"mmm"))</f>
        <v>FEV</v>
      </c>
      <c r="E835" t="s">
        <v>20</v>
      </c>
      <c r="F835" t="s">
        <v>16</v>
      </c>
      <c r="G835" t="str">
        <f>PROPER(base[[#This Row],[Evento]]&amp;" "&amp;base[[#This Row],[Tipo]])</f>
        <v>Empresa Adulto</v>
      </c>
      <c r="H835" t="s">
        <v>15</v>
      </c>
      <c r="I835">
        <v>50</v>
      </c>
      <c r="J835" s="3">
        <f>VLOOKUP(_xlfn.CONCAT(base[[#This Row],[Evento]],base[[#This Row],[Tipo]]),'[1]tabela de preços'!$D$4:$E$14,2,0)</f>
        <v>100</v>
      </c>
      <c r="K835" s="3">
        <v>5000</v>
      </c>
      <c r="L835" s="3">
        <v>2156</v>
      </c>
      <c r="M835" s="3">
        <v>2844</v>
      </c>
      <c r="N835" t="s">
        <v>13</v>
      </c>
    </row>
    <row r="836" spans="2:14" hidden="1" x14ac:dyDescent="0.25">
      <c r="B836" s="2">
        <v>43063</v>
      </c>
      <c r="C836" s="7">
        <f>YEAR(base[[#This Row],[Data]])</f>
        <v>2017</v>
      </c>
      <c r="D836" s="7" t="str">
        <f>UPPER(TEXT(base[[#This Row],[Data]],"mmm"))</f>
        <v>NOV</v>
      </c>
      <c r="E836" t="s">
        <v>21</v>
      </c>
      <c r="F836" t="s">
        <v>14</v>
      </c>
      <c r="G836" t="str">
        <f>PROPER(base[[#This Row],[Evento]]&amp;" "&amp;base[[#This Row],[Tipo]])</f>
        <v>15 Anos Teen</v>
      </c>
      <c r="H836" t="s">
        <v>12</v>
      </c>
      <c r="I836">
        <v>100</v>
      </c>
      <c r="J836" s="3">
        <f>VLOOKUP(_xlfn.CONCAT(base[[#This Row],[Evento]],base[[#This Row],[Tipo]]),'[1]tabela de preços'!$D$4:$E$14,2,0)</f>
        <v>90</v>
      </c>
      <c r="K836" s="3">
        <v>9000</v>
      </c>
      <c r="L836" s="3">
        <v>3450</v>
      </c>
      <c r="M836" s="3">
        <v>5550</v>
      </c>
      <c r="N836" t="s">
        <v>13</v>
      </c>
    </row>
    <row r="837" spans="2:14" hidden="1" x14ac:dyDescent="0.25">
      <c r="B837" s="2">
        <v>42514</v>
      </c>
      <c r="C837" s="7">
        <f>YEAR(base[[#This Row],[Data]])</f>
        <v>2016</v>
      </c>
      <c r="D837" s="7" t="str">
        <f>UPPER(TEXT(base[[#This Row],[Data]],"mmm"))</f>
        <v>MAI</v>
      </c>
      <c r="E837" t="s">
        <v>22</v>
      </c>
      <c r="F837" t="s">
        <v>16</v>
      </c>
      <c r="G837" t="str">
        <f>PROPER(base[[#This Row],[Evento]]&amp;" "&amp;base[[#This Row],[Tipo]])</f>
        <v>Despedida Adulto</v>
      </c>
      <c r="H837" t="s">
        <v>15</v>
      </c>
      <c r="I837">
        <v>150</v>
      </c>
      <c r="J837" s="3">
        <f>VLOOKUP(_xlfn.CONCAT(base[[#This Row],[Evento]],base[[#This Row],[Tipo]]),'[1]tabela de preços'!$D$4:$E$14,2,0)</f>
        <v>120</v>
      </c>
      <c r="K837" s="3">
        <v>18000</v>
      </c>
      <c r="L837" s="3">
        <v>7839</v>
      </c>
      <c r="M837" s="3">
        <v>10161</v>
      </c>
      <c r="N837" t="s">
        <v>13</v>
      </c>
    </row>
    <row r="838" spans="2:14" hidden="1" x14ac:dyDescent="0.25">
      <c r="B838" s="2">
        <v>42442</v>
      </c>
      <c r="C838" s="7">
        <f>YEAR(base[[#This Row],[Data]])</f>
        <v>2016</v>
      </c>
      <c r="D838" s="7" t="str">
        <f>UPPER(TEXT(base[[#This Row],[Data]],"mmm"))</f>
        <v>MAR</v>
      </c>
      <c r="E838" t="s">
        <v>10</v>
      </c>
      <c r="F838" t="s">
        <v>11</v>
      </c>
      <c r="G838" t="str">
        <f>PROPER(base[[#This Row],[Evento]]&amp;" "&amp;base[[#This Row],[Tipo]])</f>
        <v>Aniversário Infantil</v>
      </c>
      <c r="H838" t="s">
        <v>12</v>
      </c>
      <c r="I838">
        <v>50</v>
      </c>
      <c r="J838" s="3">
        <f>VLOOKUP(_xlfn.CONCAT(base[[#This Row],[Evento]],base[[#This Row],[Tipo]]),'[1]tabela de preços'!$D$4:$E$14,2,0)</f>
        <v>70</v>
      </c>
      <c r="K838" s="3">
        <v>3500</v>
      </c>
      <c r="L838" s="3">
        <v>1406</v>
      </c>
      <c r="M838" s="3">
        <v>2094</v>
      </c>
      <c r="N838" t="s">
        <v>13</v>
      </c>
    </row>
    <row r="839" spans="2:14" hidden="1" x14ac:dyDescent="0.25">
      <c r="B839" s="2">
        <v>42516</v>
      </c>
      <c r="C839" s="7">
        <f>YEAR(base[[#This Row],[Data]])</f>
        <v>2016</v>
      </c>
      <c r="D839" s="7" t="str">
        <f>UPPER(TEXT(base[[#This Row],[Data]],"mmm"))</f>
        <v>MAI</v>
      </c>
      <c r="E839" t="s">
        <v>10</v>
      </c>
      <c r="F839" t="s">
        <v>14</v>
      </c>
      <c r="G839" t="str">
        <f>PROPER(base[[#This Row],[Evento]]&amp;" "&amp;base[[#This Row],[Tipo]])</f>
        <v>Aniversário Teen</v>
      </c>
      <c r="H839" t="s">
        <v>15</v>
      </c>
      <c r="I839">
        <v>100</v>
      </c>
      <c r="J839" s="3">
        <f>VLOOKUP(_xlfn.CONCAT(base[[#This Row],[Evento]],base[[#This Row],[Tipo]]),'[1]tabela de preços'!$D$4:$E$14,2,0)</f>
        <v>90</v>
      </c>
      <c r="K839" s="3">
        <v>9000</v>
      </c>
      <c r="L839" s="3">
        <v>3692</v>
      </c>
      <c r="M839" s="3">
        <v>5308</v>
      </c>
      <c r="N839" t="s">
        <v>13</v>
      </c>
    </row>
    <row r="840" spans="2:14" hidden="1" x14ac:dyDescent="0.25">
      <c r="B840" s="2">
        <v>42806</v>
      </c>
      <c r="C840" s="7">
        <f>YEAR(base[[#This Row],[Data]])</f>
        <v>2017</v>
      </c>
      <c r="D840" s="7" t="str">
        <f>UPPER(TEXT(base[[#This Row],[Data]],"mmm"))</f>
        <v>MAR</v>
      </c>
      <c r="E840" t="s">
        <v>10</v>
      </c>
      <c r="F840" t="s">
        <v>16</v>
      </c>
      <c r="G840" t="str">
        <f>PROPER(base[[#This Row],[Evento]]&amp;" "&amp;base[[#This Row],[Tipo]])</f>
        <v>Aniversário Adulto</v>
      </c>
      <c r="H840" t="s">
        <v>12</v>
      </c>
      <c r="I840">
        <v>150</v>
      </c>
      <c r="J840" s="3">
        <f>VLOOKUP(_xlfn.CONCAT(base[[#This Row],[Evento]],base[[#This Row],[Tipo]]),'[1]tabela de preços'!$D$4:$E$14,2,0)</f>
        <v>120</v>
      </c>
      <c r="K840" s="3">
        <v>18000</v>
      </c>
      <c r="L840" s="3">
        <v>6362</v>
      </c>
      <c r="M840" s="3">
        <v>11638</v>
      </c>
      <c r="N840" t="s">
        <v>13</v>
      </c>
    </row>
    <row r="841" spans="2:14" hidden="1" x14ac:dyDescent="0.25">
      <c r="B841" s="2">
        <v>42991</v>
      </c>
      <c r="C841" s="7">
        <f>YEAR(base[[#This Row],[Data]])</f>
        <v>2017</v>
      </c>
      <c r="D841" s="7" t="str">
        <f>UPPER(TEXT(base[[#This Row],[Data]],"mmm"))</f>
        <v>SET</v>
      </c>
      <c r="E841" t="s">
        <v>10</v>
      </c>
      <c r="F841" t="s">
        <v>17</v>
      </c>
      <c r="G841" t="str">
        <f>PROPER(base[[#This Row],[Evento]]&amp;" "&amp;base[[#This Row],[Tipo]])</f>
        <v>Aniversário Melhor Idade</v>
      </c>
      <c r="H841" t="s">
        <v>15</v>
      </c>
      <c r="I841">
        <v>70</v>
      </c>
      <c r="J841" s="3">
        <f>VLOOKUP(_xlfn.CONCAT(base[[#This Row],[Evento]],base[[#This Row],[Tipo]]),'[1]tabela de preços'!$D$4:$E$14,2,0)</f>
        <v>120</v>
      </c>
      <c r="K841" s="3">
        <v>8400</v>
      </c>
      <c r="L841" s="3">
        <v>3063</v>
      </c>
      <c r="M841" s="3">
        <v>5337</v>
      </c>
      <c r="N841" t="s">
        <v>13</v>
      </c>
    </row>
    <row r="842" spans="2:14" hidden="1" x14ac:dyDescent="0.25">
      <c r="B842" s="2">
        <v>42470</v>
      </c>
      <c r="C842" s="7">
        <f>YEAR(base[[#This Row],[Data]])</f>
        <v>2016</v>
      </c>
      <c r="D842" s="7" t="str">
        <f>UPPER(TEXT(base[[#This Row],[Data]],"mmm"))</f>
        <v>ABR</v>
      </c>
      <c r="E842" t="s">
        <v>18</v>
      </c>
      <c r="F842" t="s">
        <v>16</v>
      </c>
      <c r="G842" t="str">
        <f>PROPER(base[[#This Row],[Evento]]&amp;" "&amp;base[[#This Row],[Tipo]])</f>
        <v>Casamento Adulto</v>
      </c>
      <c r="H842" t="s">
        <v>12</v>
      </c>
      <c r="I842">
        <v>120</v>
      </c>
      <c r="J842" s="3">
        <f>VLOOKUP(_xlfn.CONCAT(base[[#This Row],[Evento]],base[[#This Row],[Tipo]]),'[1]tabela de preços'!$D$4:$E$14,2,0)</f>
        <v>150</v>
      </c>
      <c r="K842" s="3">
        <v>18000</v>
      </c>
      <c r="L842" s="3">
        <v>6561</v>
      </c>
      <c r="M842" s="3">
        <v>11439</v>
      </c>
      <c r="N842" t="s">
        <v>13</v>
      </c>
    </row>
    <row r="843" spans="2:14" hidden="1" x14ac:dyDescent="0.25">
      <c r="B843" s="2">
        <v>42671</v>
      </c>
      <c r="C843" s="7">
        <f>YEAR(base[[#This Row],[Data]])</f>
        <v>2016</v>
      </c>
      <c r="D843" s="7" t="str">
        <f>UPPER(TEXT(base[[#This Row],[Data]],"mmm"))</f>
        <v>OUT</v>
      </c>
      <c r="E843" t="s">
        <v>19</v>
      </c>
      <c r="F843" t="s">
        <v>16</v>
      </c>
      <c r="G843" t="str">
        <f>PROPER(base[[#This Row],[Evento]]&amp;" "&amp;base[[#This Row],[Tipo]])</f>
        <v>Bodas Adulto</v>
      </c>
      <c r="H843" t="s">
        <v>15</v>
      </c>
      <c r="I843">
        <v>100</v>
      </c>
      <c r="J843" s="3">
        <f>VLOOKUP(_xlfn.CONCAT(base[[#This Row],[Evento]],base[[#This Row],[Tipo]]),'[1]tabela de preços'!$D$4:$E$14,2,0)</f>
        <v>150</v>
      </c>
      <c r="K843" s="3">
        <v>15000</v>
      </c>
      <c r="L843" s="3">
        <v>6684</v>
      </c>
      <c r="M843" s="3">
        <v>8316</v>
      </c>
      <c r="N843" t="s">
        <v>13</v>
      </c>
    </row>
    <row r="844" spans="2:14" hidden="1" x14ac:dyDescent="0.25">
      <c r="B844" s="2">
        <v>42531</v>
      </c>
      <c r="C844" s="7">
        <f>YEAR(base[[#This Row],[Data]])</f>
        <v>2016</v>
      </c>
      <c r="D844" s="7" t="str">
        <f>UPPER(TEXT(base[[#This Row],[Data]],"mmm"))</f>
        <v>JUN</v>
      </c>
      <c r="E844" t="s">
        <v>19</v>
      </c>
      <c r="F844" t="s">
        <v>17</v>
      </c>
      <c r="G844" t="str">
        <f>PROPER(base[[#This Row],[Evento]]&amp;" "&amp;base[[#This Row],[Tipo]])</f>
        <v>Bodas Melhor Idade</v>
      </c>
      <c r="H844" t="s">
        <v>12</v>
      </c>
      <c r="I844">
        <v>200</v>
      </c>
      <c r="J844" s="3">
        <f>VLOOKUP(_xlfn.CONCAT(base[[#This Row],[Evento]],base[[#This Row],[Tipo]]),'[1]tabela de preços'!$D$4:$E$14,2,0)</f>
        <v>120</v>
      </c>
      <c r="K844" s="3">
        <v>24000</v>
      </c>
      <c r="L844" s="3">
        <v>9743</v>
      </c>
      <c r="M844" s="3">
        <v>14257</v>
      </c>
      <c r="N844" t="s">
        <v>13</v>
      </c>
    </row>
    <row r="845" spans="2:14" hidden="1" x14ac:dyDescent="0.25">
      <c r="B845" s="2">
        <v>42725</v>
      </c>
      <c r="C845" s="7">
        <f>YEAR(base[[#This Row],[Data]])</f>
        <v>2016</v>
      </c>
      <c r="D845" s="7" t="str">
        <f>UPPER(TEXT(base[[#This Row],[Data]],"mmm"))</f>
        <v>DEZ</v>
      </c>
      <c r="E845" t="s">
        <v>20</v>
      </c>
      <c r="F845" t="s">
        <v>16</v>
      </c>
      <c r="G845" t="str">
        <f>PROPER(base[[#This Row],[Evento]]&amp;" "&amp;base[[#This Row],[Tipo]])</f>
        <v>Empresa Adulto</v>
      </c>
      <c r="H845" t="s">
        <v>15</v>
      </c>
      <c r="I845">
        <v>50</v>
      </c>
      <c r="J845" s="3">
        <f>VLOOKUP(_xlfn.CONCAT(base[[#This Row],[Evento]],base[[#This Row],[Tipo]]),'[1]tabela de preços'!$D$4:$E$14,2,0)</f>
        <v>100</v>
      </c>
      <c r="K845" s="3">
        <v>5000</v>
      </c>
      <c r="L845" s="3">
        <v>1761</v>
      </c>
      <c r="M845" s="3">
        <v>3239</v>
      </c>
      <c r="N845" t="s">
        <v>13</v>
      </c>
    </row>
    <row r="846" spans="2:14" hidden="1" x14ac:dyDescent="0.25">
      <c r="B846" s="2">
        <v>42821</v>
      </c>
      <c r="C846" s="7">
        <f>YEAR(base[[#This Row],[Data]])</f>
        <v>2017</v>
      </c>
      <c r="D846" s="7" t="str">
        <f>UPPER(TEXT(base[[#This Row],[Data]],"mmm"))</f>
        <v>MAR</v>
      </c>
      <c r="E846" t="s">
        <v>21</v>
      </c>
      <c r="F846" t="s">
        <v>14</v>
      </c>
      <c r="G846" t="str">
        <f>PROPER(base[[#This Row],[Evento]]&amp;" "&amp;base[[#This Row],[Tipo]])</f>
        <v>15 Anos Teen</v>
      </c>
      <c r="H846" t="s">
        <v>12</v>
      </c>
      <c r="I846">
        <v>100</v>
      </c>
      <c r="J846" s="3">
        <f>VLOOKUP(_xlfn.CONCAT(base[[#This Row],[Evento]],base[[#This Row],[Tipo]]),'[1]tabela de preços'!$D$4:$E$14,2,0)</f>
        <v>90</v>
      </c>
      <c r="K846" s="3">
        <v>9000</v>
      </c>
      <c r="L846" s="3">
        <v>3156</v>
      </c>
      <c r="M846" s="3">
        <v>5844</v>
      </c>
      <c r="N846" t="s">
        <v>13</v>
      </c>
    </row>
    <row r="847" spans="2:14" hidden="1" x14ac:dyDescent="0.25">
      <c r="B847" s="2">
        <v>42952</v>
      </c>
      <c r="C847" s="7">
        <f>YEAR(base[[#This Row],[Data]])</f>
        <v>2017</v>
      </c>
      <c r="D847" s="7" t="str">
        <f>UPPER(TEXT(base[[#This Row],[Data]],"mmm"))</f>
        <v>AGO</v>
      </c>
      <c r="E847" t="s">
        <v>22</v>
      </c>
      <c r="F847" t="s">
        <v>16</v>
      </c>
      <c r="G847" t="str">
        <f>PROPER(base[[#This Row],[Evento]]&amp;" "&amp;base[[#This Row],[Tipo]])</f>
        <v>Despedida Adulto</v>
      </c>
      <c r="H847" t="s">
        <v>15</v>
      </c>
      <c r="I847">
        <v>150</v>
      </c>
      <c r="J847" s="3">
        <f>VLOOKUP(_xlfn.CONCAT(base[[#This Row],[Evento]],base[[#This Row],[Tipo]]),'[1]tabela de preços'!$D$4:$E$14,2,0)</f>
        <v>120</v>
      </c>
      <c r="K847" s="3">
        <v>18000</v>
      </c>
      <c r="L847" s="3">
        <v>6994</v>
      </c>
      <c r="M847" s="3">
        <v>11006</v>
      </c>
      <c r="N847" t="s">
        <v>13</v>
      </c>
    </row>
    <row r="848" spans="2:14" hidden="1" x14ac:dyDescent="0.25">
      <c r="B848" s="2">
        <v>42901</v>
      </c>
      <c r="C848" s="7">
        <f>YEAR(base[[#This Row],[Data]])</f>
        <v>2017</v>
      </c>
      <c r="D848" s="7" t="str">
        <f>UPPER(TEXT(base[[#This Row],[Data]],"mmm"))</f>
        <v>JUN</v>
      </c>
      <c r="E848" t="s">
        <v>10</v>
      </c>
      <c r="F848" t="s">
        <v>11</v>
      </c>
      <c r="G848" t="str">
        <f>PROPER(base[[#This Row],[Evento]]&amp;" "&amp;base[[#This Row],[Tipo]])</f>
        <v>Aniversário Infantil</v>
      </c>
      <c r="H848" t="s">
        <v>12</v>
      </c>
      <c r="I848">
        <v>50</v>
      </c>
      <c r="J848" s="3">
        <f>VLOOKUP(_xlfn.CONCAT(base[[#This Row],[Evento]],base[[#This Row],[Tipo]]),'[1]tabela de preços'!$D$4:$E$14,2,0)</f>
        <v>70</v>
      </c>
      <c r="K848" s="3">
        <v>3500</v>
      </c>
      <c r="L848" s="3">
        <v>1428</v>
      </c>
      <c r="M848" s="3">
        <v>2072</v>
      </c>
      <c r="N848" t="s">
        <v>13</v>
      </c>
    </row>
    <row r="849" spans="2:14" hidden="1" x14ac:dyDescent="0.25">
      <c r="B849" s="2">
        <v>42502</v>
      </c>
      <c r="C849" s="7">
        <f>YEAR(base[[#This Row],[Data]])</f>
        <v>2016</v>
      </c>
      <c r="D849" s="7" t="str">
        <f>UPPER(TEXT(base[[#This Row],[Data]],"mmm"))</f>
        <v>MAI</v>
      </c>
      <c r="E849" t="s">
        <v>10</v>
      </c>
      <c r="F849" t="s">
        <v>14</v>
      </c>
      <c r="G849" t="str">
        <f>PROPER(base[[#This Row],[Evento]]&amp;" "&amp;base[[#This Row],[Tipo]])</f>
        <v>Aniversário Teen</v>
      </c>
      <c r="H849" t="s">
        <v>15</v>
      </c>
      <c r="I849">
        <v>100</v>
      </c>
      <c r="J849" s="3">
        <f>VLOOKUP(_xlfn.CONCAT(base[[#This Row],[Evento]],base[[#This Row],[Tipo]]),'[1]tabela de preços'!$D$4:$E$14,2,0)</f>
        <v>90</v>
      </c>
      <c r="K849" s="3">
        <v>9000</v>
      </c>
      <c r="L849" s="3">
        <v>3030</v>
      </c>
      <c r="M849" s="3">
        <v>5970</v>
      </c>
      <c r="N849" t="s">
        <v>13</v>
      </c>
    </row>
    <row r="850" spans="2:14" hidden="1" x14ac:dyDescent="0.25">
      <c r="B850" s="2">
        <v>42500</v>
      </c>
      <c r="C850" s="7">
        <f>YEAR(base[[#This Row],[Data]])</f>
        <v>2016</v>
      </c>
      <c r="D850" s="7" t="str">
        <f>UPPER(TEXT(base[[#This Row],[Data]],"mmm"))</f>
        <v>MAI</v>
      </c>
      <c r="E850" t="s">
        <v>10</v>
      </c>
      <c r="F850" t="s">
        <v>16</v>
      </c>
      <c r="G850" t="str">
        <f>PROPER(base[[#This Row],[Evento]]&amp;" "&amp;base[[#This Row],[Tipo]])</f>
        <v>Aniversário Adulto</v>
      </c>
      <c r="H850" t="s">
        <v>12</v>
      </c>
      <c r="I850">
        <v>150</v>
      </c>
      <c r="J850" s="3">
        <f>VLOOKUP(_xlfn.CONCAT(base[[#This Row],[Evento]],base[[#This Row],[Tipo]]),'[1]tabela de preços'!$D$4:$E$14,2,0)</f>
        <v>120</v>
      </c>
      <c r="K850" s="3">
        <v>18000</v>
      </c>
      <c r="L850" s="3">
        <v>6227</v>
      </c>
      <c r="M850" s="3">
        <v>11773</v>
      </c>
      <c r="N850" t="s">
        <v>13</v>
      </c>
    </row>
    <row r="851" spans="2:14" hidden="1" x14ac:dyDescent="0.25">
      <c r="B851" s="2">
        <v>42704</v>
      </c>
      <c r="C851" s="7">
        <f>YEAR(base[[#This Row],[Data]])</f>
        <v>2016</v>
      </c>
      <c r="D851" s="7" t="str">
        <f>UPPER(TEXT(base[[#This Row],[Data]],"mmm"))</f>
        <v>NOV</v>
      </c>
      <c r="E851" t="s">
        <v>10</v>
      </c>
      <c r="F851" t="s">
        <v>17</v>
      </c>
      <c r="G851" t="str">
        <f>PROPER(base[[#This Row],[Evento]]&amp;" "&amp;base[[#This Row],[Tipo]])</f>
        <v>Aniversário Melhor Idade</v>
      </c>
      <c r="H851" t="s">
        <v>15</v>
      </c>
      <c r="I851">
        <v>70</v>
      </c>
      <c r="J851" s="3">
        <f>VLOOKUP(_xlfn.CONCAT(base[[#This Row],[Evento]],base[[#This Row],[Tipo]]),'[1]tabela de preços'!$D$4:$E$14,2,0)</f>
        <v>120</v>
      </c>
      <c r="K851" s="3">
        <v>8400</v>
      </c>
      <c r="L851" s="3">
        <v>3431</v>
      </c>
      <c r="M851" s="3">
        <v>4969</v>
      </c>
      <c r="N851" t="s">
        <v>13</v>
      </c>
    </row>
    <row r="852" spans="2:14" hidden="1" x14ac:dyDescent="0.25">
      <c r="B852" s="2">
        <v>42463</v>
      </c>
      <c r="C852" s="7">
        <f>YEAR(base[[#This Row],[Data]])</f>
        <v>2016</v>
      </c>
      <c r="D852" s="7" t="str">
        <f>UPPER(TEXT(base[[#This Row],[Data]],"mmm"))</f>
        <v>ABR</v>
      </c>
      <c r="E852" t="s">
        <v>18</v>
      </c>
      <c r="F852" t="s">
        <v>16</v>
      </c>
      <c r="G852" t="str">
        <f>PROPER(base[[#This Row],[Evento]]&amp;" "&amp;base[[#This Row],[Tipo]])</f>
        <v>Casamento Adulto</v>
      </c>
      <c r="H852" t="s">
        <v>12</v>
      </c>
      <c r="I852">
        <v>120</v>
      </c>
      <c r="J852" s="3">
        <f>VLOOKUP(_xlfn.CONCAT(base[[#This Row],[Evento]],base[[#This Row],[Tipo]]),'[1]tabela de preços'!$D$4:$E$14,2,0)</f>
        <v>150</v>
      </c>
      <c r="K852" s="3">
        <v>18000</v>
      </c>
      <c r="L852" s="3">
        <v>6519</v>
      </c>
      <c r="M852" s="3">
        <v>11481</v>
      </c>
      <c r="N852" t="s">
        <v>13</v>
      </c>
    </row>
    <row r="853" spans="2:14" hidden="1" x14ac:dyDescent="0.25">
      <c r="B853" s="2">
        <v>42859</v>
      </c>
      <c r="C853" s="7">
        <f>YEAR(base[[#This Row],[Data]])</f>
        <v>2017</v>
      </c>
      <c r="D853" s="7" t="str">
        <f>UPPER(TEXT(base[[#This Row],[Data]],"mmm"))</f>
        <v>MAI</v>
      </c>
      <c r="E853" t="s">
        <v>19</v>
      </c>
      <c r="F853" t="s">
        <v>16</v>
      </c>
      <c r="G853" t="str">
        <f>PROPER(base[[#This Row],[Evento]]&amp;" "&amp;base[[#This Row],[Tipo]])</f>
        <v>Bodas Adulto</v>
      </c>
      <c r="H853" t="s">
        <v>15</v>
      </c>
      <c r="I853">
        <v>100</v>
      </c>
      <c r="J853" s="3">
        <f>VLOOKUP(_xlfn.CONCAT(base[[#This Row],[Evento]],base[[#This Row],[Tipo]]),'[1]tabela de preços'!$D$4:$E$14,2,0)</f>
        <v>150</v>
      </c>
      <c r="K853" s="3">
        <v>15000</v>
      </c>
      <c r="L853" s="3">
        <v>5637</v>
      </c>
      <c r="M853" s="3">
        <v>9363</v>
      </c>
      <c r="N853" t="s">
        <v>13</v>
      </c>
    </row>
    <row r="854" spans="2:14" hidden="1" x14ac:dyDescent="0.25">
      <c r="B854" s="2">
        <v>42462</v>
      </c>
      <c r="C854" s="7">
        <f>YEAR(base[[#This Row],[Data]])</f>
        <v>2016</v>
      </c>
      <c r="D854" s="7" t="str">
        <f>UPPER(TEXT(base[[#This Row],[Data]],"mmm"))</f>
        <v>ABR</v>
      </c>
      <c r="E854" t="s">
        <v>19</v>
      </c>
      <c r="F854" t="s">
        <v>17</v>
      </c>
      <c r="G854" t="str">
        <f>PROPER(base[[#This Row],[Evento]]&amp;" "&amp;base[[#This Row],[Tipo]])</f>
        <v>Bodas Melhor Idade</v>
      </c>
      <c r="H854" t="s">
        <v>12</v>
      </c>
      <c r="I854">
        <v>200</v>
      </c>
      <c r="J854" s="3">
        <f>VLOOKUP(_xlfn.CONCAT(base[[#This Row],[Evento]],base[[#This Row],[Tipo]]),'[1]tabela de preços'!$D$4:$E$14,2,0)</f>
        <v>120</v>
      </c>
      <c r="K854" s="3">
        <v>24000</v>
      </c>
      <c r="L854" s="3">
        <v>9356</v>
      </c>
      <c r="M854" s="3">
        <v>14644</v>
      </c>
      <c r="N854" t="s">
        <v>13</v>
      </c>
    </row>
    <row r="855" spans="2:14" hidden="1" x14ac:dyDescent="0.25">
      <c r="B855" s="2">
        <v>42430</v>
      </c>
      <c r="C855" s="7">
        <f>YEAR(base[[#This Row],[Data]])</f>
        <v>2016</v>
      </c>
      <c r="D855" s="7" t="str">
        <f>UPPER(TEXT(base[[#This Row],[Data]],"mmm"))</f>
        <v>MAR</v>
      </c>
      <c r="E855" t="s">
        <v>20</v>
      </c>
      <c r="F855" t="s">
        <v>16</v>
      </c>
      <c r="G855" t="str">
        <f>PROPER(base[[#This Row],[Evento]]&amp;" "&amp;base[[#This Row],[Tipo]])</f>
        <v>Empresa Adulto</v>
      </c>
      <c r="H855" t="s">
        <v>15</v>
      </c>
      <c r="I855">
        <v>50</v>
      </c>
      <c r="J855" s="3">
        <f>VLOOKUP(_xlfn.CONCAT(base[[#This Row],[Evento]],base[[#This Row],[Tipo]]),'[1]tabela de preços'!$D$4:$E$14,2,0)</f>
        <v>100</v>
      </c>
      <c r="K855" s="3">
        <v>5000</v>
      </c>
      <c r="L855" s="3">
        <v>1988</v>
      </c>
      <c r="M855" s="3">
        <v>3012</v>
      </c>
      <c r="N855" t="s">
        <v>13</v>
      </c>
    </row>
    <row r="856" spans="2:14" hidden="1" x14ac:dyDescent="0.25">
      <c r="B856" s="2">
        <v>42480</v>
      </c>
      <c r="C856" s="7">
        <f>YEAR(base[[#This Row],[Data]])</f>
        <v>2016</v>
      </c>
      <c r="D856" s="7" t="str">
        <f>UPPER(TEXT(base[[#This Row],[Data]],"mmm"))</f>
        <v>ABR</v>
      </c>
      <c r="E856" t="s">
        <v>21</v>
      </c>
      <c r="F856" t="s">
        <v>14</v>
      </c>
      <c r="G856" t="str">
        <f>PROPER(base[[#This Row],[Evento]]&amp;" "&amp;base[[#This Row],[Tipo]])</f>
        <v>15 Anos Teen</v>
      </c>
      <c r="H856" t="s">
        <v>12</v>
      </c>
      <c r="I856">
        <v>100</v>
      </c>
      <c r="J856" s="3">
        <f>VLOOKUP(_xlfn.CONCAT(base[[#This Row],[Evento]],base[[#This Row],[Tipo]]),'[1]tabela de preços'!$D$4:$E$14,2,0)</f>
        <v>90</v>
      </c>
      <c r="K856" s="3">
        <v>9000</v>
      </c>
      <c r="L856" s="3">
        <v>2978</v>
      </c>
      <c r="M856" s="3">
        <v>6022</v>
      </c>
      <c r="N856" t="s">
        <v>13</v>
      </c>
    </row>
    <row r="857" spans="2:14" hidden="1" x14ac:dyDescent="0.25">
      <c r="B857" s="2">
        <v>42627</v>
      </c>
      <c r="C857" s="7">
        <f>YEAR(base[[#This Row],[Data]])</f>
        <v>2016</v>
      </c>
      <c r="D857" s="7" t="str">
        <f>UPPER(TEXT(base[[#This Row],[Data]],"mmm"))</f>
        <v>SET</v>
      </c>
      <c r="E857" t="s">
        <v>22</v>
      </c>
      <c r="F857" t="s">
        <v>16</v>
      </c>
      <c r="G857" t="str">
        <f>PROPER(base[[#This Row],[Evento]]&amp;" "&amp;base[[#This Row],[Tipo]])</f>
        <v>Despedida Adulto</v>
      </c>
      <c r="H857" t="s">
        <v>15</v>
      </c>
      <c r="I857">
        <v>150</v>
      </c>
      <c r="J857" s="3">
        <f>VLOOKUP(_xlfn.CONCAT(base[[#This Row],[Evento]],base[[#This Row],[Tipo]]),'[1]tabela de preços'!$D$4:$E$14,2,0)</f>
        <v>120</v>
      </c>
      <c r="K857" s="3">
        <v>18000</v>
      </c>
      <c r="L857" s="3">
        <v>6836</v>
      </c>
      <c r="M857" s="3">
        <v>11164</v>
      </c>
      <c r="N857" t="s">
        <v>13</v>
      </c>
    </row>
    <row r="858" spans="2:14" hidden="1" x14ac:dyDescent="0.25">
      <c r="B858" s="2">
        <v>43045</v>
      </c>
      <c r="C858" s="7">
        <f>YEAR(base[[#This Row],[Data]])</f>
        <v>2017</v>
      </c>
      <c r="D858" s="7" t="str">
        <f>UPPER(TEXT(base[[#This Row],[Data]],"mmm"))</f>
        <v>NOV</v>
      </c>
      <c r="E858" t="s">
        <v>10</v>
      </c>
      <c r="F858" t="s">
        <v>11</v>
      </c>
      <c r="G858" t="str">
        <f>PROPER(base[[#This Row],[Evento]]&amp;" "&amp;base[[#This Row],[Tipo]])</f>
        <v>Aniversário Infantil</v>
      </c>
      <c r="H858" t="s">
        <v>12</v>
      </c>
      <c r="I858">
        <v>50</v>
      </c>
      <c r="J858" s="3">
        <f>VLOOKUP(_xlfn.CONCAT(base[[#This Row],[Evento]],base[[#This Row],[Tipo]]),'[1]tabela de preços'!$D$4:$E$14,2,0)</f>
        <v>70</v>
      </c>
      <c r="K858" s="3">
        <v>3500</v>
      </c>
      <c r="L858" s="3">
        <v>1176</v>
      </c>
      <c r="M858" s="3">
        <v>2324</v>
      </c>
      <c r="N858" t="s">
        <v>13</v>
      </c>
    </row>
    <row r="859" spans="2:14" hidden="1" x14ac:dyDescent="0.25">
      <c r="B859" s="2">
        <v>42668</v>
      </c>
      <c r="C859" s="7">
        <f>YEAR(base[[#This Row],[Data]])</f>
        <v>2016</v>
      </c>
      <c r="D859" s="7" t="str">
        <f>UPPER(TEXT(base[[#This Row],[Data]],"mmm"))</f>
        <v>OUT</v>
      </c>
      <c r="E859" t="s">
        <v>10</v>
      </c>
      <c r="F859" t="s">
        <v>14</v>
      </c>
      <c r="G859" t="str">
        <f>PROPER(base[[#This Row],[Evento]]&amp;" "&amp;base[[#This Row],[Tipo]])</f>
        <v>Aniversário Teen</v>
      </c>
      <c r="H859" t="s">
        <v>15</v>
      </c>
      <c r="I859">
        <v>100</v>
      </c>
      <c r="J859" s="3">
        <f>VLOOKUP(_xlfn.CONCAT(base[[#This Row],[Evento]],base[[#This Row],[Tipo]]),'[1]tabela de preços'!$D$4:$E$14,2,0)</f>
        <v>90</v>
      </c>
      <c r="K859" s="3">
        <v>9000</v>
      </c>
      <c r="L859" s="3">
        <v>3827</v>
      </c>
      <c r="M859" s="3">
        <v>5173</v>
      </c>
      <c r="N859" t="s">
        <v>13</v>
      </c>
    </row>
    <row r="860" spans="2:14" hidden="1" x14ac:dyDescent="0.25">
      <c r="B860" s="2">
        <v>42534</v>
      </c>
      <c r="C860" s="7">
        <f>YEAR(base[[#This Row],[Data]])</f>
        <v>2016</v>
      </c>
      <c r="D860" s="7" t="str">
        <f>UPPER(TEXT(base[[#This Row],[Data]],"mmm"))</f>
        <v>JUN</v>
      </c>
      <c r="E860" t="s">
        <v>10</v>
      </c>
      <c r="F860" t="s">
        <v>16</v>
      </c>
      <c r="G860" t="str">
        <f>PROPER(base[[#This Row],[Evento]]&amp;" "&amp;base[[#This Row],[Tipo]])</f>
        <v>Aniversário Adulto</v>
      </c>
      <c r="H860" t="s">
        <v>12</v>
      </c>
      <c r="I860">
        <v>150</v>
      </c>
      <c r="J860" s="3">
        <f>VLOOKUP(_xlfn.CONCAT(base[[#This Row],[Evento]],base[[#This Row],[Tipo]]),'[1]tabela de preços'!$D$4:$E$14,2,0)</f>
        <v>120</v>
      </c>
      <c r="K860" s="3">
        <v>18000</v>
      </c>
      <c r="L860" s="3">
        <v>7111</v>
      </c>
      <c r="M860" s="3">
        <v>10889</v>
      </c>
      <c r="N860" t="s">
        <v>13</v>
      </c>
    </row>
    <row r="861" spans="2:14" hidden="1" x14ac:dyDescent="0.25">
      <c r="B861" s="2">
        <v>42667</v>
      </c>
      <c r="C861" s="7">
        <f>YEAR(base[[#This Row],[Data]])</f>
        <v>2016</v>
      </c>
      <c r="D861" s="7" t="str">
        <f>UPPER(TEXT(base[[#This Row],[Data]],"mmm"))</f>
        <v>OUT</v>
      </c>
      <c r="E861" t="s">
        <v>10</v>
      </c>
      <c r="F861" t="s">
        <v>17</v>
      </c>
      <c r="G861" t="str">
        <f>PROPER(base[[#This Row],[Evento]]&amp;" "&amp;base[[#This Row],[Tipo]])</f>
        <v>Aniversário Melhor Idade</v>
      </c>
      <c r="H861" t="s">
        <v>15</v>
      </c>
      <c r="I861">
        <v>70</v>
      </c>
      <c r="J861" s="3">
        <f>VLOOKUP(_xlfn.CONCAT(base[[#This Row],[Evento]],base[[#This Row],[Tipo]]),'[1]tabela de preços'!$D$4:$E$14,2,0)</f>
        <v>120</v>
      </c>
      <c r="K861" s="3">
        <v>8400</v>
      </c>
      <c r="L861" s="3">
        <v>3411</v>
      </c>
      <c r="M861" s="3">
        <v>4989</v>
      </c>
      <c r="N861" t="s">
        <v>13</v>
      </c>
    </row>
    <row r="862" spans="2:14" hidden="1" x14ac:dyDescent="0.25">
      <c r="B862" s="2">
        <v>42688</v>
      </c>
      <c r="C862" s="7">
        <f>YEAR(base[[#This Row],[Data]])</f>
        <v>2016</v>
      </c>
      <c r="D862" s="7" t="str">
        <f>UPPER(TEXT(base[[#This Row],[Data]],"mmm"))</f>
        <v>NOV</v>
      </c>
      <c r="E862" t="s">
        <v>18</v>
      </c>
      <c r="F862" t="s">
        <v>16</v>
      </c>
      <c r="G862" t="str">
        <f>PROPER(base[[#This Row],[Evento]]&amp;" "&amp;base[[#This Row],[Tipo]])</f>
        <v>Casamento Adulto</v>
      </c>
      <c r="H862" t="s">
        <v>12</v>
      </c>
      <c r="I862">
        <v>120</v>
      </c>
      <c r="J862" s="3">
        <f>VLOOKUP(_xlfn.CONCAT(base[[#This Row],[Evento]],base[[#This Row],[Tipo]]),'[1]tabela de preços'!$D$4:$E$14,2,0)</f>
        <v>150</v>
      </c>
      <c r="K862" s="3">
        <v>18000</v>
      </c>
      <c r="L862" s="3">
        <v>7958</v>
      </c>
      <c r="M862" s="3">
        <v>10042</v>
      </c>
      <c r="N862" t="s">
        <v>13</v>
      </c>
    </row>
    <row r="863" spans="2:14" hidden="1" x14ac:dyDescent="0.25">
      <c r="B863" s="2">
        <v>42812</v>
      </c>
      <c r="C863" s="7">
        <f>YEAR(base[[#This Row],[Data]])</f>
        <v>2017</v>
      </c>
      <c r="D863" s="7" t="str">
        <f>UPPER(TEXT(base[[#This Row],[Data]],"mmm"))</f>
        <v>MAR</v>
      </c>
      <c r="E863" t="s">
        <v>19</v>
      </c>
      <c r="F863" t="s">
        <v>16</v>
      </c>
      <c r="G863" t="str">
        <f>PROPER(base[[#This Row],[Evento]]&amp;" "&amp;base[[#This Row],[Tipo]])</f>
        <v>Bodas Adulto</v>
      </c>
      <c r="H863" t="s">
        <v>15</v>
      </c>
      <c r="I863">
        <v>100</v>
      </c>
      <c r="J863" s="3">
        <f>VLOOKUP(_xlfn.CONCAT(base[[#This Row],[Evento]],base[[#This Row],[Tipo]]),'[1]tabela de preços'!$D$4:$E$14,2,0)</f>
        <v>150</v>
      </c>
      <c r="K863" s="3">
        <v>15000</v>
      </c>
      <c r="L863" s="3">
        <v>5512</v>
      </c>
      <c r="M863" s="3">
        <v>9488</v>
      </c>
      <c r="N863" t="s">
        <v>13</v>
      </c>
    </row>
    <row r="864" spans="2:14" hidden="1" x14ac:dyDescent="0.25">
      <c r="B864" s="2">
        <v>42516</v>
      </c>
      <c r="C864" s="7">
        <f>YEAR(base[[#This Row],[Data]])</f>
        <v>2016</v>
      </c>
      <c r="D864" s="7" t="str">
        <f>UPPER(TEXT(base[[#This Row],[Data]],"mmm"))</f>
        <v>MAI</v>
      </c>
      <c r="E864" t="s">
        <v>19</v>
      </c>
      <c r="F864" t="s">
        <v>17</v>
      </c>
      <c r="G864" t="str">
        <f>PROPER(base[[#This Row],[Evento]]&amp;" "&amp;base[[#This Row],[Tipo]])</f>
        <v>Bodas Melhor Idade</v>
      </c>
      <c r="H864" t="s">
        <v>12</v>
      </c>
      <c r="I864">
        <v>200</v>
      </c>
      <c r="J864" s="3">
        <f>VLOOKUP(_xlfn.CONCAT(base[[#This Row],[Evento]],base[[#This Row],[Tipo]]),'[1]tabela de preços'!$D$4:$E$14,2,0)</f>
        <v>120</v>
      </c>
      <c r="K864" s="3">
        <v>24000</v>
      </c>
      <c r="L864" s="3">
        <v>9949</v>
      </c>
      <c r="M864" s="3">
        <v>14051</v>
      </c>
      <c r="N864" t="s">
        <v>13</v>
      </c>
    </row>
    <row r="865" spans="2:14" hidden="1" x14ac:dyDescent="0.25">
      <c r="B865" s="2">
        <v>42864</v>
      </c>
      <c r="C865" s="7">
        <f>YEAR(base[[#This Row],[Data]])</f>
        <v>2017</v>
      </c>
      <c r="D865" s="7" t="str">
        <f>UPPER(TEXT(base[[#This Row],[Data]],"mmm"))</f>
        <v>MAI</v>
      </c>
      <c r="E865" t="s">
        <v>20</v>
      </c>
      <c r="F865" t="s">
        <v>16</v>
      </c>
      <c r="G865" t="str">
        <f>PROPER(base[[#This Row],[Evento]]&amp;" "&amp;base[[#This Row],[Tipo]])</f>
        <v>Empresa Adulto</v>
      </c>
      <c r="H865" t="s">
        <v>15</v>
      </c>
      <c r="I865">
        <v>50</v>
      </c>
      <c r="J865" s="3">
        <f>VLOOKUP(_xlfn.CONCAT(base[[#This Row],[Evento]],base[[#This Row],[Tipo]]),'[1]tabela de preços'!$D$4:$E$14,2,0)</f>
        <v>100</v>
      </c>
      <c r="K865" s="3">
        <v>5000</v>
      </c>
      <c r="L865" s="3">
        <v>1868</v>
      </c>
      <c r="M865" s="3">
        <v>3132</v>
      </c>
      <c r="N865" t="s">
        <v>13</v>
      </c>
    </row>
    <row r="866" spans="2:14" hidden="1" x14ac:dyDescent="0.25">
      <c r="B866" s="2">
        <v>42424</v>
      </c>
      <c r="C866" s="7">
        <f>YEAR(base[[#This Row],[Data]])</f>
        <v>2016</v>
      </c>
      <c r="D866" s="7" t="str">
        <f>UPPER(TEXT(base[[#This Row],[Data]],"mmm"))</f>
        <v>FEV</v>
      </c>
      <c r="E866" t="s">
        <v>21</v>
      </c>
      <c r="F866" t="s">
        <v>14</v>
      </c>
      <c r="G866" t="str">
        <f>PROPER(base[[#This Row],[Evento]]&amp;" "&amp;base[[#This Row],[Tipo]])</f>
        <v>15 Anos Teen</v>
      </c>
      <c r="H866" t="s">
        <v>12</v>
      </c>
      <c r="I866">
        <v>100</v>
      </c>
      <c r="J866" s="3">
        <f>VLOOKUP(_xlfn.CONCAT(base[[#This Row],[Evento]],base[[#This Row],[Tipo]]),'[1]tabela de preços'!$D$4:$E$14,2,0)</f>
        <v>90</v>
      </c>
      <c r="K866" s="3">
        <v>9000</v>
      </c>
      <c r="L866" s="3">
        <v>3055</v>
      </c>
      <c r="M866" s="3">
        <v>5945</v>
      </c>
      <c r="N866" t="s">
        <v>13</v>
      </c>
    </row>
    <row r="867" spans="2:14" hidden="1" x14ac:dyDescent="0.25">
      <c r="B867" s="2">
        <v>42808</v>
      </c>
      <c r="C867" s="7">
        <f>YEAR(base[[#This Row],[Data]])</f>
        <v>2017</v>
      </c>
      <c r="D867" s="7" t="str">
        <f>UPPER(TEXT(base[[#This Row],[Data]],"mmm"))</f>
        <v>MAR</v>
      </c>
      <c r="E867" t="s">
        <v>22</v>
      </c>
      <c r="F867" t="s">
        <v>16</v>
      </c>
      <c r="G867" t="str">
        <f>PROPER(base[[#This Row],[Evento]]&amp;" "&amp;base[[#This Row],[Tipo]])</f>
        <v>Despedida Adulto</v>
      </c>
      <c r="H867" t="s">
        <v>15</v>
      </c>
      <c r="I867">
        <v>150</v>
      </c>
      <c r="J867" s="3">
        <f>VLOOKUP(_xlfn.CONCAT(base[[#This Row],[Evento]],base[[#This Row],[Tipo]]),'[1]tabela de preços'!$D$4:$E$14,2,0)</f>
        <v>120</v>
      </c>
      <c r="K867" s="3">
        <v>18000</v>
      </c>
      <c r="L867" s="3">
        <v>6815</v>
      </c>
      <c r="M867" s="3">
        <v>11185</v>
      </c>
      <c r="N867" t="s">
        <v>13</v>
      </c>
    </row>
    <row r="868" spans="2:14" hidden="1" x14ac:dyDescent="0.25">
      <c r="B868" s="2">
        <v>42553</v>
      </c>
      <c r="C868" s="7">
        <f>YEAR(base[[#This Row],[Data]])</f>
        <v>2016</v>
      </c>
      <c r="D868" s="7" t="str">
        <f>UPPER(TEXT(base[[#This Row],[Data]],"mmm"))</f>
        <v>JUL</v>
      </c>
      <c r="E868" t="s">
        <v>10</v>
      </c>
      <c r="F868" t="s">
        <v>11</v>
      </c>
      <c r="G868" t="str">
        <f>PROPER(base[[#This Row],[Evento]]&amp;" "&amp;base[[#This Row],[Tipo]])</f>
        <v>Aniversário Infantil</v>
      </c>
      <c r="H868" t="s">
        <v>12</v>
      </c>
      <c r="I868">
        <v>50</v>
      </c>
      <c r="J868" s="3">
        <f>VLOOKUP(_xlfn.CONCAT(base[[#This Row],[Evento]],base[[#This Row],[Tipo]]),'[1]tabela de preços'!$D$4:$E$14,2,0)</f>
        <v>70</v>
      </c>
      <c r="K868" s="3">
        <v>3500</v>
      </c>
      <c r="L868" s="3">
        <v>1370</v>
      </c>
      <c r="M868" s="3">
        <v>2130</v>
      </c>
      <c r="N868" t="s">
        <v>13</v>
      </c>
    </row>
    <row r="869" spans="2:14" hidden="1" x14ac:dyDescent="0.25">
      <c r="B869" s="2">
        <v>42466</v>
      </c>
      <c r="C869" s="7">
        <f>YEAR(base[[#This Row],[Data]])</f>
        <v>2016</v>
      </c>
      <c r="D869" s="7" t="str">
        <f>UPPER(TEXT(base[[#This Row],[Data]],"mmm"))</f>
        <v>ABR</v>
      </c>
      <c r="E869" t="s">
        <v>10</v>
      </c>
      <c r="F869" t="s">
        <v>14</v>
      </c>
      <c r="G869" t="str">
        <f>PROPER(base[[#This Row],[Evento]]&amp;" "&amp;base[[#This Row],[Tipo]])</f>
        <v>Aniversário Teen</v>
      </c>
      <c r="H869" t="s">
        <v>15</v>
      </c>
      <c r="I869">
        <v>100</v>
      </c>
      <c r="J869" s="3">
        <f>VLOOKUP(_xlfn.CONCAT(base[[#This Row],[Evento]],base[[#This Row],[Tipo]]),'[1]tabela de preços'!$D$4:$E$14,2,0)</f>
        <v>90</v>
      </c>
      <c r="K869" s="3">
        <v>9000</v>
      </c>
      <c r="L869" s="3">
        <v>3904</v>
      </c>
      <c r="M869" s="3">
        <v>5096</v>
      </c>
      <c r="N869" t="s">
        <v>13</v>
      </c>
    </row>
    <row r="870" spans="2:14" hidden="1" x14ac:dyDescent="0.25">
      <c r="B870" s="2">
        <v>42637</v>
      </c>
      <c r="C870" s="7">
        <f>YEAR(base[[#This Row],[Data]])</f>
        <v>2016</v>
      </c>
      <c r="D870" s="7" t="str">
        <f>UPPER(TEXT(base[[#This Row],[Data]],"mmm"))</f>
        <v>SET</v>
      </c>
      <c r="E870" t="s">
        <v>10</v>
      </c>
      <c r="F870" t="s">
        <v>16</v>
      </c>
      <c r="G870" t="str">
        <f>PROPER(base[[#This Row],[Evento]]&amp;" "&amp;base[[#This Row],[Tipo]])</f>
        <v>Aniversário Adulto</v>
      </c>
      <c r="H870" t="s">
        <v>12</v>
      </c>
      <c r="I870">
        <v>150</v>
      </c>
      <c r="J870" s="3">
        <f>VLOOKUP(_xlfn.CONCAT(base[[#This Row],[Evento]],base[[#This Row],[Tipo]]),'[1]tabela de preços'!$D$4:$E$14,2,0)</f>
        <v>120</v>
      </c>
      <c r="K870" s="3">
        <v>18000</v>
      </c>
      <c r="L870" s="3">
        <v>6729</v>
      </c>
      <c r="M870" s="3">
        <v>11271</v>
      </c>
      <c r="N870" t="s">
        <v>13</v>
      </c>
    </row>
    <row r="871" spans="2:14" hidden="1" x14ac:dyDescent="0.25">
      <c r="B871" s="2">
        <v>42867</v>
      </c>
      <c r="C871" s="7">
        <f>YEAR(base[[#This Row],[Data]])</f>
        <v>2017</v>
      </c>
      <c r="D871" s="7" t="str">
        <f>UPPER(TEXT(base[[#This Row],[Data]],"mmm"))</f>
        <v>MAI</v>
      </c>
      <c r="E871" t="s">
        <v>10</v>
      </c>
      <c r="F871" t="s">
        <v>17</v>
      </c>
      <c r="G871" t="str">
        <f>PROPER(base[[#This Row],[Evento]]&amp;" "&amp;base[[#This Row],[Tipo]])</f>
        <v>Aniversário Melhor Idade</v>
      </c>
      <c r="H871" t="s">
        <v>15</v>
      </c>
      <c r="I871">
        <v>70</v>
      </c>
      <c r="J871" s="3">
        <f>VLOOKUP(_xlfn.CONCAT(base[[#This Row],[Evento]],base[[#This Row],[Tipo]]),'[1]tabela de preços'!$D$4:$E$14,2,0)</f>
        <v>120</v>
      </c>
      <c r="K871" s="3">
        <v>8400</v>
      </c>
      <c r="L871" s="3">
        <v>2996</v>
      </c>
      <c r="M871" s="3">
        <v>5404</v>
      </c>
      <c r="N871" t="s">
        <v>13</v>
      </c>
    </row>
    <row r="872" spans="2:14" hidden="1" x14ac:dyDescent="0.25">
      <c r="B872" s="2">
        <v>42892</v>
      </c>
      <c r="C872" s="7">
        <f>YEAR(base[[#This Row],[Data]])</f>
        <v>2017</v>
      </c>
      <c r="D872" s="7" t="str">
        <f>UPPER(TEXT(base[[#This Row],[Data]],"mmm"))</f>
        <v>JUN</v>
      </c>
      <c r="E872" t="s">
        <v>18</v>
      </c>
      <c r="F872" t="s">
        <v>16</v>
      </c>
      <c r="G872" t="str">
        <f>PROPER(base[[#This Row],[Evento]]&amp;" "&amp;base[[#This Row],[Tipo]])</f>
        <v>Casamento Adulto</v>
      </c>
      <c r="H872" t="s">
        <v>12</v>
      </c>
      <c r="I872">
        <v>120</v>
      </c>
      <c r="J872" s="3">
        <f>VLOOKUP(_xlfn.CONCAT(base[[#This Row],[Evento]],base[[#This Row],[Tipo]]),'[1]tabela de preços'!$D$4:$E$14,2,0)</f>
        <v>150</v>
      </c>
      <c r="K872" s="3">
        <v>18000</v>
      </c>
      <c r="L872" s="3">
        <v>6307</v>
      </c>
      <c r="M872" s="3">
        <v>11693</v>
      </c>
      <c r="N872" t="s">
        <v>13</v>
      </c>
    </row>
    <row r="873" spans="2:14" hidden="1" x14ac:dyDescent="0.25">
      <c r="B873" s="2">
        <v>42445</v>
      </c>
      <c r="C873" s="7">
        <f>YEAR(base[[#This Row],[Data]])</f>
        <v>2016</v>
      </c>
      <c r="D873" s="7" t="str">
        <f>UPPER(TEXT(base[[#This Row],[Data]],"mmm"))</f>
        <v>MAR</v>
      </c>
      <c r="E873" t="s">
        <v>19</v>
      </c>
      <c r="F873" t="s">
        <v>16</v>
      </c>
      <c r="G873" t="str">
        <f>PROPER(base[[#This Row],[Evento]]&amp;" "&amp;base[[#This Row],[Tipo]])</f>
        <v>Bodas Adulto</v>
      </c>
      <c r="H873" t="s">
        <v>15</v>
      </c>
      <c r="I873">
        <v>100</v>
      </c>
      <c r="J873" s="3">
        <f>VLOOKUP(_xlfn.CONCAT(base[[#This Row],[Evento]],base[[#This Row],[Tipo]]),'[1]tabela de preços'!$D$4:$E$14,2,0)</f>
        <v>150</v>
      </c>
      <c r="K873" s="3">
        <v>15000</v>
      </c>
      <c r="L873" s="3">
        <v>5098</v>
      </c>
      <c r="M873" s="3">
        <v>9902</v>
      </c>
      <c r="N873" t="s">
        <v>13</v>
      </c>
    </row>
    <row r="874" spans="2:14" hidden="1" x14ac:dyDescent="0.25">
      <c r="B874" s="2">
        <v>42807</v>
      </c>
      <c r="C874" s="7">
        <f>YEAR(base[[#This Row],[Data]])</f>
        <v>2017</v>
      </c>
      <c r="D874" s="7" t="str">
        <f>UPPER(TEXT(base[[#This Row],[Data]],"mmm"))</f>
        <v>MAR</v>
      </c>
      <c r="E874" t="s">
        <v>19</v>
      </c>
      <c r="F874" t="s">
        <v>17</v>
      </c>
      <c r="G874" t="str">
        <f>PROPER(base[[#This Row],[Evento]]&amp;" "&amp;base[[#This Row],[Tipo]])</f>
        <v>Bodas Melhor Idade</v>
      </c>
      <c r="H874" t="s">
        <v>12</v>
      </c>
      <c r="I874">
        <v>200</v>
      </c>
      <c r="J874" s="3">
        <f>VLOOKUP(_xlfn.CONCAT(base[[#This Row],[Evento]],base[[#This Row],[Tipo]]),'[1]tabela de preços'!$D$4:$E$14,2,0)</f>
        <v>120</v>
      </c>
      <c r="K874" s="3">
        <v>24000</v>
      </c>
      <c r="L874" s="3">
        <v>8851</v>
      </c>
      <c r="M874" s="3">
        <v>15149</v>
      </c>
      <c r="N874" t="s">
        <v>13</v>
      </c>
    </row>
    <row r="875" spans="2:14" hidden="1" x14ac:dyDescent="0.25">
      <c r="B875" s="2">
        <v>42872</v>
      </c>
      <c r="C875" s="7">
        <f>YEAR(base[[#This Row],[Data]])</f>
        <v>2017</v>
      </c>
      <c r="D875" s="7" t="str">
        <f>UPPER(TEXT(base[[#This Row],[Data]],"mmm"))</f>
        <v>MAI</v>
      </c>
      <c r="E875" t="s">
        <v>20</v>
      </c>
      <c r="F875" t="s">
        <v>16</v>
      </c>
      <c r="G875" t="str">
        <f>PROPER(base[[#This Row],[Evento]]&amp;" "&amp;base[[#This Row],[Tipo]])</f>
        <v>Empresa Adulto</v>
      </c>
      <c r="H875" t="s">
        <v>15</v>
      </c>
      <c r="I875">
        <v>50</v>
      </c>
      <c r="J875" s="3">
        <f>VLOOKUP(_xlfn.CONCAT(base[[#This Row],[Evento]],base[[#This Row],[Tipo]]),'[1]tabela de preços'!$D$4:$E$14,2,0)</f>
        <v>100</v>
      </c>
      <c r="K875" s="3">
        <v>5000</v>
      </c>
      <c r="L875" s="3">
        <v>2220</v>
      </c>
      <c r="M875" s="3">
        <v>2780</v>
      </c>
      <c r="N875" t="s">
        <v>13</v>
      </c>
    </row>
    <row r="876" spans="2:14" hidden="1" x14ac:dyDescent="0.25">
      <c r="B876" s="2">
        <v>42612</v>
      </c>
      <c r="C876" s="7">
        <f>YEAR(base[[#This Row],[Data]])</f>
        <v>2016</v>
      </c>
      <c r="D876" s="7" t="str">
        <f>UPPER(TEXT(base[[#This Row],[Data]],"mmm"))</f>
        <v>AGO</v>
      </c>
      <c r="E876" t="s">
        <v>21</v>
      </c>
      <c r="F876" t="s">
        <v>14</v>
      </c>
      <c r="G876" t="str">
        <f>PROPER(base[[#This Row],[Evento]]&amp;" "&amp;base[[#This Row],[Tipo]])</f>
        <v>15 Anos Teen</v>
      </c>
      <c r="H876" t="s">
        <v>12</v>
      </c>
      <c r="I876">
        <v>100</v>
      </c>
      <c r="J876" s="3">
        <f>VLOOKUP(_xlfn.CONCAT(base[[#This Row],[Evento]],base[[#This Row],[Tipo]]),'[1]tabela de preços'!$D$4:$E$14,2,0)</f>
        <v>90</v>
      </c>
      <c r="K876" s="3">
        <v>9000</v>
      </c>
      <c r="L876" s="3">
        <v>3017</v>
      </c>
      <c r="M876" s="3">
        <v>5983</v>
      </c>
      <c r="N876" t="s">
        <v>13</v>
      </c>
    </row>
    <row r="877" spans="2:14" hidden="1" x14ac:dyDescent="0.25">
      <c r="B877" s="2">
        <v>42698</v>
      </c>
      <c r="C877" s="7">
        <f>YEAR(base[[#This Row],[Data]])</f>
        <v>2016</v>
      </c>
      <c r="D877" s="7" t="str">
        <f>UPPER(TEXT(base[[#This Row],[Data]],"mmm"))</f>
        <v>NOV</v>
      </c>
      <c r="E877" t="s">
        <v>22</v>
      </c>
      <c r="F877" t="s">
        <v>16</v>
      </c>
      <c r="G877" t="str">
        <f>PROPER(base[[#This Row],[Evento]]&amp;" "&amp;base[[#This Row],[Tipo]])</f>
        <v>Despedida Adulto</v>
      </c>
      <c r="H877" t="s">
        <v>15</v>
      </c>
      <c r="I877">
        <v>150</v>
      </c>
      <c r="J877" s="3">
        <f>VLOOKUP(_xlfn.CONCAT(base[[#This Row],[Evento]],base[[#This Row],[Tipo]]),'[1]tabela de preços'!$D$4:$E$14,2,0)</f>
        <v>120</v>
      </c>
      <c r="K877" s="3">
        <v>18000</v>
      </c>
      <c r="L877" s="3">
        <v>6462</v>
      </c>
      <c r="M877" s="3">
        <v>11538</v>
      </c>
      <c r="N877" t="s">
        <v>13</v>
      </c>
    </row>
    <row r="878" spans="2:14" hidden="1" x14ac:dyDescent="0.25">
      <c r="B878" s="2">
        <v>42994</v>
      </c>
      <c r="C878" s="7">
        <f>YEAR(base[[#This Row],[Data]])</f>
        <v>2017</v>
      </c>
      <c r="D878" s="7" t="str">
        <f>UPPER(TEXT(base[[#This Row],[Data]],"mmm"))</f>
        <v>SET</v>
      </c>
      <c r="E878" t="s">
        <v>10</v>
      </c>
      <c r="F878" t="s">
        <v>11</v>
      </c>
      <c r="G878" t="str">
        <f>PROPER(base[[#This Row],[Evento]]&amp;" "&amp;base[[#This Row],[Tipo]])</f>
        <v>Aniversário Infantil</v>
      </c>
      <c r="H878" t="s">
        <v>12</v>
      </c>
      <c r="I878">
        <v>50</v>
      </c>
      <c r="J878" s="3">
        <f>VLOOKUP(_xlfn.CONCAT(base[[#This Row],[Evento]],base[[#This Row],[Tipo]]),'[1]tabela de preços'!$D$4:$E$14,2,0)</f>
        <v>70</v>
      </c>
      <c r="K878" s="3">
        <v>3500</v>
      </c>
      <c r="L878" s="3">
        <v>1368</v>
      </c>
      <c r="M878" s="3">
        <v>2132</v>
      </c>
      <c r="N878" t="s">
        <v>13</v>
      </c>
    </row>
    <row r="879" spans="2:14" hidden="1" x14ac:dyDescent="0.25">
      <c r="B879" s="2">
        <v>42576</v>
      </c>
      <c r="C879" s="7">
        <f>YEAR(base[[#This Row],[Data]])</f>
        <v>2016</v>
      </c>
      <c r="D879" s="7" t="str">
        <f>UPPER(TEXT(base[[#This Row],[Data]],"mmm"))</f>
        <v>JUL</v>
      </c>
      <c r="E879" t="s">
        <v>10</v>
      </c>
      <c r="F879" t="s">
        <v>14</v>
      </c>
      <c r="G879" t="str">
        <f>PROPER(base[[#This Row],[Evento]]&amp;" "&amp;base[[#This Row],[Tipo]])</f>
        <v>Aniversário Teen</v>
      </c>
      <c r="H879" t="s">
        <v>15</v>
      </c>
      <c r="I879">
        <v>100</v>
      </c>
      <c r="J879" s="3">
        <f>VLOOKUP(_xlfn.CONCAT(base[[#This Row],[Evento]],base[[#This Row],[Tipo]]),'[1]tabela de preços'!$D$4:$E$14,2,0)</f>
        <v>90</v>
      </c>
      <c r="K879" s="3">
        <v>9000</v>
      </c>
      <c r="L879" s="3">
        <v>3007</v>
      </c>
      <c r="M879" s="3">
        <v>5993</v>
      </c>
      <c r="N879" t="s">
        <v>13</v>
      </c>
    </row>
    <row r="880" spans="2:14" hidden="1" x14ac:dyDescent="0.25">
      <c r="B880" s="2">
        <v>42618</v>
      </c>
      <c r="C880" s="7">
        <f>YEAR(base[[#This Row],[Data]])</f>
        <v>2016</v>
      </c>
      <c r="D880" s="7" t="str">
        <f>UPPER(TEXT(base[[#This Row],[Data]],"mmm"))</f>
        <v>SET</v>
      </c>
      <c r="E880" t="s">
        <v>10</v>
      </c>
      <c r="F880" t="s">
        <v>16</v>
      </c>
      <c r="G880" t="str">
        <f>PROPER(base[[#This Row],[Evento]]&amp;" "&amp;base[[#This Row],[Tipo]])</f>
        <v>Aniversário Adulto</v>
      </c>
      <c r="H880" t="s">
        <v>12</v>
      </c>
      <c r="I880">
        <v>150</v>
      </c>
      <c r="J880" s="3">
        <f>VLOOKUP(_xlfn.CONCAT(base[[#This Row],[Evento]],base[[#This Row],[Tipo]]),'[1]tabela de preços'!$D$4:$E$14,2,0)</f>
        <v>120</v>
      </c>
      <c r="K880" s="3">
        <v>18000</v>
      </c>
      <c r="L880" s="3">
        <v>7701</v>
      </c>
      <c r="M880" s="3">
        <v>10299</v>
      </c>
      <c r="N880" t="s">
        <v>13</v>
      </c>
    </row>
    <row r="881" spans="2:14" hidden="1" x14ac:dyDescent="0.25">
      <c r="B881" s="2">
        <v>42411</v>
      </c>
      <c r="C881" s="7">
        <f>YEAR(base[[#This Row],[Data]])</f>
        <v>2016</v>
      </c>
      <c r="D881" s="7" t="str">
        <f>UPPER(TEXT(base[[#This Row],[Data]],"mmm"))</f>
        <v>FEV</v>
      </c>
      <c r="E881" t="s">
        <v>10</v>
      </c>
      <c r="F881" t="s">
        <v>17</v>
      </c>
      <c r="G881" t="str">
        <f>PROPER(base[[#This Row],[Evento]]&amp;" "&amp;base[[#This Row],[Tipo]])</f>
        <v>Aniversário Melhor Idade</v>
      </c>
      <c r="H881" t="s">
        <v>15</v>
      </c>
      <c r="I881">
        <v>70</v>
      </c>
      <c r="J881" s="3">
        <f>VLOOKUP(_xlfn.CONCAT(base[[#This Row],[Evento]],base[[#This Row],[Tipo]]),'[1]tabela de preços'!$D$4:$E$14,2,0)</f>
        <v>120</v>
      </c>
      <c r="K881" s="3">
        <v>8400</v>
      </c>
      <c r="L881" s="3">
        <v>3507</v>
      </c>
      <c r="M881" s="3">
        <v>4893</v>
      </c>
      <c r="N881" t="s">
        <v>13</v>
      </c>
    </row>
    <row r="882" spans="2:14" hidden="1" x14ac:dyDescent="0.25">
      <c r="B882" s="2">
        <v>43038</v>
      </c>
      <c r="C882" s="7">
        <f>YEAR(base[[#This Row],[Data]])</f>
        <v>2017</v>
      </c>
      <c r="D882" s="7" t="str">
        <f>UPPER(TEXT(base[[#This Row],[Data]],"mmm"))</f>
        <v>OUT</v>
      </c>
      <c r="E882" t="s">
        <v>18</v>
      </c>
      <c r="F882" t="s">
        <v>16</v>
      </c>
      <c r="G882" t="str">
        <f>PROPER(base[[#This Row],[Evento]]&amp;" "&amp;base[[#This Row],[Tipo]])</f>
        <v>Casamento Adulto</v>
      </c>
      <c r="H882" t="s">
        <v>12</v>
      </c>
      <c r="I882">
        <v>120</v>
      </c>
      <c r="J882" s="3">
        <f>VLOOKUP(_xlfn.CONCAT(base[[#This Row],[Evento]],base[[#This Row],[Tipo]]),'[1]tabela de preços'!$D$4:$E$14,2,0)</f>
        <v>150</v>
      </c>
      <c r="K882" s="3">
        <v>18000</v>
      </c>
      <c r="L882" s="3">
        <v>5971</v>
      </c>
      <c r="M882" s="3">
        <v>12029</v>
      </c>
      <c r="N882" t="s">
        <v>13</v>
      </c>
    </row>
    <row r="883" spans="2:14" hidden="1" x14ac:dyDescent="0.25">
      <c r="B883" s="2">
        <v>42455</v>
      </c>
      <c r="C883" s="7">
        <f>YEAR(base[[#This Row],[Data]])</f>
        <v>2016</v>
      </c>
      <c r="D883" s="7" t="str">
        <f>UPPER(TEXT(base[[#This Row],[Data]],"mmm"))</f>
        <v>MAR</v>
      </c>
      <c r="E883" t="s">
        <v>19</v>
      </c>
      <c r="F883" t="s">
        <v>16</v>
      </c>
      <c r="G883" t="str">
        <f>PROPER(base[[#This Row],[Evento]]&amp;" "&amp;base[[#This Row],[Tipo]])</f>
        <v>Bodas Adulto</v>
      </c>
      <c r="H883" t="s">
        <v>15</v>
      </c>
      <c r="I883">
        <v>100</v>
      </c>
      <c r="J883" s="3">
        <f>VLOOKUP(_xlfn.CONCAT(base[[#This Row],[Evento]],base[[#This Row],[Tipo]]),'[1]tabela de preços'!$D$4:$E$14,2,0)</f>
        <v>150</v>
      </c>
      <c r="K883" s="3">
        <v>15000</v>
      </c>
      <c r="L883" s="3">
        <v>6473</v>
      </c>
      <c r="M883" s="3">
        <v>8527</v>
      </c>
      <c r="N883" t="s">
        <v>13</v>
      </c>
    </row>
    <row r="884" spans="2:14" hidden="1" x14ac:dyDescent="0.25">
      <c r="B884" s="2">
        <v>42926</v>
      </c>
      <c r="C884" s="7">
        <f>YEAR(base[[#This Row],[Data]])</f>
        <v>2017</v>
      </c>
      <c r="D884" s="7" t="str">
        <f>UPPER(TEXT(base[[#This Row],[Data]],"mmm"))</f>
        <v>JUL</v>
      </c>
      <c r="E884" t="s">
        <v>19</v>
      </c>
      <c r="F884" t="s">
        <v>17</v>
      </c>
      <c r="G884" t="str">
        <f>PROPER(base[[#This Row],[Evento]]&amp;" "&amp;base[[#This Row],[Tipo]])</f>
        <v>Bodas Melhor Idade</v>
      </c>
      <c r="H884" t="s">
        <v>12</v>
      </c>
      <c r="I884">
        <v>200</v>
      </c>
      <c r="J884" s="3">
        <f>VLOOKUP(_xlfn.CONCAT(base[[#This Row],[Evento]],base[[#This Row],[Tipo]]),'[1]tabela de preços'!$D$4:$E$14,2,0)</f>
        <v>120</v>
      </c>
      <c r="K884" s="3">
        <v>24000</v>
      </c>
      <c r="L884" s="3">
        <v>9063</v>
      </c>
      <c r="M884" s="3">
        <v>14937</v>
      </c>
      <c r="N884" t="s">
        <v>13</v>
      </c>
    </row>
    <row r="885" spans="2:14" hidden="1" x14ac:dyDescent="0.25">
      <c r="B885" s="2">
        <v>42517</v>
      </c>
      <c r="C885" s="7">
        <f>YEAR(base[[#This Row],[Data]])</f>
        <v>2016</v>
      </c>
      <c r="D885" s="7" t="str">
        <f>UPPER(TEXT(base[[#This Row],[Data]],"mmm"))</f>
        <v>MAI</v>
      </c>
      <c r="E885" t="s">
        <v>20</v>
      </c>
      <c r="F885" t="s">
        <v>16</v>
      </c>
      <c r="G885" t="str">
        <f>PROPER(base[[#This Row],[Evento]]&amp;" "&amp;base[[#This Row],[Tipo]])</f>
        <v>Empresa Adulto</v>
      </c>
      <c r="H885" t="s">
        <v>15</v>
      </c>
      <c r="I885">
        <v>50</v>
      </c>
      <c r="J885" s="3">
        <f>VLOOKUP(_xlfn.CONCAT(base[[#This Row],[Evento]],base[[#This Row],[Tipo]]),'[1]tabela de preços'!$D$4:$E$14,2,0)</f>
        <v>100</v>
      </c>
      <c r="K885" s="3">
        <v>5000</v>
      </c>
      <c r="L885" s="3">
        <v>2089</v>
      </c>
      <c r="M885" s="3">
        <v>2911</v>
      </c>
      <c r="N885" t="s">
        <v>13</v>
      </c>
    </row>
    <row r="886" spans="2:14" hidden="1" x14ac:dyDescent="0.25">
      <c r="B886" s="2">
        <v>42821</v>
      </c>
      <c r="C886" s="7">
        <f>YEAR(base[[#This Row],[Data]])</f>
        <v>2017</v>
      </c>
      <c r="D886" s="7" t="str">
        <f>UPPER(TEXT(base[[#This Row],[Data]],"mmm"))</f>
        <v>MAR</v>
      </c>
      <c r="E886" t="s">
        <v>21</v>
      </c>
      <c r="F886" t="s">
        <v>14</v>
      </c>
      <c r="G886" t="str">
        <f>PROPER(base[[#This Row],[Evento]]&amp;" "&amp;base[[#This Row],[Tipo]])</f>
        <v>15 Anos Teen</v>
      </c>
      <c r="H886" t="s">
        <v>12</v>
      </c>
      <c r="I886">
        <v>100</v>
      </c>
      <c r="J886" s="3">
        <f>VLOOKUP(_xlfn.CONCAT(base[[#This Row],[Evento]],base[[#This Row],[Tipo]]),'[1]tabela de preços'!$D$4:$E$14,2,0)</f>
        <v>90</v>
      </c>
      <c r="K886" s="3">
        <v>9000</v>
      </c>
      <c r="L886" s="3">
        <v>3049</v>
      </c>
      <c r="M886" s="3">
        <v>5951</v>
      </c>
      <c r="N886" t="s">
        <v>13</v>
      </c>
    </row>
    <row r="887" spans="2:14" hidden="1" x14ac:dyDescent="0.25">
      <c r="B887" s="2">
        <v>42927</v>
      </c>
      <c r="C887" s="7">
        <f>YEAR(base[[#This Row],[Data]])</f>
        <v>2017</v>
      </c>
      <c r="D887" s="7" t="str">
        <f>UPPER(TEXT(base[[#This Row],[Data]],"mmm"))</f>
        <v>JUL</v>
      </c>
      <c r="E887" t="s">
        <v>22</v>
      </c>
      <c r="F887" t="s">
        <v>16</v>
      </c>
      <c r="G887" t="str">
        <f>PROPER(base[[#This Row],[Evento]]&amp;" "&amp;base[[#This Row],[Tipo]])</f>
        <v>Despedida Adulto</v>
      </c>
      <c r="H887" t="s">
        <v>15</v>
      </c>
      <c r="I887">
        <v>150</v>
      </c>
      <c r="J887" s="3">
        <f>VLOOKUP(_xlfn.CONCAT(base[[#This Row],[Evento]],base[[#This Row],[Tipo]]),'[1]tabela de preços'!$D$4:$E$14,2,0)</f>
        <v>120</v>
      </c>
      <c r="K887" s="3">
        <v>18000</v>
      </c>
      <c r="L887" s="3">
        <v>6433</v>
      </c>
      <c r="M887" s="3">
        <v>11567</v>
      </c>
      <c r="N887" t="s">
        <v>13</v>
      </c>
    </row>
    <row r="888" spans="2:14" hidden="1" x14ac:dyDescent="0.25">
      <c r="B888" s="2">
        <v>42798</v>
      </c>
      <c r="C888" s="7">
        <f>YEAR(base[[#This Row],[Data]])</f>
        <v>2017</v>
      </c>
      <c r="D888" s="7" t="str">
        <f>UPPER(TEXT(base[[#This Row],[Data]],"mmm"))</f>
        <v>MAR</v>
      </c>
      <c r="E888" t="s">
        <v>10</v>
      </c>
      <c r="F888" t="s">
        <v>11</v>
      </c>
      <c r="G888" t="str">
        <f>PROPER(base[[#This Row],[Evento]]&amp;" "&amp;base[[#This Row],[Tipo]])</f>
        <v>Aniversário Infantil</v>
      </c>
      <c r="H888" t="s">
        <v>12</v>
      </c>
      <c r="I888">
        <v>50</v>
      </c>
      <c r="J888" s="3">
        <f>VLOOKUP(_xlfn.CONCAT(base[[#This Row],[Evento]],base[[#This Row],[Tipo]]),'[1]tabela de preços'!$D$4:$E$14,2,0)</f>
        <v>70</v>
      </c>
      <c r="K888" s="3">
        <v>3500</v>
      </c>
      <c r="L888" s="3">
        <v>1382</v>
      </c>
      <c r="M888" s="3">
        <v>2118</v>
      </c>
      <c r="N888" t="s">
        <v>13</v>
      </c>
    </row>
    <row r="889" spans="2:14" hidden="1" x14ac:dyDescent="0.25">
      <c r="B889" s="2">
        <v>42696</v>
      </c>
      <c r="C889" s="7">
        <f>YEAR(base[[#This Row],[Data]])</f>
        <v>2016</v>
      </c>
      <c r="D889" s="7" t="str">
        <f>UPPER(TEXT(base[[#This Row],[Data]],"mmm"))</f>
        <v>NOV</v>
      </c>
      <c r="E889" t="s">
        <v>10</v>
      </c>
      <c r="F889" t="s">
        <v>14</v>
      </c>
      <c r="G889" t="str">
        <f>PROPER(base[[#This Row],[Evento]]&amp;" "&amp;base[[#This Row],[Tipo]])</f>
        <v>Aniversário Teen</v>
      </c>
      <c r="H889" t="s">
        <v>15</v>
      </c>
      <c r="I889">
        <v>100</v>
      </c>
      <c r="J889" s="3">
        <f>VLOOKUP(_xlfn.CONCAT(base[[#This Row],[Evento]],base[[#This Row],[Tipo]]),'[1]tabela de preços'!$D$4:$E$14,2,0)</f>
        <v>90</v>
      </c>
      <c r="K889" s="3">
        <v>9000</v>
      </c>
      <c r="L889" s="3">
        <v>3225</v>
      </c>
      <c r="M889" s="3">
        <v>5775</v>
      </c>
      <c r="N889" t="s">
        <v>13</v>
      </c>
    </row>
    <row r="890" spans="2:14" hidden="1" x14ac:dyDescent="0.25">
      <c r="B890" s="2">
        <v>42478</v>
      </c>
      <c r="C890" s="7">
        <f>YEAR(base[[#This Row],[Data]])</f>
        <v>2016</v>
      </c>
      <c r="D890" s="7" t="str">
        <f>UPPER(TEXT(base[[#This Row],[Data]],"mmm"))</f>
        <v>ABR</v>
      </c>
      <c r="E890" t="s">
        <v>10</v>
      </c>
      <c r="F890" t="s">
        <v>16</v>
      </c>
      <c r="G890" t="str">
        <f>PROPER(base[[#This Row],[Evento]]&amp;" "&amp;base[[#This Row],[Tipo]])</f>
        <v>Aniversário Adulto</v>
      </c>
      <c r="H890" t="s">
        <v>12</v>
      </c>
      <c r="I890">
        <v>150</v>
      </c>
      <c r="J890" s="3">
        <f>VLOOKUP(_xlfn.CONCAT(base[[#This Row],[Evento]],base[[#This Row],[Tipo]]),'[1]tabela de preços'!$D$4:$E$14,2,0)</f>
        <v>120</v>
      </c>
      <c r="K890" s="3">
        <v>18000</v>
      </c>
      <c r="L890" s="3">
        <v>7551</v>
      </c>
      <c r="M890" s="3">
        <v>10449</v>
      </c>
      <c r="N890" t="s">
        <v>13</v>
      </c>
    </row>
    <row r="891" spans="2:14" hidden="1" x14ac:dyDescent="0.25">
      <c r="B891" s="2">
        <v>42430</v>
      </c>
      <c r="C891" s="7">
        <f>YEAR(base[[#This Row],[Data]])</f>
        <v>2016</v>
      </c>
      <c r="D891" s="7" t="str">
        <f>UPPER(TEXT(base[[#This Row],[Data]],"mmm"))</f>
        <v>MAR</v>
      </c>
      <c r="E891" t="s">
        <v>10</v>
      </c>
      <c r="F891" t="s">
        <v>17</v>
      </c>
      <c r="G891" t="str">
        <f>PROPER(base[[#This Row],[Evento]]&amp;" "&amp;base[[#This Row],[Tipo]])</f>
        <v>Aniversário Melhor Idade</v>
      </c>
      <c r="H891" t="s">
        <v>15</v>
      </c>
      <c r="I891">
        <v>70</v>
      </c>
      <c r="J891" s="3">
        <f>VLOOKUP(_xlfn.CONCAT(base[[#This Row],[Evento]],base[[#This Row],[Tipo]]),'[1]tabela de preços'!$D$4:$E$14,2,0)</f>
        <v>120</v>
      </c>
      <c r="K891" s="3">
        <v>8400</v>
      </c>
      <c r="L891" s="3">
        <v>3767</v>
      </c>
      <c r="M891" s="3">
        <v>4633</v>
      </c>
      <c r="N891" t="s">
        <v>13</v>
      </c>
    </row>
    <row r="892" spans="2:14" hidden="1" x14ac:dyDescent="0.25">
      <c r="B892" s="2">
        <v>42478</v>
      </c>
      <c r="C892" s="7">
        <f>YEAR(base[[#This Row],[Data]])</f>
        <v>2016</v>
      </c>
      <c r="D892" s="7" t="str">
        <f>UPPER(TEXT(base[[#This Row],[Data]],"mmm"))</f>
        <v>ABR</v>
      </c>
      <c r="E892" t="s">
        <v>18</v>
      </c>
      <c r="F892" t="s">
        <v>16</v>
      </c>
      <c r="G892" t="str">
        <f>PROPER(base[[#This Row],[Evento]]&amp;" "&amp;base[[#This Row],[Tipo]])</f>
        <v>Casamento Adulto</v>
      </c>
      <c r="H892" t="s">
        <v>12</v>
      </c>
      <c r="I892">
        <v>120</v>
      </c>
      <c r="J892" s="3">
        <f>VLOOKUP(_xlfn.CONCAT(base[[#This Row],[Evento]],base[[#This Row],[Tipo]]),'[1]tabela de preços'!$D$4:$E$14,2,0)</f>
        <v>150</v>
      </c>
      <c r="K892" s="3">
        <v>18000</v>
      </c>
      <c r="L892" s="3">
        <v>6124</v>
      </c>
      <c r="M892" s="3">
        <v>11876</v>
      </c>
      <c r="N892" t="s">
        <v>13</v>
      </c>
    </row>
    <row r="893" spans="2:14" x14ac:dyDescent="0.25">
      <c r="B893" s="2">
        <v>42749</v>
      </c>
      <c r="C893" s="7">
        <f>YEAR(base[[#This Row],[Data]])</f>
        <v>2017</v>
      </c>
      <c r="D893" s="7" t="str">
        <f>UPPER(TEXT(base[[#This Row],[Data]],"mmm"))</f>
        <v>JAN</v>
      </c>
      <c r="E893" t="s">
        <v>19</v>
      </c>
      <c r="F893" t="s">
        <v>16</v>
      </c>
      <c r="G893" t="str">
        <f>PROPER(base[[#This Row],[Evento]]&amp;" "&amp;base[[#This Row],[Tipo]])</f>
        <v>Bodas Adulto</v>
      </c>
      <c r="H893" t="s">
        <v>15</v>
      </c>
      <c r="I893">
        <v>100</v>
      </c>
      <c r="J893" s="3">
        <f>VLOOKUP(_xlfn.CONCAT(base[[#This Row],[Evento]],base[[#This Row],[Tipo]]),'[1]tabela de preços'!$D$4:$E$14,2,0)</f>
        <v>150</v>
      </c>
      <c r="K893" s="3">
        <v>15000</v>
      </c>
      <c r="L893" s="3">
        <v>5184</v>
      </c>
      <c r="M893" s="3">
        <v>9816</v>
      </c>
      <c r="N893" t="s">
        <v>13</v>
      </c>
    </row>
    <row r="894" spans="2:14" hidden="1" x14ac:dyDescent="0.25">
      <c r="B894" s="2">
        <v>43057</v>
      </c>
      <c r="C894" s="7">
        <f>YEAR(base[[#This Row],[Data]])</f>
        <v>2017</v>
      </c>
      <c r="D894" s="7" t="str">
        <f>UPPER(TEXT(base[[#This Row],[Data]],"mmm"))</f>
        <v>NOV</v>
      </c>
      <c r="E894" t="s">
        <v>19</v>
      </c>
      <c r="F894" t="s">
        <v>17</v>
      </c>
      <c r="G894" t="str">
        <f>PROPER(base[[#This Row],[Evento]]&amp;" "&amp;base[[#This Row],[Tipo]])</f>
        <v>Bodas Melhor Idade</v>
      </c>
      <c r="H894" t="s">
        <v>12</v>
      </c>
      <c r="I894">
        <v>200</v>
      </c>
      <c r="J894" s="3">
        <f>VLOOKUP(_xlfn.CONCAT(base[[#This Row],[Evento]],base[[#This Row],[Tipo]]),'[1]tabela de preços'!$D$4:$E$14,2,0)</f>
        <v>120</v>
      </c>
      <c r="K894" s="3">
        <v>24000</v>
      </c>
      <c r="L894" s="3">
        <v>10179</v>
      </c>
      <c r="M894" s="3">
        <v>13821</v>
      </c>
      <c r="N894" t="s">
        <v>13</v>
      </c>
    </row>
    <row r="895" spans="2:14" hidden="1" x14ac:dyDescent="0.25">
      <c r="B895" s="2">
        <v>43051</v>
      </c>
      <c r="C895" s="7">
        <f>YEAR(base[[#This Row],[Data]])</f>
        <v>2017</v>
      </c>
      <c r="D895" s="7" t="str">
        <f>UPPER(TEXT(base[[#This Row],[Data]],"mmm"))</f>
        <v>NOV</v>
      </c>
      <c r="E895" t="s">
        <v>20</v>
      </c>
      <c r="F895" t="s">
        <v>16</v>
      </c>
      <c r="G895" t="str">
        <f>PROPER(base[[#This Row],[Evento]]&amp;" "&amp;base[[#This Row],[Tipo]])</f>
        <v>Empresa Adulto</v>
      </c>
      <c r="H895" t="s">
        <v>15</v>
      </c>
      <c r="I895">
        <v>50</v>
      </c>
      <c r="J895" s="3">
        <f>VLOOKUP(_xlfn.CONCAT(base[[#This Row],[Evento]],base[[#This Row],[Tipo]]),'[1]tabela de preços'!$D$4:$E$14,2,0)</f>
        <v>100</v>
      </c>
      <c r="K895" s="3">
        <v>5000</v>
      </c>
      <c r="L895" s="3">
        <v>2221</v>
      </c>
      <c r="M895" s="3">
        <v>2779</v>
      </c>
      <c r="N895" t="s">
        <v>13</v>
      </c>
    </row>
    <row r="896" spans="2:14" hidden="1" x14ac:dyDescent="0.25">
      <c r="B896" s="2">
        <v>42938</v>
      </c>
      <c r="C896" s="7">
        <f>YEAR(base[[#This Row],[Data]])</f>
        <v>2017</v>
      </c>
      <c r="D896" s="7" t="str">
        <f>UPPER(TEXT(base[[#This Row],[Data]],"mmm"))</f>
        <v>JUL</v>
      </c>
      <c r="E896" t="s">
        <v>21</v>
      </c>
      <c r="F896" t="s">
        <v>14</v>
      </c>
      <c r="G896" t="str">
        <f>PROPER(base[[#This Row],[Evento]]&amp;" "&amp;base[[#This Row],[Tipo]])</f>
        <v>15 Anos Teen</v>
      </c>
      <c r="H896" t="s">
        <v>12</v>
      </c>
      <c r="I896">
        <v>100</v>
      </c>
      <c r="J896" s="3">
        <f>VLOOKUP(_xlfn.CONCAT(base[[#This Row],[Evento]],base[[#This Row],[Tipo]]),'[1]tabela de preços'!$D$4:$E$14,2,0)</f>
        <v>90</v>
      </c>
      <c r="K896" s="3">
        <v>9000</v>
      </c>
      <c r="L896" s="3">
        <v>3589</v>
      </c>
      <c r="M896" s="3">
        <v>5411</v>
      </c>
      <c r="N896" t="s">
        <v>13</v>
      </c>
    </row>
    <row r="897" spans="2:14" hidden="1" x14ac:dyDescent="0.25">
      <c r="B897" s="2">
        <v>42441</v>
      </c>
      <c r="C897" s="7">
        <f>YEAR(base[[#This Row],[Data]])</f>
        <v>2016</v>
      </c>
      <c r="D897" s="7" t="str">
        <f>UPPER(TEXT(base[[#This Row],[Data]],"mmm"))</f>
        <v>MAR</v>
      </c>
      <c r="E897" t="s">
        <v>22</v>
      </c>
      <c r="F897" t="s">
        <v>16</v>
      </c>
      <c r="G897" t="str">
        <f>PROPER(base[[#This Row],[Evento]]&amp;" "&amp;base[[#This Row],[Tipo]])</f>
        <v>Despedida Adulto</v>
      </c>
      <c r="H897" t="s">
        <v>15</v>
      </c>
      <c r="I897">
        <v>150</v>
      </c>
      <c r="J897" s="3">
        <f>VLOOKUP(_xlfn.CONCAT(base[[#This Row],[Evento]],base[[#This Row],[Tipo]]),'[1]tabela de preços'!$D$4:$E$14,2,0)</f>
        <v>120</v>
      </c>
      <c r="K897" s="3">
        <v>18000</v>
      </c>
      <c r="L897" s="3">
        <v>7260</v>
      </c>
      <c r="M897" s="3">
        <v>10740</v>
      </c>
      <c r="N897" t="s">
        <v>13</v>
      </c>
    </row>
    <row r="898" spans="2:14" hidden="1" x14ac:dyDescent="0.25">
      <c r="B898" s="2">
        <v>42486</v>
      </c>
      <c r="C898" s="7">
        <f>YEAR(base[[#This Row],[Data]])</f>
        <v>2016</v>
      </c>
      <c r="D898" s="7" t="str">
        <f>UPPER(TEXT(base[[#This Row],[Data]],"mmm"))</f>
        <v>ABR</v>
      </c>
      <c r="E898" t="s">
        <v>10</v>
      </c>
      <c r="F898" t="s">
        <v>11</v>
      </c>
      <c r="G898" t="str">
        <f>PROPER(base[[#This Row],[Evento]]&amp;" "&amp;base[[#This Row],[Tipo]])</f>
        <v>Aniversário Infantil</v>
      </c>
      <c r="H898" t="s">
        <v>12</v>
      </c>
      <c r="I898">
        <v>50</v>
      </c>
      <c r="J898" s="3">
        <f>VLOOKUP(_xlfn.CONCAT(base[[#This Row],[Evento]],base[[#This Row],[Tipo]]),'[1]tabela de preços'!$D$4:$E$14,2,0)</f>
        <v>70</v>
      </c>
      <c r="K898" s="3">
        <v>3500</v>
      </c>
      <c r="L898" s="3">
        <v>1382</v>
      </c>
      <c r="M898" s="3">
        <v>2118</v>
      </c>
      <c r="N898" t="s">
        <v>13</v>
      </c>
    </row>
    <row r="899" spans="2:14" hidden="1" x14ac:dyDescent="0.25">
      <c r="B899" s="2">
        <v>42626</v>
      </c>
      <c r="C899" s="7">
        <f>YEAR(base[[#This Row],[Data]])</f>
        <v>2016</v>
      </c>
      <c r="D899" s="7" t="str">
        <f>UPPER(TEXT(base[[#This Row],[Data]],"mmm"))</f>
        <v>SET</v>
      </c>
      <c r="E899" t="s">
        <v>10</v>
      </c>
      <c r="F899" t="s">
        <v>14</v>
      </c>
      <c r="G899" t="str">
        <f>PROPER(base[[#This Row],[Evento]]&amp;" "&amp;base[[#This Row],[Tipo]])</f>
        <v>Aniversário Teen</v>
      </c>
      <c r="H899" t="s">
        <v>15</v>
      </c>
      <c r="I899">
        <v>100</v>
      </c>
      <c r="J899" s="3">
        <f>VLOOKUP(_xlfn.CONCAT(base[[#This Row],[Evento]],base[[#This Row],[Tipo]]),'[1]tabela de preços'!$D$4:$E$14,2,0)</f>
        <v>90</v>
      </c>
      <c r="K899" s="3">
        <v>9000</v>
      </c>
      <c r="L899" s="3">
        <v>3951</v>
      </c>
      <c r="M899" s="3">
        <v>5049</v>
      </c>
      <c r="N899" t="s">
        <v>13</v>
      </c>
    </row>
    <row r="900" spans="2:14" hidden="1" x14ac:dyDescent="0.25">
      <c r="B900" s="2">
        <v>42608</v>
      </c>
      <c r="C900" s="7">
        <f>YEAR(base[[#This Row],[Data]])</f>
        <v>2016</v>
      </c>
      <c r="D900" s="7" t="str">
        <f>UPPER(TEXT(base[[#This Row],[Data]],"mmm"))</f>
        <v>AGO</v>
      </c>
      <c r="E900" t="s">
        <v>10</v>
      </c>
      <c r="F900" t="s">
        <v>16</v>
      </c>
      <c r="G900" t="str">
        <f>PROPER(base[[#This Row],[Evento]]&amp;" "&amp;base[[#This Row],[Tipo]])</f>
        <v>Aniversário Adulto</v>
      </c>
      <c r="H900" t="s">
        <v>12</v>
      </c>
      <c r="I900">
        <v>150</v>
      </c>
      <c r="J900" s="3">
        <f>VLOOKUP(_xlfn.CONCAT(base[[#This Row],[Evento]],base[[#This Row],[Tipo]]),'[1]tabela de preços'!$D$4:$E$14,2,0)</f>
        <v>120</v>
      </c>
      <c r="K900" s="3">
        <v>18000</v>
      </c>
      <c r="L900" s="3">
        <v>6880</v>
      </c>
      <c r="M900" s="3">
        <v>11120</v>
      </c>
      <c r="N900" t="s">
        <v>13</v>
      </c>
    </row>
    <row r="901" spans="2:14" hidden="1" x14ac:dyDescent="0.25">
      <c r="B901" s="2">
        <v>43081</v>
      </c>
      <c r="C901" s="7">
        <f>YEAR(base[[#This Row],[Data]])</f>
        <v>2017</v>
      </c>
      <c r="D901" s="7" t="str">
        <f>UPPER(TEXT(base[[#This Row],[Data]],"mmm"))</f>
        <v>DEZ</v>
      </c>
      <c r="E901" t="s">
        <v>10</v>
      </c>
      <c r="F901" t="s">
        <v>17</v>
      </c>
      <c r="G901" t="str">
        <f>PROPER(base[[#This Row],[Evento]]&amp;" "&amp;base[[#This Row],[Tipo]])</f>
        <v>Aniversário Melhor Idade</v>
      </c>
      <c r="H901" t="s">
        <v>15</v>
      </c>
      <c r="I901">
        <v>70</v>
      </c>
      <c r="J901" s="3">
        <f>VLOOKUP(_xlfn.CONCAT(base[[#This Row],[Evento]],base[[#This Row],[Tipo]]),'[1]tabela de preços'!$D$4:$E$14,2,0)</f>
        <v>120</v>
      </c>
      <c r="K901" s="3">
        <v>8400</v>
      </c>
      <c r="L901" s="3">
        <v>3450</v>
      </c>
      <c r="M901" s="3">
        <v>4950</v>
      </c>
      <c r="N901" t="s">
        <v>13</v>
      </c>
    </row>
    <row r="902" spans="2:14" hidden="1" x14ac:dyDescent="0.25">
      <c r="B902" s="2">
        <v>42735</v>
      </c>
      <c r="C902" s="7">
        <f>YEAR(base[[#This Row],[Data]])</f>
        <v>2016</v>
      </c>
      <c r="D902" s="7" t="str">
        <f>UPPER(TEXT(base[[#This Row],[Data]],"mmm"))</f>
        <v>DEZ</v>
      </c>
      <c r="E902" t="s">
        <v>18</v>
      </c>
      <c r="F902" t="s">
        <v>16</v>
      </c>
      <c r="G902" t="str">
        <f>PROPER(base[[#This Row],[Evento]]&amp;" "&amp;base[[#This Row],[Tipo]])</f>
        <v>Casamento Adulto</v>
      </c>
      <c r="H902" t="s">
        <v>12</v>
      </c>
      <c r="I902">
        <v>120</v>
      </c>
      <c r="J902" s="3">
        <f>VLOOKUP(_xlfn.CONCAT(base[[#This Row],[Evento]],base[[#This Row],[Tipo]]),'[1]tabela de preços'!$D$4:$E$14,2,0)</f>
        <v>150</v>
      </c>
      <c r="K902" s="3">
        <v>18000</v>
      </c>
      <c r="L902" s="3">
        <v>8030</v>
      </c>
      <c r="M902" s="3">
        <v>9970</v>
      </c>
      <c r="N902" t="s">
        <v>13</v>
      </c>
    </row>
    <row r="903" spans="2:14" hidden="1" x14ac:dyDescent="0.25">
      <c r="B903" s="2">
        <v>42724</v>
      </c>
      <c r="C903" s="7">
        <f>YEAR(base[[#This Row],[Data]])</f>
        <v>2016</v>
      </c>
      <c r="D903" s="7" t="str">
        <f>UPPER(TEXT(base[[#This Row],[Data]],"mmm"))</f>
        <v>DEZ</v>
      </c>
      <c r="E903" t="s">
        <v>19</v>
      </c>
      <c r="F903" t="s">
        <v>16</v>
      </c>
      <c r="G903" t="str">
        <f>PROPER(base[[#This Row],[Evento]]&amp;" "&amp;base[[#This Row],[Tipo]])</f>
        <v>Bodas Adulto</v>
      </c>
      <c r="H903" t="s">
        <v>15</v>
      </c>
      <c r="I903">
        <v>100</v>
      </c>
      <c r="J903" s="3">
        <f>VLOOKUP(_xlfn.CONCAT(base[[#This Row],[Evento]],base[[#This Row],[Tipo]]),'[1]tabela de preços'!$D$4:$E$14,2,0)</f>
        <v>150</v>
      </c>
      <c r="K903" s="3">
        <v>15000</v>
      </c>
      <c r="L903" s="3">
        <v>5203</v>
      </c>
      <c r="M903" s="3">
        <v>9797</v>
      </c>
      <c r="N903" t="s">
        <v>13</v>
      </c>
    </row>
    <row r="904" spans="2:14" hidden="1" x14ac:dyDescent="0.25">
      <c r="B904" s="2">
        <v>42379</v>
      </c>
      <c r="C904" s="7">
        <f>YEAR(base[[#This Row],[Data]])</f>
        <v>2016</v>
      </c>
      <c r="D904" s="7" t="str">
        <f>UPPER(TEXT(base[[#This Row],[Data]],"mmm"))</f>
        <v>JAN</v>
      </c>
      <c r="E904" t="s">
        <v>19</v>
      </c>
      <c r="F904" t="s">
        <v>17</v>
      </c>
      <c r="G904" t="str">
        <f>PROPER(base[[#This Row],[Evento]]&amp;" "&amp;base[[#This Row],[Tipo]])</f>
        <v>Bodas Melhor Idade</v>
      </c>
      <c r="H904" t="s">
        <v>12</v>
      </c>
      <c r="I904">
        <v>200</v>
      </c>
      <c r="J904" s="3">
        <f>VLOOKUP(_xlfn.CONCAT(base[[#This Row],[Evento]],base[[#This Row],[Tipo]]),'[1]tabela de preços'!$D$4:$E$14,2,0)</f>
        <v>120</v>
      </c>
      <c r="K904" s="3">
        <v>24000</v>
      </c>
      <c r="L904" s="3">
        <v>9950</v>
      </c>
      <c r="M904" s="3">
        <v>14050</v>
      </c>
      <c r="N904" t="s">
        <v>13</v>
      </c>
    </row>
    <row r="905" spans="2:14" hidden="1" x14ac:dyDescent="0.25">
      <c r="B905" s="2">
        <v>42584</v>
      </c>
      <c r="C905" s="7">
        <f>YEAR(base[[#This Row],[Data]])</f>
        <v>2016</v>
      </c>
      <c r="D905" s="7" t="str">
        <f>UPPER(TEXT(base[[#This Row],[Data]],"mmm"))</f>
        <v>AGO</v>
      </c>
      <c r="E905" t="s">
        <v>20</v>
      </c>
      <c r="F905" t="s">
        <v>16</v>
      </c>
      <c r="G905" t="str">
        <f>PROPER(base[[#This Row],[Evento]]&amp;" "&amp;base[[#This Row],[Tipo]])</f>
        <v>Empresa Adulto</v>
      </c>
      <c r="H905" t="s">
        <v>15</v>
      </c>
      <c r="I905">
        <v>50</v>
      </c>
      <c r="J905" s="3">
        <f>VLOOKUP(_xlfn.CONCAT(base[[#This Row],[Evento]],base[[#This Row],[Tipo]]),'[1]tabela de preços'!$D$4:$E$14,2,0)</f>
        <v>100</v>
      </c>
      <c r="K905" s="3">
        <v>5000</v>
      </c>
      <c r="L905" s="3">
        <v>1744</v>
      </c>
      <c r="M905" s="3">
        <v>3256</v>
      </c>
      <c r="N905" t="s">
        <v>13</v>
      </c>
    </row>
    <row r="906" spans="2:14" hidden="1" x14ac:dyDescent="0.25">
      <c r="B906" s="2">
        <v>42449</v>
      </c>
      <c r="C906" s="7">
        <f>YEAR(base[[#This Row],[Data]])</f>
        <v>2016</v>
      </c>
      <c r="D906" s="7" t="str">
        <f>UPPER(TEXT(base[[#This Row],[Data]],"mmm"))</f>
        <v>MAR</v>
      </c>
      <c r="E906" t="s">
        <v>21</v>
      </c>
      <c r="F906" t="s">
        <v>14</v>
      </c>
      <c r="G906" t="str">
        <f>PROPER(base[[#This Row],[Evento]]&amp;" "&amp;base[[#This Row],[Tipo]])</f>
        <v>15 Anos Teen</v>
      </c>
      <c r="H906" t="s">
        <v>12</v>
      </c>
      <c r="I906">
        <v>100</v>
      </c>
      <c r="J906" s="3">
        <f>VLOOKUP(_xlfn.CONCAT(base[[#This Row],[Evento]],base[[#This Row],[Tipo]]),'[1]tabela de preços'!$D$4:$E$14,2,0)</f>
        <v>90</v>
      </c>
      <c r="K906" s="3">
        <v>9000</v>
      </c>
      <c r="L906" s="3">
        <v>3978</v>
      </c>
      <c r="M906" s="3">
        <v>5022</v>
      </c>
      <c r="N906" t="s">
        <v>13</v>
      </c>
    </row>
    <row r="907" spans="2:14" hidden="1" x14ac:dyDescent="0.25">
      <c r="B907" s="2">
        <v>42531</v>
      </c>
      <c r="C907" s="7">
        <f>YEAR(base[[#This Row],[Data]])</f>
        <v>2016</v>
      </c>
      <c r="D907" s="7" t="str">
        <f>UPPER(TEXT(base[[#This Row],[Data]],"mmm"))</f>
        <v>JUN</v>
      </c>
      <c r="E907" t="s">
        <v>22</v>
      </c>
      <c r="F907" t="s">
        <v>16</v>
      </c>
      <c r="G907" t="str">
        <f>PROPER(base[[#This Row],[Evento]]&amp;" "&amp;base[[#This Row],[Tipo]])</f>
        <v>Despedida Adulto</v>
      </c>
      <c r="H907" t="s">
        <v>15</v>
      </c>
      <c r="I907">
        <v>150</v>
      </c>
      <c r="J907" s="3">
        <f>VLOOKUP(_xlfn.CONCAT(base[[#This Row],[Evento]],base[[#This Row],[Tipo]]),'[1]tabela de preços'!$D$4:$E$14,2,0)</f>
        <v>120</v>
      </c>
      <c r="K907" s="3">
        <v>18000</v>
      </c>
      <c r="L907" s="3">
        <v>6278</v>
      </c>
      <c r="M907" s="3">
        <v>11722</v>
      </c>
      <c r="N907" t="s">
        <v>13</v>
      </c>
    </row>
    <row r="908" spans="2:14" hidden="1" x14ac:dyDescent="0.25">
      <c r="B908" s="2">
        <v>42687</v>
      </c>
      <c r="C908" s="7">
        <f>YEAR(base[[#This Row],[Data]])</f>
        <v>2016</v>
      </c>
      <c r="D908" s="7" t="str">
        <f>UPPER(TEXT(base[[#This Row],[Data]],"mmm"))</f>
        <v>NOV</v>
      </c>
      <c r="E908" t="s">
        <v>10</v>
      </c>
      <c r="F908" t="s">
        <v>11</v>
      </c>
      <c r="G908" t="str">
        <f>PROPER(base[[#This Row],[Evento]]&amp;" "&amp;base[[#This Row],[Tipo]])</f>
        <v>Aniversário Infantil</v>
      </c>
      <c r="H908" t="s">
        <v>12</v>
      </c>
      <c r="I908">
        <v>50</v>
      </c>
      <c r="J908" s="3">
        <f>VLOOKUP(_xlfn.CONCAT(base[[#This Row],[Evento]],base[[#This Row],[Tipo]]),'[1]tabela de preços'!$D$4:$E$14,2,0)</f>
        <v>70</v>
      </c>
      <c r="K908" s="3">
        <v>3500</v>
      </c>
      <c r="L908" s="3">
        <v>1273</v>
      </c>
      <c r="M908" s="3">
        <v>2227</v>
      </c>
      <c r="N908" t="s">
        <v>13</v>
      </c>
    </row>
    <row r="909" spans="2:14" hidden="1" x14ac:dyDescent="0.25">
      <c r="B909" s="2">
        <v>42642</v>
      </c>
      <c r="C909" s="7">
        <f>YEAR(base[[#This Row],[Data]])</f>
        <v>2016</v>
      </c>
      <c r="D909" s="7" t="str">
        <f>UPPER(TEXT(base[[#This Row],[Data]],"mmm"))</f>
        <v>SET</v>
      </c>
      <c r="E909" t="s">
        <v>10</v>
      </c>
      <c r="F909" t="s">
        <v>14</v>
      </c>
      <c r="G909" t="str">
        <f>PROPER(base[[#This Row],[Evento]]&amp;" "&amp;base[[#This Row],[Tipo]])</f>
        <v>Aniversário Teen</v>
      </c>
      <c r="H909" t="s">
        <v>15</v>
      </c>
      <c r="I909">
        <v>100</v>
      </c>
      <c r="J909" s="3">
        <f>VLOOKUP(_xlfn.CONCAT(base[[#This Row],[Evento]],base[[#This Row],[Tipo]]),'[1]tabela de preços'!$D$4:$E$14,2,0)</f>
        <v>90</v>
      </c>
      <c r="K909" s="3">
        <v>9000</v>
      </c>
      <c r="L909" s="3">
        <v>3462</v>
      </c>
      <c r="M909" s="3">
        <v>5538</v>
      </c>
      <c r="N909" t="s">
        <v>13</v>
      </c>
    </row>
    <row r="910" spans="2:14" hidden="1" x14ac:dyDescent="0.25">
      <c r="B910" s="2">
        <v>42503</v>
      </c>
      <c r="C910" s="7">
        <f>YEAR(base[[#This Row],[Data]])</f>
        <v>2016</v>
      </c>
      <c r="D910" s="7" t="str">
        <f>UPPER(TEXT(base[[#This Row],[Data]],"mmm"))</f>
        <v>MAI</v>
      </c>
      <c r="E910" t="s">
        <v>10</v>
      </c>
      <c r="F910" t="s">
        <v>16</v>
      </c>
      <c r="G910" t="str">
        <f>PROPER(base[[#This Row],[Evento]]&amp;" "&amp;base[[#This Row],[Tipo]])</f>
        <v>Aniversário Adulto</v>
      </c>
      <c r="H910" t="s">
        <v>12</v>
      </c>
      <c r="I910">
        <v>150</v>
      </c>
      <c r="J910" s="3">
        <f>VLOOKUP(_xlfn.CONCAT(base[[#This Row],[Evento]],base[[#This Row],[Tipo]]),'[1]tabela de preços'!$D$4:$E$14,2,0)</f>
        <v>120</v>
      </c>
      <c r="K910" s="3">
        <v>18000</v>
      </c>
      <c r="L910" s="3">
        <v>7737</v>
      </c>
      <c r="M910" s="3">
        <v>10263</v>
      </c>
      <c r="N910" t="s">
        <v>13</v>
      </c>
    </row>
    <row r="911" spans="2:14" hidden="1" x14ac:dyDescent="0.25">
      <c r="B911" s="2">
        <v>42417</v>
      </c>
      <c r="C911" s="7">
        <f>YEAR(base[[#This Row],[Data]])</f>
        <v>2016</v>
      </c>
      <c r="D911" s="7" t="str">
        <f>UPPER(TEXT(base[[#This Row],[Data]],"mmm"))</f>
        <v>FEV</v>
      </c>
      <c r="E911" t="s">
        <v>10</v>
      </c>
      <c r="F911" t="s">
        <v>17</v>
      </c>
      <c r="G911" t="str">
        <f>PROPER(base[[#This Row],[Evento]]&amp;" "&amp;base[[#This Row],[Tipo]])</f>
        <v>Aniversário Melhor Idade</v>
      </c>
      <c r="H911" t="s">
        <v>15</v>
      </c>
      <c r="I911">
        <v>70</v>
      </c>
      <c r="J911" s="3">
        <f>VLOOKUP(_xlfn.CONCAT(base[[#This Row],[Evento]],base[[#This Row],[Tipo]]),'[1]tabela de preços'!$D$4:$E$14,2,0)</f>
        <v>120</v>
      </c>
      <c r="K911" s="3">
        <v>8400</v>
      </c>
      <c r="L911" s="3">
        <v>3150</v>
      </c>
      <c r="M911" s="3">
        <v>5250</v>
      </c>
      <c r="N911" t="s">
        <v>13</v>
      </c>
    </row>
    <row r="912" spans="2:14" hidden="1" x14ac:dyDescent="0.25">
      <c r="B912" s="2">
        <v>43009</v>
      </c>
      <c r="C912" s="7">
        <f>YEAR(base[[#This Row],[Data]])</f>
        <v>2017</v>
      </c>
      <c r="D912" s="7" t="str">
        <f>UPPER(TEXT(base[[#This Row],[Data]],"mmm"))</f>
        <v>OUT</v>
      </c>
      <c r="E912" t="s">
        <v>18</v>
      </c>
      <c r="F912" t="s">
        <v>16</v>
      </c>
      <c r="G912" t="str">
        <f>PROPER(base[[#This Row],[Evento]]&amp;" "&amp;base[[#This Row],[Tipo]])</f>
        <v>Casamento Adulto</v>
      </c>
      <c r="H912" t="s">
        <v>12</v>
      </c>
      <c r="I912">
        <v>120</v>
      </c>
      <c r="J912" s="3">
        <f>VLOOKUP(_xlfn.CONCAT(base[[#This Row],[Evento]],base[[#This Row],[Tipo]]),'[1]tabela de preços'!$D$4:$E$14,2,0)</f>
        <v>150</v>
      </c>
      <c r="K912" s="3">
        <v>18000</v>
      </c>
      <c r="L912" s="3">
        <v>5989</v>
      </c>
      <c r="M912" s="3">
        <v>12011</v>
      </c>
      <c r="N912" t="s">
        <v>13</v>
      </c>
    </row>
    <row r="913" spans="2:14" hidden="1" x14ac:dyDescent="0.25">
      <c r="B913" s="2">
        <v>42453</v>
      </c>
      <c r="C913" s="7">
        <f>YEAR(base[[#This Row],[Data]])</f>
        <v>2016</v>
      </c>
      <c r="D913" s="7" t="str">
        <f>UPPER(TEXT(base[[#This Row],[Data]],"mmm"))</f>
        <v>MAR</v>
      </c>
      <c r="E913" t="s">
        <v>19</v>
      </c>
      <c r="F913" t="s">
        <v>16</v>
      </c>
      <c r="G913" t="str">
        <f>PROPER(base[[#This Row],[Evento]]&amp;" "&amp;base[[#This Row],[Tipo]])</f>
        <v>Bodas Adulto</v>
      </c>
      <c r="H913" t="s">
        <v>15</v>
      </c>
      <c r="I913">
        <v>100</v>
      </c>
      <c r="J913" s="3">
        <f>VLOOKUP(_xlfn.CONCAT(base[[#This Row],[Evento]],base[[#This Row],[Tipo]]),'[1]tabela de preços'!$D$4:$E$14,2,0)</f>
        <v>150</v>
      </c>
      <c r="K913" s="3">
        <v>15000</v>
      </c>
      <c r="L913" s="3">
        <v>6249</v>
      </c>
      <c r="M913" s="3">
        <v>8751</v>
      </c>
      <c r="N913" t="s">
        <v>13</v>
      </c>
    </row>
    <row r="914" spans="2:14" hidden="1" x14ac:dyDescent="0.25">
      <c r="B914" s="2">
        <v>42798</v>
      </c>
      <c r="C914" s="7">
        <f>YEAR(base[[#This Row],[Data]])</f>
        <v>2017</v>
      </c>
      <c r="D914" s="7" t="str">
        <f>UPPER(TEXT(base[[#This Row],[Data]],"mmm"))</f>
        <v>MAR</v>
      </c>
      <c r="E914" t="s">
        <v>19</v>
      </c>
      <c r="F914" t="s">
        <v>17</v>
      </c>
      <c r="G914" t="str">
        <f>PROPER(base[[#This Row],[Evento]]&amp;" "&amp;base[[#This Row],[Tipo]])</f>
        <v>Bodas Melhor Idade</v>
      </c>
      <c r="H914" t="s">
        <v>12</v>
      </c>
      <c r="I914">
        <v>200</v>
      </c>
      <c r="J914" s="3">
        <f>VLOOKUP(_xlfn.CONCAT(base[[#This Row],[Evento]],base[[#This Row],[Tipo]]),'[1]tabela de preços'!$D$4:$E$14,2,0)</f>
        <v>120</v>
      </c>
      <c r="K914" s="3">
        <v>24000</v>
      </c>
      <c r="L914" s="3">
        <v>7924</v>
      </c>
      <c r="M914" s="3">
        <v>16076</v>
      </c>
      <c r="N914" t="s">
        <v>13</v>
      </c>
    </row>
    <row r="915" spans="2:14" hidden="1" x14ac:dyDescent="0.25">
      <c r="B915" s="2">
        <v>42619</v>
      </c>
      <c r="C915" s="7">
        <f>YEAR(base[[#This Row],[Data]])</f>
        <v>2016</v>
      </c>
      <c r="D915" s="7" t="str">
        <f>UPPER(TEXT(base[[#This Row],[Data]],"mmm"))</f>
        <v>SET</v>
      </c>
      <c r="E915" t="s">
        <v>20</v>
      </c>
      <c r="F915" t="s">
        <v>16</v>
      </c>
      <c r="G915" t="str">
        <f>PROPER(base[[#This Row],[Evento]]&amp;" "&amp;base[[#This Row],[Tipo]])</f>
        <v>Empresa Adulto</v>
      </c>
      <c r="H915" t="s">
        <v>15</v>
      </c>
      <c r="I915">
        <v>50</v>
      </c>
      <c r="J915" s="3">
        <f>VLOOKUP(_xlfn.CONCAT(base[[#This Row],[Evento]],base[[#This Row],[Tipo]]),'[1]tabela de preços'!$D$4:$E$14,2,0)</f>
        <v>100</v>
      </c>
      <c r="K915" s="3">
        <v>5000</v>
      </c>
      <c r="L915" s="3">
        <v>1813</v>
      </c>
      <c r="M915" s="3">
        <v>3187</v>
      </c>
      <c r="N915" t="s">
        <v>13</v>
      </c>
    </row>
    <row r="916" spans="2:14" hidden="1" x14ac:dyDescent="0.25">
      <c r="B916" s="2">
        <v>42860</v>
      </c>
      <c r="C916" s="7">
        <f>YEAR(base[[#This Row],[Data]])</f>
        <v>2017</v>
      </c>
      <c r="D916" s="7" t="str">
        <f>UPPER(TEXT(base[[#This Row],[Data]],"mmm"))</f>
        <v>MAI</v>
      </c>
      <c r="E916" t="s">
        <v>21</v>
      </c>
      <c r="F916" t="s">
        <v>14</v>
      </c>
      <c r="G916" t="str">
        <f>PROPER(base[[#This Row],[Evento]]&amp;" "&amp;base[[#This Row],[Tipo]])</f>
        <v>15 Anos Teen</v>
      </c>
      <c r="H916" t="s">
        <v>12</v>
      </c>
      <c r="I916">
        <v>100</v>
      </c>
      <c r="J916" s="3">
        <f>VLOOKUP(_xlfn.CONCAT(base[[#This Row],[Evento]],base[[#This Row],[Tipo]]),'[1]tabela de preços'!$D$4:$E$14,2,0)</f>
        <v>90</v>
      </c>
      <c r="K916" s="3">
        <v>9000</v>
      </c>
      <c r="L916" s="3">
        <v>3345</v>
      </c>
      <c r="M916" s="3">
        <v>5655</v>
      </c>
      <c r="N916" t="s">
        <v>13</v>
      </c>
    </row>
    <row r="917" spans="2:14" x14ac:dyDescent="0.25">
      <c r="B917" s="2">
        <v>42751</v>
      </c>
      <c r="C917" s="7">
        <f>YEAR(base[[#This Row],[Data]])</f>
        <v>2017</v>
      </c>
      <c r="D917" s="7" t="str">
        <f>UPPER(TEXT(base[[#This Row],[Data]],"mmm"))</f>
        <v>JAN</v>
      </c>
      <c r="E917" t="s">
        <v>22</v>
      </c>
      <c r="F917" t="s">
        <v>16</v>
      </c>
      <c r="G917" t="str">
        <f>PROPER(base[[#This Row],[Evento]]&amp;" "&amp;base[[#This Row],[Tipo]])</f>
        <v>Despedida Adulto</v>
      </c>
      <c r="H917" t="s">
        <v>15</v>
      </c>
      <c r="I917">
        <v>150</v>
      </c>
      <c r="J917" s="3">
        <f>VLOOKUP(_xlfn.CONCAT(base[[#This Row],[Evento]],base[[#This Row],[Tipo]]),'[1]tabela de preços'!$D$4:$E$14,2,0)</f>
        <v>120</v>
      </c>
      <c r="K917" s="3">
        <v>18000</v>
      </c>
      <c r="L917" s="3">
        <v>6791</v>
      </c>
      <c r="M917" s="3">
        <v>11209</v>
      </c>
      <c r="N917" t="s">
        <v>13</v>
      </c>
    </row>
    <row r="918" spans="2:14" hidden="1" x14ac:dyDescent="0.25">
      <c r="B918" s="2">
        <v>42895</v>
      </c>
      <c r="C918" s="7">
        <f>YEAR(base[[#This Row],[Data]])</f>
        <v>2017</v>
      </c>
      <c r="D918" s="7" t="str">
        <f>UPPER(TEXT(base[[#This Row],[Data]],"mmm"))</f>
        <v>JUN</v>
      </c>
      <c r="E918" t="s">
        <v>10</v>
      </c>
      <c r="F918" t="s">
        <v>11</v>
      </c>
      <c r="G918" t="str">
        <f>PROPER(base[[#This Row],[Evento]]&amp;" "&amp;base[[#This Row],[Tipo]])</f>
        <v>Aniversário Infantil</v>
      </c>
      <c r="H918" t="s">
        <v>12</v>
      </c>
      <c r="I918">
        <v>50</v>
      </c>
      <c r="J918" s="3">
        <f>VLOOKUP(_xlfn.CONCAT(base[[#This Row],[Evento]],base[[#This Row],[Tipo]]),'[1]tabela de preços'!$D$4:$E$14,2,0)</f>
        <v>70</v>
      </c>
      <c r="K918" s="3">
        <v>3500</v>
      </c>
      <c r="L918" s="3">
        <v>1525</v>
      </c>
      <c r="M918" s="3">
        <v>1975</v>
      </c>
      <c r="N918" t="s">
        <v>13</v>
      </c>
    </row>
    <row r="919" spans="2:14" hidden="1" x14ac:dyDescent="0.25">
      <c r="B919" s="2">
        <v>42646</v>
      </c>
      <c r="C919" s="7">
        <f>YEAR(base[[#This Row],[Data]])</f>
        <v>2016</v>
      </c>
      <c r="D919" s="7" t="str">
        <f>UPPER(TEXT(base[[#This Row],[Data]],"mmm"))</f>
        <v>OUT</v>
      </c>
      <c r="E919" t="s">
        <v>10</v>
      </c>
      <c r="F919" t="s">
        <v>14</v>
      </c>
      <c r="G919" t="str">
        <f>PROPER(base[[#This Row],[Evento]]&amp;" "&amp;base[[#This Row],[Tipo]])</f>
        <v>Aniversário Teen</v>
      </c>
      <c r="H919" t="s">
        <v>15</v>
      </c>
      <c r="I919">
        <v>100</v>
      </c>
      <c r="J919" s="3">
        <f>VLOOKUP(_xlfn.CONCAT(base[[#This Row],[Evento]],base[[#This Row],[Tipo]]),'[1]tabela de preços'!$D$4:$E$14,2,0)</f>
        <v>90</v>
      </c>
      <c r="K919" s="3">
        <v>9000</v>
      </c>
      <c r="L919" s="3">
        <v>2989</v>
      </c>
      <c r="M919" s="3">
        <v>6011</v>
      </c>
      <c r="N919" t="s">
        <v>13</v>
      </c>
    </row>
    <row r="920" spans="2:14" hidden="1" x14ac:dyDescent="0.25">
      <c r="B920" s="2">
        <v>42888</v>
      </c>
      <c r="C920" s="7">
        <f>YEAR(base[[#This Row],[Data]])</f>
        <v>2017</v>
      </c>
      <c r="D920" s="7" t="str">
        <f>UPPER(TEXT(base[[#This Row],[Data]],"mmm"))</f>
        <v>JUN</v>
      </c>
      <c r="E920" t="s">
        <v>10</v>
      </c>
      <c r="F920" t="s">
        <v>16</v>
      </c>
      <c r="G920" t="str">
        <f>PROPER(base[[#This Row],[Evento]]&amp;" "&amp;base[[#This Row],[Tipo]])</f>
        <v>Aniversário Adulto</v>
      </c>
      <c r="H920" t="s">
        <v>12</v>
      </c>
      <c r="I920">
        <v>150</v>
      </c>
      <c r="J920" s="3">
        <f>VLOOKUP(_xlfn.CONCAT(base[[#This Row],[Evento]],base[[#This Row],[Tipo]]),'[1]tabela de preços'!$D$4:$E$14,2,0)</f>
        <v>120</v>
      </c>
      <c r="K920" s="3">
        <v>18000</v>
      </c>
      <c r="L920" s="3">
        <v>7387</v>
      </c>
      <c r="M920" s="3">
        <v>10613</v>
      </c>
      <c r="N920" t="s">
        <v>13</v>
      </c>
    </row>
    <row r="921" spans="2:14" hidden="1" x14ac:dyDescent="0.25">
      <c r="B921" s="2">
        <v>42874</v>
      </c>
      <c r="C921" s="7">
        <f>YEAR(base[[#This Row],[Data]])</f>
        <v>2017</v>
      </c>
      <c r="D921" s="7" t="str">
        <f>UPPER(TEXT(base[[#This Row],[Data]],"mmm"))</f>
        <v>MAI</v>
      </c>
      <c r="E921" t="s">
        <v>10</v>
      </c>
      <c r="F921" t="s">
        <v>17</v>
      </c>
      <c r="G921" t="str">
        <f>PROPER(base[[#This Row],[Evento]]&amp;" "&amp;base[[#This Row],[Tipo]])</f>
        <v>Aniversário Melhor Idade</v>
      </c>
      <c r="H921" t="s">
        <v>15</v>
      </c>
      <c r="I921">
        <v>70</v>
      </c>
      <c r="J921" s="3">
        <f>VLOOKUP(_xlfn.CONCAT(base[[#This Row],[Evento]],base[[#This Row],[Tipo]]),'[1]tabela de preços'!$D$4:$E$14,2,0)</f>
        <v>120</v>
      </c>
      <c r="K921" s="3">
        <v>8400</v>
      </c>
      <c r="L921" s="3">
        <v>3241</v>
      </c>
      <c r="M921" s="3">
        <v>5159</v>
      </c>
      <c r="N921" t="s">
        <v>13</v>
      </c>
    </row>
    <row r="922" spans="2:14" hidden="1" x14ac:dyDescent="0.25">
      <c r="B922" s="2">
        <v>42967</v>
      </c>
      <c r="C922" s="7">
        <f>YEAR(base[[#This Row],[Data]])</f>
        <v>2017</v>
      </c>
      <c r="D922" s="7" t="str">
        <f>UPPER(TEXT(base[[#This Row],[Data]],"mmm"))</f>
        <v>AGO</v>
      </c>
      <c r="E922" t="s">
        <v>18</v>
      </c>
      <c r="F922" t="s">
        <v>16</v>
      </c>
      <c r="G922" t="str">
        <f>PROPER(base[[#This Row],[Evento]]&amp;" "&amp;base[[#This Row],[Tipo]])</f>
        <v>Casamento Adulto</v>
      </c>
      <c r="H922" t="s">
        <v>12</v>
      </c>
      <c r="I922">
        <v>120</v>
      </c>
      <c r="J922" s="3">
        <f>VLOOKUP(_xlfn.CONCAT(base[[#This Row],[Evento]],base[[#This Row],[Tipo]]),'[1]tabela de preços'!$D$4:$E$14,2,0)</f>
        <v>150</v>
      </c>
      <c r="K922" s="3">
        <v>18000</v>
      </c>
      <c r="L922" s="3">
        <v>7057</v>
      </c>
      <c r="M922" s="3">
        <v>10943</v>
      </c>
      <c r="N922" t="s">
        <v>13</v>
      </c>
    </row>
    <row r="923" spans="2:14" hidden="1" x14ac:dyDescent="0.25">
      <c r="B923" s="2">
        <v>42460</v>
      </c>
      <c r="C923" s="7">
        <f>YEAR(base[[#This Row],[Data]])</f>
        <v>2016</v>
      </c>
      <c r="D923" s="7" t="str">
        <f>UPPER(TEXT(base[[#This Row],[Data]],"mmm"))</f>
        <v>MAR</v>
      </c>
      <c r="E923" t="s">
        <v>19</v>
      </c>
      <c r="F923" t="s">
        <v>16</v>
      </c>
      <c r="G923" t="str">
        <f>PROPER(base[[#This Row],[Evento]]&amp;" "&amp;base[[#This Row],[Tipo]])</f>
        <v>Bodas Adulto</v>
      </c>
      <c r="H923" t="s">
        <v>15</v>
      </c>
      <c r="I923">
        <v>100</v>
      </c>
      <c r="J923" s="3">
        <f>VLOOKUP(_xlfn.CONCAT(base[[#This Row],[Evento]],base[[#This Row],[Tipo]]),'[1]tabela de preços'!$D$4:$E$14,2,0)</f>
        <v>150</v>
      </c>
      <c r="K923" s="3">
        <v>15000</v>
      </c>
      <c r="L923" s="3">
        <v>6720</v>
      </c>
      <c r="M923" s="3">
        <v>8280</v>
      </c>
      <c r="N923" t="s">
        <v>13</v>
      </c>
    </row>
    <row r="924" spans="2:14" hidden="1" x14ac:dyDescent="0.25">
      <c r="B924" s="2">
        <v>42873</v>
      </c>
      <c r="C924" s="7">
        <f>YEAR(base[[#This Row],[Data]])</f>
        <v>2017</v>
      </c>
      <c r="D924" s="7" t="str">
        <f>UPPER(TEXT(base[[#This Row],[Data]],"mmm"))</f>
        <v>MAI</v>
      </c>
      <c r="E924" t="s">
        <v>19</v>
      </c>
      <c r="F924" t="s">
        <v>17</v>
      </c>
      <c r="G924" t="str">
        <f>PROPER(base[[#This Row],[Evento]]&amp;" "&amp;base[[#This Row],[Tipo]])</f>
        <v>Bodas Melhor Idade</v>
      </c>
      <c r="H924" t="s">
        <v>12</v>
      </c>
      <c r="I924">
        <v>200</v>
      </c>
      <c r="J924" s="3">
        <f>VLOOKUP(_xlfn.CONCAT(base[[#This Row],[Evento]],base[[#This Row],[Tipo]]),'[1]tabela de preços'!$D$4:$E$14,2,0)</f>
        <v>120</v>
      </c>
      <c r="K924" s="3">
        <v>24000</v>
      </c>
      <c r="L924" s="3">
        <v>9765</v>
      </c>
      <c r="M924" s="3">
        <v>14235</v>
      </c>
      <c r="N924" t="s">
        <v>13</v>
      </c>
    </row>
    <row r="925" spans="2:14" hidden="1" x14ac:dyDescent="0.25">
      <c r="B925" s="2">
        <v>42644</v>
      </c>
      <c r="C925" s="7">
        <f>YEAR(base[[#This Row],[Data]])</f>
        <v>2016</v>
      </c>
      <c r="D925" s="7" t="str">
        <f>UPPER(TEXT(base[[#This Row],[Data]],"mmm"))</f>
        <v>OUT</v>
      </c>
      <c r="E925" t="s">
        <v>20</v>
      </c>
      <c r="F925" t="s">
        <v>16</v>
      </c>
      <c r="G925" t="str">
        <f>PROPER(base[[#This Row],[Evento]]&amp;" "&amp;base[[#This Row],[Tipo]])</f>
        <v>Empresa Adulto</v>
      </c>
      <c r="H925" t="s">
        <v>15</v>
      </c>
      <c r="I925">
        <v>50</v>
      </c>
      <c r="J925" s="3">
        <f>VLOOKUP(_xlfn.CONCAT(base[[#This Row],[Evento]],base[[#This Row],[Tipo]]),'[1]tabela de preços'!$D$4:$E$14,2,0)</f>
        <v>100</v>
      </c>
      <c r="K925" s="3">
        <v>5000</v>
      </c>
      <c r="L925" s="3">
        <v>2024</v>
      </c>
      <c r="M925" s="3">
        <v>2976</v>
      </c>
      <c r="N925" t="s">
        <v>13</v>
      </c>
    </row>
    <row r="926" spans="2:14" hidden="1" x14ac:dyDescent="0.25">
      <c r="B926" s="2">
        <v>42564</v>
      </c>
      <c r="C926" s="7">
        <f>YEAR(base[[#This Row],[Data]])</f>
        <v>2016</v>
      </c>
      <c r="D926" s="7" t="str">
        <f>UPPER(TEXT(base[[#This Row],[Data]],"mmm"))</f>
        <v>JUL</v>
      </c>
      <c r="E926" t="s">
        <v>21</v>
      </c>
      <c r="F926" t="s">
        <v>14</v>
      </c>
      <c r="G926" t="str">
        <f>PROPER(base[[#This Row],[Evento]]&amp;" "&amp;base[[#This Row],[Tipo]])</f>
        <v>15 Anos Teen</v>
      </c>
      <c r="H926" t="s">
        <v>12</v>
      </c>
      <c r="I926">
        <v>100</v>
      </c>
      <c r="J926" s="3">
        <f>VLOOKUP(_xlfn.CONCAT(base[[#This Row],[Evento]],base[[#This Row],[Tipo]]),'[1]tabela de preços'!$D$4:$E$14,2,0)</f>
        <v>90</v>
      </c>
      <c r="K926" s="3">
        <v>9000</v>
      </c>
      <c r="L926" s="3">
        <v>4023</v>
      </c>
      <c r="M926" s="3">
        <v>4977</v>
      </c>
      <c r="N926" t="s">
        <v>13</v>
      </c>
    </row>
    <row r="927" spans="2:14" hidden="1" x14ac:dyDescent="0.25">
      <c r="B927" s="2">
        <v>43061</v>
      </c>
      <c r="C927" s="7">
        <f>YEAR(base[[#This Row],[Data]])</f>
        <v>2017</v>
      </c>
      <c r="D927" s="7" t="str">
        <f>UPPER(TEXT(base[[#This Row],[Data]],"mmm"))</f>
        <v>NOV</v>
      </c>
      <c r="E927" t="s">
        <v>22</v>
      </c>
      <c r="F927" t="s">
        <v>16</v>
      </c>
      <c r="G927" t="str">
        <f>PROPER(base[[#This Row],[Evento]]&amp;" "&amp;base[[#This Row],[Tipo]])</f>
        <v>Despedida Adulto</v>
      </c>
      <c r="H927" t="s">
        <v>15</v>
      </c>
      <c r="I927">
        <v>150</v>
      </c>
      <c r="J927" s="3">
        <f>VLOOKUP(_xlfn.CONCAT(base[[#This Row],[Evento]],base[[#This Row],[Tipo]]),'[1]tabela de preços'!$D$4:$E$14,2,0)</f>
        <v>120</v>
      </c>
      <c r="K927" s="3">
        <v>18000</v>
      </c>
      <c r="L927" s="3">
        <v>8047</v>
      </c>
      <c r="M927" s="3">
        <v>9953</v>
      </c>
      <c r="N927" t="s">
        <v>13</v>
      </c>
    </row>
    <row r="928" spans="2:14" hidden="1" x14ac:dyDescent="0.25">
      <c r="B928" s="2">
        <v>42613</v>
      </c>
      <c r="C928" s="7">
        <f>YEAR(base[[#This Row],[Data]])</f>
        <v>2016</v>
      </c>
      <c r="D928" s="7" t="str">
        <f>UPPER(TEXT(base[[#This Row],[Data]],"mmm"))</f>
        <v>AGO</v>
      </c>
      <c r="E928" t="s">
        <v>10</v>
      </c>
      <c r="F928" t="s">
        <v>11</v>
      </c>
      <c r="G928" t="str">
        <f>PROPER(base[[#This Row],[Evento]]&amp;" "&amp;base[[#This Row],[Tipo]])</f>
        <v>Aniversário Infantil</v>
      </c>
      <c r="H928" t="s">
        <v>12</v>
      </c>
      <c r="I928">
        <v>50</v>
      </c>
      <c r="J928" s="3">
        <f>VLOOKUP(_xlfn.CONCAT(base[[#This Row],[Evento]],base[[#This Row],[Tipo]]),'[1]tabela de preços'!$D$4:$E$14,2,0)</f>
        <v>70</v>
      </c>
      <c r="K928" s="3">
        <v>3500</v>
      </c>
      <c r="L928" s="3">
        <v>1295</v>
      </c>
      <c r="M928" s="3">
        <v>2205</v>
      </c>
      <c r="N928" t="s">
        <v>13</v>
      </c>
    </row>
    <row r="929" spans="2:14" hidden="1" x14ac:dyDescent="0.25">
      <c r="B929" s="2">
        <v>42852</v>
      </c>
      <c r="C929" s="7">
        <f>YEAR(base[[#This Row],[Data]])</f>
        <v>2017</v>
      </c>
      <c r="D929" s="7" t="str">
        <f>UPPER(TEXT(base[[#This Row],[Data]],"mmm"))</f>
        <v>ABR</v>
      </c>
      <c r="E929" t="s">
        <v>10</v>
      </c>
      <c r="F929" t="s">
        <v>14</v>
      </c>
      <c r="G929" t="str">
        <f>PROPER(base[[#This Row],[Evento]]&amp;" "&amp;base[[#This Row],[Tipo]])</f>
        <v>Aniversário Teen</v>
      </c>
      <c r="H929" t="s">
        <v>15</v>
      </c>
      <c r="I929">
        <v>100</v>
      </c>
      <c r="J929" s="3">
        <f>VLOOKUP(_xlfn.CONCAT(base[[#This Row],[Evento]],base[[#This Row],[Tipo]]),'[1]tabela de preços'!$D$4:$E$14,2,0)</f>
        <v>90</v>
      </c>
      <c r="K929" s="3">
        <v>9000</v>
      </c>
      <c r="L929" s="3">
        <v>3758</v>
      </c>
      <c r="M929" s="3">
        <v>5242</v>
      </c>
      <c r="N929" t="s">
        <v>13</v>
      </c>
    </row>
    <row r="930" spans="2:14" hidden="1" x14ac:dyDescent="0.25">
      <c r="B930" s="2">
        <v>42469</v>
      </c>
      <c r="C930" s="7">
        <f>YEAR(base[[#This Row],[Data]])</f>
        <v>2016</v>
      </c>
      <c r="D930" s="7" t="str">
        <f>UPPER(TEXT(base[[#This Row],[Data]],"mmm"))</f>
        <v>ABR</v>
      </c>
      <c r="E930" t="s">
        <v>10</v>
      </c>
      <c r="F930" t="s">
        <v>16</v>
      </c>
      <c r="G930" t="str">
        <f>PROPER(base[[#This Row],[Evento]]&amp;" "&amp;base[[#This Row],[Tipo]])</f>
        <v>Aniversário Adulto</v>
      </c>
      <c r="H930" t="s">
        <v>12</v>
      </c>
      <c r="I930">
        <v>150</v>
      </c>
      <c r="J930" s="3">
        <f>VLOOKUP(_xlfn.CONCAT(base[[#This Row],[Evento]],base[[#This Row],[Tipo]]),'[1]tabela de preços'!$D$4:$E$14,2,0)</f>
        <v>120</v>
      </c>
      <c r="K930" s="3">
        <v>18000</v>
      </c>
      <c r="L930" s="3">
        <v>6246</v>
      </c>
      <c r="M930" s="3">
        <v>11754</v>
      </c>
      <c r="N930" t="s">
        <v>13</v>
      </c>
    </row>
    <row r="931" spans="2:14" hidden="1" x14ac:dyDescent="0.25">
      <c r="B931" s="2">
        <v>42925</v>
      </c>
      <c r="C931" s="7">
        <f>YEAR(base[[#This Row],[Data]])</f>
        <v>2017</v>
      </c>
      <c r="D931" s="7" t="str">
        <f>UPPER(TEXT(base[[#This Row],[Data]],"mmm"))</f>
        <v>JUL</v>
      </c>
      <c r="E931" t="s">
        <v>10</v>
      </c>
      <c r="F931" t="s">
        <v>17</v>
      </c>
      <c r="G931" t="str">
        <f>PROPER(base[[#This Row],[Evento]]&amp;" "&amp;base[[#This Row],[Tipo]])</f>
        <v>Aniversário Melhor Idade</v>
      </c>
      <c r="H931" t="s">
        <v>15</v>
      </c>
      <c r="I931">
        <v>70</v>
      </c>
      <c r="J931" s="3">
        <f>VLOOKUP(_xlfn.CONCAT(base[[#This Row],[Evento]],base[[#This Row],[Tipo]]),'[1]tabela de preços'!$D$4:$E$14,2,0)</f>
        <v>120</v>
      </c>
      <c r="K931" s="3">
        <v>8400</v>
      </c>
      <c r="L931" s="3">
        <v>3571</v>
      </c>
      <c r="M931" s="3">
        <v>4829</v>
      </c>
      <c r="N931" t="s">
        <v>13</v>
      </c>
    </row>
    <row r="932" spans="2:14" hidden="1" x14ac:dyDescent="0.25">
      <c r="B932" s="2">
        <v>43051</v>
      </c>
      <c r="C932" s="7">
        <f>YEAR(base[[#This Row],[Data]])</f>
        <v>2017</v>
      </c>
      <c r="D932" s="7" t="str">
        <f>UPPER(TEXT(base[[#This Row],[Data]],"mmm"))</f>
        <v>NOV</v>
      </c>
      <c r="E932" t="s">
        <v>18</v>
      </c>
      <c r="F932" t="s">
        <v>16</v>
      </c>
      <c r="G932" t="str">
        <f>PROPER(base[[#This Row],[Evento]]&amp;" "&amp;base[[#This Row],[Tipo]])</f>
        <v>Casamento Adulto</v>
      </c>
      <c r="H932" t="s">
        <v>12</v>
      </c>
      <c r="I932">
        <v>120</v>
      </c>
      <c r="J932" s="3">
        <f>VLOOKUP(_xlfn.CONCAT(base[[#This Row],[Evento]],base[[#This Row],[Tipo]]),'[1]tabela de preços'!$D$4:$E$14,2,0)</f>
        <v>150</v>
      </c>
      <c r="K932" s="3">
        <v>18000</v>
      </c>
      <c r="L932" s="3">
        <v>7074</v>
      </c>
      <c r="M932" s="3">
        <v>10926</v>
      </c>
      <c r="N932" t="s">
        <v>13</v>
      </c>
    </row>
    <row r="933" spans="2:14" hidden="1" x14ac:dyDescent="0.25">
      <c r="B933" s="2">
        <v>42543</v>
      </c>
      <c r="C933" s="7">
        <f>YEAR(base[[#This Row],[Data]])</f>
        <v>2016</v>
      </c>
      <c r="D933" s="7" t="str">
        <f>UPPER(TEXT(base[[#This Row],[Data]],"mmm"))</f>
        <v>JUN</v>
      </c>
      <c r="E933" t="s">
        <v>19</v>
      </c>
      <c r="F933" t="s">
        <v>16</v>
      </c>
      <c r="G933" t="str">
        <f>PROPER(base[[#This Row],[Evento]]&amp;" "&amp;base[[#This Row],[Tipo]])</f>
        <v>Bodas Adulto</v>
      </c>
      <c r="H933" t="s">
        <v>15</v>
      </c>
      <c r="I933">
        <v>100</v>
      </c>
      <c r="J933" s="3">
        <f>VLOOKUP(_xlfn.CONCAT(base[[#This Row],[Evento]],base[[#This Row],[Tipo]]),'[1]tabela de preços'!$D$4:$E$14,2,0)</f>
        <v>150</v>
      </c>
      <c r="K933" s="3">
        <v>15000</v>
      </c>
      <c r="L933" s="3">
        <v>6287</v>
      </c>
      <c r="M933" s="3">
        <v>8713</v>
      </c>
      <c r="N933" t="s">
        <v>13</v>
      </c>
    </row>
    <row r="934" spans="2:14" hidden="1" x14ac:dyDescent="0.25">
      <c r="B934" s="2">
        <v>42803</v>
      </c>
      <c r="C934" s="7">
        <f>YEAR(base[[#This Row],[Data]])</f>
        <v>2017</v>
      </c>
      <c r="D934" s="7" t="str">
        <f>UPPER(TEXT(base[[#This Row],[Data]],"mmm"))</f>
        <v>MAR</v>
      </c>
      <c r="E934" t="s">
        <v>19</v>
      </c>
      <c r="F934" t="s">
        <v>17</v>
      </c>
      <c r="G934" t="str">
        <f>PROPER(base[[#This Row],[Evento]]&amp;" "&amp;base[[#This Row],[Tipo]])</f>
        <v>Bodas Melhor Idade</v>
      </c>
      <c r="H934" t="s">
        <v>12</v>
      </c>
      <c r="I934">
        <v>200</v>
      </c>
      <c r="J934" s="3">
        <f>VLOOKUP(_xlfn.CONCAT(base[[#This Row],[Evento]],base[[#This Row],[Tipo]]),'[1]tabela de preços'!$D$4:$E$14,2,0)</f>
        <v>120</v>
      </c>
      <c r="K934" s="3">
        <v>24000</v>
      </c>
      <c r="L934" s="3">
        <v>8665</v>
      </c>
      <c r="M934" s="3">
        <v>15335</v>
      </c>
      <c r="N934" t="s">
        <v>13</v>
      </c>
    </row>
    <row r="935" spans="2:14" hidden="1" x14ac:dyDescent="0.25">
      <c r="B935" s="2">
        <v>42881</v>
      </c>
      <c r="C935" s="7">
        <f>YEAR(base[[#This Row],[Data]])</f>
        <v>2017</v>
      </c>
      <c r="D935" s="7" t="str">
        <f>UPPER(TEXT(base[[#This Row],[Data]],"mmm"))</f>
        <v>MAI</v>
      </c>
      <c r="E935" t="s">
        <v>20</v>
      </c>
      <c r="F935" t="s">
        <v>16</v>
      </c>
      <c r="G935" t="str">
        <f>PROPER(base[[#This Row],[Evento]]&amp;" "&amp;base[[#This Row],[Tipo]])</f>
        <v>Empresa Adulto</v>
      </c>
      <c r="H935" t="s">
        <v>15</v>
      </c>
      <c r="I935">
        <v>50</v>
      </c>
      <c r="J935" s="3">
        <f>VLOOKUP(_xlfn.CONCAT(base[[#This Row],[Evento]],base[[#This Row],[Tipo]]),'[1]tabela de preços'!$D$4:$E$14,2,0)</f>
        <v>100</v>
      </c>
      <c r="K935" s="3">
        <v>5000</v>
      </c>
      <c r="L935" s="3">
        <v>1877</v>
      </c>
      <c r="M935" s="3">
        <v>3123</v>
      </c>
      <c r="N935" t="s">
        <v>13</v>
      </c>
    </row>
    <row r="936" spans="2:14" hidden="1" x14ac:dyDescent="0.25">
      <c r="B936" s="2">
        <v>42569</v>
      </c>
      <c r="C936" s="7">
        <f>YEAR(base[[#This Row],[Data]])</f>
        <v>2016</v>
      </c>
      <c r="D936" s="7" t="str">
        <f>UPPER(TEXT(base[[#This Row],[Data]],"mmm"))</f>
        <v>JUL</v>
      </c>
      <c r="E936" t="s">
        <v>21</v>
      </c>
      <c r="F936" t="s">
        <v>14</v>
      </c>
      <c r="G936" t="str">
        <f>PROPER(base[[#This Row],[Evento]]&amp;" "&amp;base[[#This Row],[Tipo]])</f>
        <v>15 Anos Teen</v>
      </c>
      <c r="H936" t="s">
        <v>12</v>
      </c>
      <c r="I936">
        <v>100</v>
      </c>
      <c r="J936" s="3">
        <f>VLOOKUP(_xlfn.CONCAT(base[[#This Row],[Evento]],base[[#This Row],[Tipo]]),'[1]tabela de preços'!$D$4:$E$14,2,0)</f>
        <v>90</v>
      </c>
      <c r="K936" s="3">
        <v>9000</v>
      </c>
      <c r="L936" s="3">
        <v>3437</v>
      </c>
      <c r="M936" s="3">
        <v>5563</v>
      </c>
      <c r="N936" t="s">
        <v>13</v>
      </c>
    </row>
    <row r="937" spans="2:14" hidden="1" x14ac:dyDescent="0.25">
      <c r="B937" s="2">
        <v>42429</v>
      </c>
      <c r="C937" s="7">
        <f>YEAR(base[[#This Row],[Data]])</f>
        <v>2016</v>
      </c>
      <c r="D937" s="7" t="str">
        <f>UPPER(TEXT(base[[#This Row],[Data]],"mmm"))</f>
        <v>FEV</v>
      </c>
      <c r="E937" t="s">
        <v>22</v>
      </c>
      <c r="F937" t="s">
        <v>16</v>
      </c>
      <c r="G937" t="str">
        <f>PROPER(base[[#This Row],[Evento]]&amp;" "&amp;base[[#This Row],[Tipo]])</f>
        <v>Despedida Adulto</v>
      </c>
      <c r="H937" t="s">
        <v>15</v>
      </c>
      <c r="I937">
        <v>150</v>
      </c>
      <c r="J937" s="3">
        <f>VLOOKUP(_xlfn.CONCAT(base[[#This Row],[Evento]],base[[#This Row],[Tipo]]),'[1]tabela de preços'!$D$4:$E$14,2,0)</f>
        <v>120</v>
      </c>
      <c r="K937" s="3">
        <v>18000</v>
      </c>
      <c r="L937" s="3">
        <v>6390</v>
      </c>
      <c r="M937" s="3">
        <v>11610</v>
      </c>
      <c r="N937" t="s">
        <v>13</v>
      </c>
    </row>
    <row r="938" spans="2:14" hidden="1" x14ac:dyDescent="0.25">
      <c r="B938" s="2">
        <v>42889</v>
      </c>
      <c r="C938" s="7">
        <f>YEAR(base[[#This Row],[Data]])</f>
        <v>2017</v>
      </c>
      <c r="D938" s="7" t="str">
        <f>UPPER(TEXT(base[[#This Row],[Data]],"mmm"))</f>
        <v>JUN</v>
      </c>
      <c r="E938" t="s">
        <v>10</v>
      </c>
      <c r="F938" t="s">
        <v>11</v>
      </c>
      <c r="G938" t="str">
        <f>PROPER(base[[#This Row],[Evento]]&amp;" "&amp;base[[#This Row],[Tipo]])</f>
        <v>Aniversário Infantil</v>
      </c>
      <c r="H938" t="s">
        <v>12</v>
      </c>
      <c r="I938">
        <v>50</v>
      </c>
      <c r="J938" s="3">
        <f>VLOOKUP(_xlfn.CONCAT(base[[#This Row],[Evento]],base[[#This Row],[Tipo]]),'[1]tabela de preços'!$D$4:$E$14,2,0)</f>
        <v>70</v>
      </c>
      <c r="K938" s="3">
        <v>3500</v>
      </c>
      <c r="L938" s="3">
        <v>1358</v>
      </c>
      <c r="M938" s="3">
        <v>2142</v>
      </c>
      <c r="N938" t="s">
        <v>13</v>
      </c>
    </row>
    <row r="939" spans="2:14" hidden="1" x14ac:dyDescent="0.25">
      <c r="B939" s="2">
        <v>42729</v>
      </c>
      <c r="C939" s="7">
        <f>YEAR(base[[#This Row],[Data]])</f>
        <v>2016</v>
      </c>
      <c r="D939" s="7" t="str">
        <f>UPPER(TEXT(base[[#This Row],[Data]],"mmm"))</f>
        <v>DEZ</v>
      </c>
      <c r="E939" t="s">
        <v>10</v>
      </c>
      <c r="F939" t="s">
        <v>14</v>
      </c>
      <c r="G939" t="str">
        <f>PROPER(base[[#This Row],[Evento]]&amp;" "&amp;base[[#This Row],[Tipo]])</f>
        <v>Aniversário Teen</v>
      </c>
      <c r="H939" t="s">
        <v>15</v>
      </c>
      <c r="I939">
        <v>100</v>
      </c>
      <c r="J939" s="3">
        <f>VLOOKUP(_xlfn.CONCAT(base[[#This Row],[Evento]],base[[#This Row],[Tipo]]),'[1]tabela de preços'!$D$4:$E$14,2,0)</f>
        <v>90</v>
      </c>
      <c r="K939" s="3">
        <v>9000</v>
      </c>
      <c r="L939" s="3">
        <v>3668</v>
      </c>
      <c r="M939" s="3">
        <v>5332</v>
      </c>
      <c r="N939" t="s">
        <v>13</v>
      </c>
    </row>
    <row r="940" spans="2:14" hidden="1" x14ac:dyDescent="0.25">
      <c r="B940" s="2">
        <v>42602</v>
      </c>
      <c r="C940" s="7">
        <f>YEAR(base[[#This Row],[Data]])</f>
        <v>2016</v>
      </c>
      <c r="D940" s="7" t="str">
        <f>UPPER(TEXT(base[[#This Row],[Data]],"mmm"))</f>
        <v>AGO</v>
      </c>
      <c r="E940" t="s">
        <v>10</v>
      </c>
      <c r="F940" t="s">
        <v>16</v>
      </c>
      <c r="G940" t="str">
        <f>PROPER(base[[#This Row],[Evento]]&amp;" "&amp;base[[#This Row],[Tipo]])</f>
        <v>Aniversário Adulto</v>
      </c>
      <c r="H940" t="s">
        <v>12</v>
      </c>
      <c r="I940">
        <v>150</v>
      </c>
      <c r="J940" s="3">
        <f>VLOOKUP(_xlfn.CONCAT(base[[#This Row],[Evento]],base[[#This Row],[Tipo]]),'[1]tabela de preços'!$D$4:$E$14,2,0)</f>
        <v>120</v>
      </c>
      <c r="K940" s="3">
        <v>18000</v>
      </c>
      <c r="L940" s="3">
        <v>6581</v>
      </c>
      <c r="M940" s="3">
        <v>11419</v>
      </c>
      <c r="N940" t="s">
        <v>13</v>
      </c>
    </row>
    <row r="941" spans="2:14" hidden="1" x14ac:dyDescent="0.25">
      <c r="B941" s="2">
        <v>42470</v>
      </c>
      <c r="C941" s="7">
        <f>YEAR(base[[#This Row],[Data]])</f>
        <v>2016</v>
      </c>
      <c r="D941" s="7" t="str">
        <f>UPPER(TEXT(base[[#This Row],[Data]],"mmm"))</f>
        <v>ABR</v>
      </c>
      <c r="E941" t="s">
        <v>10</v>
      </c>
      <c r="F941" t="s">
        <v>17</v>
      </c>
      <c r="G941" t="str">
        <f>PROPER(base[[#This Row],[Evento]]&amp;" "&amp;base[[#This Row],[Tipo]])</f>
        <v>Aniversário Melhor Idade</v>
      </c>
      <c r="H941" t="s">
        <v>15</v>
      </c>
      <c r="I941">
        <v>70</v>
      </c>
      <c r="J941" s="3">
        <f>VLOOKUP(_xlfn.CONCAT(base[[#This Row],[Evento]],base[[#This Row],[Tipo]]),'[1]tabela de preços'!$D$4:$E$14,2,0)</f>
        <v>120</v>
      </c>
      <c r="K941" s="3">
        <v>8400</v>
      </c>
      <c r="L941" s="3">
        <v>2849</v>
      </c>
      <c r="M941" s="3">
        <v>5551</v>
      </c>
      <c r="N941" t="s">
        <v>13</v>
      </c>
    </row>
    <row r="942" spans="2:14" hidden="1" x14ac:dyDescent="0.25">
      <c r="B942" s="2">
        <v>42920</v>
      </c>
      <c r="C942" s="7">
        <f>YEAR(base[[#This Row],[Data]])</f>
        <v>2017</v>
      </c>
      <c r="D942" s="7" t="str">
        <f>UPPER(TEXT(base[[#This Row],[Data]],"mmm"))</f>
        <v>JUL</v>
      </c>
      <c r="E942" t="s">
        <v>18</v>
      </c>
      <c r="F942" t="s">
        <v>16</v>
      </c>
      <c r="G942" t="str">
        <f>PROPER(base[[#This Row],[Evento]]&amp;" "&amp;base[[#This Row],[Tipo]])</f>
        <v>Casamento Adulto</v>
      </c>
      <c r="H942" t="s">
        <v>12</v>
      </c>
      <c r="I942">
        <v>120</v>
      </c>
      <c r="J942" s="3">
        <f>VLOOKUP(_xlfn.CONCAT(base[[#This Row],[Evento]],base[[#This Row],[Tipo]]),'[1]tabela de preços'!$D$4:$E$14,2,0)</f>
        <v>150</v>
      </c>
      <c r="K942" s="3">
        <v>18000</v>
      </c>
      <c r="L942" s="3">
        <v>6500</v>
      </c>
      <c r="M942" s="3">
        <v>11500</v>
      </c>
      <c r="N942" t="s">
        <v>13</v>
      </c>
    </row>
    <row r="943" spans="2:14" hidden="1" x14ac:dyDescent="0.25">
      <c r="B943" s="2">
        <v>43063</v>
      </c>
      <c r="C943" s="7">
        <f>YEAR(base[[#This Row],[Data]])</f>
        <v>2017</v>
      </c>
      <c r="D943" s="7" t="str">
        <f>UPPER(TEXT(base[[#This Row],[Data]],"mmm"))</f>
        <v>NOV</v>
      </c>
      <c r="E943" t="s">
        <v>19</v>
      </c>
      <c r="F943" t="s">
        <v>16</v>
      </c>
      <c r="G943" t="str">
        <f>PROPER(base[[#This Row],[Evento]]&amp;" "&amp;base[[#This Row],[Tipo]])</f>
        <v>Bodas Adulto</v>
      </c>
      <c r="H943" t="s">
        <v>15</v>
      </c>
      <c r="I943">
        <v>100</v>
      </c>
      <c r="J943" s="3">
        <f>VLOOKUP(_xlfn.CONCAT(base[[#This Row],[Evento]],base[[#This Row],[Tipo]]),'[1]tabela de preços'!$D$4:$E$14,2,0)</f>
        <v>150</v>
      </c>
      <c r="K943" s="3">
        <v>15000</v>
      </c>
      <c r="L943" s="3">
        <v>5352</v>
      </c>
      <c r="M943" s="3">
        <v>9648</v>
      </c>
      <c r="N943" t="s">
        <v>13</v>
      </c>
    </row>
    <row r="944" spans="2:14" hidden="1" x14ac:dyDescent="0.25">
      <c r="B944" s="2">
        <v>42702</v>
      </c>
      <c r="C944" s="7">
        <f>YEAR(base[[#This Row],[Data]])</f>
        <v>2016</v>
      </c>
      <c r="D944" s="7" t="str">
        <f>UPPER(TEXT(base[[#This Row],[Data]],"mmm"))</f>
        <v>NOV</v>
      </c>
      <c r="E944" t="s">
        <v>19</v>
      </c>
      <c r="F944" t="s">
        <v>17</v>
      </c>
      <c r="G944" t="str">
        <f>PROPER(base[[#This Row],[Evento]]&amp;" "&amp;base[[#This Row],[Tipo]])</f>
        <v>Bodas Melhor Idade</v>
      </c>
      <c r="H944" t="s">
        <v>12</v>
      </c>
      <c r="I944">
        <v>200</v>
      </c>
      <c r="J944" s="3">
        <f>VLOOKUP(_xlfn.CONCAT(base[[#This Row],[Evento]],base[[#This Row],[Tipo]]),'[1]tabela de preços'!$D$4:$E$14,2,0)</f>
        <v>120</v>
      </c>
      <c r="K944" s="3">
        <v>24000</v>
      </c>
      <c r="L944" s="3">
        <v>8589</v>
      </c>
      <c r="M944" s="3">
        <v>15411</v>
      </c>
      <c r="N944" t="s">
        <v>13</v>
      </c>
    </row>
    <row r="945" spans="2:14" hidden="1" x14ac:dyDescent="0.25">
      <c r="B945" s="2">
        <v>43075</v>
      </c>
      <c r="C945" s="7">
        <f>YEAR(base[[#This Row],[Data]])</f>
        <v>2017</v>
      </c>
      <c r="D945" s="7" t="str">
        <f>UPPER(TEXT(base[[#This Row],[Data]],"mmm"))</f>
        <v>DEZ</v>
      </c>
      <c r="E945" t="s">
        <v>20</v>
      </c>
      <c r="F945" t="s">
        <v>16</v>
      </c>
      <c r="G945" t="str">
        <f>PROPER(base[[#This Row],[Evento]]&amp;" "&amp;base[[#This Row],[Tipo]])</f>
        <v>Empresa Adulto</v>
      </c>
      <c r="H945" t="s">
        <v>15</v>
      </c>
      <c r="I945">
        <v>50</v>
      </c>
      <c r="J945" s="3">
        <f>VLOOKUP(_xlfn.CONCAT(base[[#This Row],[Evento]],base[[#This Row],[Tipo]]),'[1]tabela de preços'!$D$4:$E$14,2,0)</f>
        <v>100</v>
      </c>
      <c r="K945" s="3">
        <v>5000</v>
      </c>
      <c r="L945" s="3">
        <v>1688</v>
      </c>
      <c r="M945" s="3">
        <v>3312</v>
      </c>
      <c r="N945" t="s">
        <v>13</v>
      </c>
    </row>
    <row r="946" spans="2:14" hidden="1" x14ac:dyDescent="0.25">
      <c r="B946" s="2">
        <v>42386</v>
      </c>
      <c r="C946" s="7">
        <f>YEAR(base[[#This Row],[Data]])</f>
        <v>2016</v>
      </c>
      <c r="D946" s="7" t="str">
        <f>UPPER(TEXT(base[[#This Row],[Data]],"mmm"))</f>
        <v>JAN</v>
      </c>
      <c r="E946" t="s">
        <v>21</v>
      </c>
      <c r="F946" t="s">
        <v>14</v>
      </c>
      <c r="G946" t="str">
        <f>PROPER(base[[#This Row],[Evento]]&amp;" "&amp;base[[#This Row],[Tipo]])</f>
        <v>15 Anos Teen</v>
      </c>
      <c r="H946" t="s">
        <v>12</v>
      </c>
      <c r="I946">
        <v>100</v>
      </c>
      <c r="J946" s="3">
        <f>VLOOKUP(_xlfn.CONCAT(base[[#This Row],[Evento]],base[[#This Row],[Tipo]]),'[1]tabela de preços'!$D$4:$E$14,2,0)</f>
        <v>90</v>
      </c>
      <c r="K946" s="3">
        <v>9000</v>
      </c>
      <c r="L946" s="3">
        <v>3205</v>
      </c>
      <c r="M946" s="3">
        <v>5795</v>
      </c>
      <c r="N946" t="s">
        <v>13</v>
      </c>
    </row>
    <row r="947" spans="2:14" hidden="1" x14ac:dyDescent="0.25">
      <c r="B947" s="2">
        <v>42471</v>
      </c>
      <c r="C947" s="7">
        <f>YEAR(base[[#This Row],[Data]])</f>
        <v>2016</v>
      </c>
      <c r="D947" s="7" t="str">
        <f>UPPER(TEXT(base[[#This Row],[Data]],"mmm"))</f>
        <v>ABR</v>
      </c>
      <c r="E947" t="s">
        <v>22</v>
      </c>
      <c r="F947" t="s">
        <v>16</v>
      </c>
      <c r="G947" t="str">
        <f>PROPER(base[[#This Row],[Evento]]&amp;" "&amp;base[[#This Row],[Tipo]])</f>
        <v>Despedida Adulto</v>
      </c>
      <c r="H947" t="s">
        <v>15</v>
      </c>
      <c r="I947">
        <v>150</v>
      </c>
      <c r="J947" s="3">
        <f>VLOOKUP(_xlfn.CONCAT(base[[#This Row],[Evento]],base[[#This Row],[Tipo]]),'[1]tabela de preços'!$D$4:$E$14,2,0)</f>
        <v>120</v>
      </c>
      <c r="K947" s="3">
        <v>18000</v>
      </c>
      <c r="L947" s="3">
        <v>7851</v>
      </c>
      <c r="M947" s="3">
        <v>10149</v>
      </c>
      <c r="N947" t="s">
        <v>13</v>
      </c>
    </row>
    <row r="948" spans="2:14" hidden="1" x14ac:dyDescent="0.25">
      <c r="B948" s="2">
        <v>42660</v>
      </c>
      <c r="C948" s="7">
        <f>YEAR(base[[#This Row],[Data]])</f>
        <v>2016</v>
      </c>
      <c r="D948" s="7" t="str">
        <f>UPPER(TEXT(base[[#This Row],[Data]],"mmm"))</f>
        <v>OUT</v>
      </c>
      <c r="E948" t="s">
        <v>10</v>
      </c>
      <c r="F948" t="s">
        <v>11</v>
      </c>
      <c r="G948" t="str">
        <f>PROPER(base[[#This Row],[Evento]]&amp;" "&amp;base[[#This Row],[Tipo]])</f>
        <v>Aniversário Infantil</v>
      </c>
      <c r="H948" t="s">
        <v>12</v>
      </c>
      <c r="I948">
        <v>50</v>
      </c>
      <c r="J948" s="3">
        <f>VLOOKUP(_xlfn.CONCAT(base[[#This Row],[Evento]],base[[#This Row],[Tipo]]),'[1]tabela de preços'!$D$4:$E$14,2,0)</f>
        <v>70</v>
      </c>
      <c r="K948" s="3">
        <v>3500</v>
      </c>
      <c r="L948" s="3">
        <v>1534</v>
      </c>
      <c r="M948" s="3">
        <v>1966</v>
      </c>
      <c r="N948" t="s">
        <v>13</v>
      </c>
    </row>
    <row r="949" spans="2:14" hidden="1" x14ac:dyDescent="0.25">
      <c r="B949" s="2">
        <v>43052</v>
      </c>
      <c r="C949" s="7">
        <f>YEAR(base[[#This Row],[Data]])</f>
        <v>2017</v>
      </c>
      <c r="D949" s="7" t="str">
        <f>UPPER(TEXT(base[[#This Row],[Data]],"mmm"))</f>
        <v>NOV</v>
      </c>
      <c r="E949" t="s">
        <v>10</v>
      </c>
      <c r="F949" t="s">
        <v>14</v>
      </c>
      <c r="G949" t="str">
        <f>PROPER(base[[#This Row],[Evento]]&amp;" "&amp;base[[#This Row],[Tipo]])</f>
        <v>Aniversário Teen</v>
      </c>
      <c r="H949" t="s">
        <v>15</v>
      </c>
      <c r="I949">
        <v>100</v>
      </c>
      <c r="J949" s="3">
        <f>VLOOKUP(_xlfn.CONCAT(base[[#This Row],[Evento]],base[[#This Row],[Tipo]]),'[1]tabela de preços'!$D$4:$E$14,2,0)</f>
        <v>90</v>
      </c>
      <c r="K949" s="3">
        <v>9000</v>
      </c>
      <c r="L949" s="3">
        <v>3422</v>
      </c>
      <c r="M949" s="3">
        <v>5578</v>
      </c>
      <c r="N949" t="s">
        <v>13</v>
      </c>
    </row>
    <row r="950" spans="2:14" hidden="1" x14ac:dyDescent="0.25">
      <c r="B950" s="2">
        <v>42539</v>
      </c>
      <c r="C950" s="7">
        <f>YEAR(base[[#This Row],[Data]])</f>
        <v>2016</v>
      </c>
      <c r="D950" s="7" t="str">
        <f>UPPER(TEXT(base[[#This Row],[Data]],"mmm"))</f>
        <v>JUN</v>
      </c>
      <c r="E950" t="s">
        <v>10</v>
      </c>
      <c r="F950" t="s">
        <v>16</v>
      </c>
      <c r="G950" t="str">
        <f>PROPER(base[[#This Row],[Evento]]&amp;" "&amp;base[[#This Row],[Tipo]])</f>
        <v>Aniversário Adulto</v>
      </c>
      <c r="H950" t="s">
        <v>12</v>
      </c>
      <c r="I950">
        <v>150</v>
      </c>
      <c r="J950" s="3">
        <f>VLOOKUP(_xlfn.CONCAT(base[[#This Row],[Evento]],base[[#This Row],[Tipo]]),'[1]tabela de preços'!$D$4:$E$14,2,0)</f>
        <v>120</v>
      </c>
      <c r="K950" s="3">
        <v>18000</v>
      </c>
      <c r="L950" s="3">
        <v>7607</v>
      </c>
      <c r="M950" s="3">
        <v>10393</v>
      </c>
      <c r="N950" t="s">
        <v>13</v>
      </c>
    </row>
    <row r="951" spans="2:14" x14ac:dyDescent="0.25">
      <c r="B951" s="2">
        <v>42741</v>
      </c>
      <c r="C951" s="7">
        <f>YEAR(base[[#This Row],[Data]])</f>
        <v>2017</v>
      </c>
      <c r="D951" s="7" t="str">
        <f>UPPER(TEXT(base[[#This Row],[Data]],"mmm"))</f>
        <v>JAN</v>
      </c>
      <c r="E951" t="s">
        <v>10</v>
      </c>
      <c r="F951" t="s">
        <v>17</v>
      </c>
      <c r="G951" t="str">
        <f>PROPER(base[[#This Row],[Evento]]&amp;" "&amp;base[[#This Row],[Tipo]])</f>
        <v>Aniversário Melhor Idade</v>
      </c>
      <c r="H951" t="s">
        <v>15</v>
      </c>
      <c r="I951">
        <v>70</v>
      </c>
      <c r="J951" s="3">
        <f>VLOOKUP(_xlfn.CONCAT(base[[#This Row],[Evento]],base[[#This Row],[Tipo]]),'[1]tabela de preços'!$D$4:$E$14,2,0)</f>
        <v>120</v>
      </c>
      <c r="K951" s="3">
        <v>8400</v>
      </c>
      <c r="L951" s="3">
        <v>2820</v>
      </c>
      <c r="M951" s="3">
        <v>5580</v>
      </c>
      <c r="N951" t="s">
        <v>13</v>
      </c>
    </row>
    <row r="952" spans="2:14" hidden="1" x14ac:dyDescent="0.25">
      <c r="B952" s="2">
        <v>42623</v>
      </c>
      <c r="C952" s="7">
        <f>YEAR(base[[#This Row],[Data]])</f>
        <v>2016</v>
      </c>
      <c r="D952" s="7" t="str">
        <f>UPPER(TEXT(base[[#This Row],[Data]],"mmm"))</f>
        <v>SET</v>
      </c>
      <c r="E952" t="s">
        <v>18</v>
      </c>
      <c r="F952" t="s">
        <v>16</v>
      </c>
      <c r="G952" t="str">
        <f>PROPER(base[[#This Row],[Evento]]&amp;" "&amp;base[[#This Row],[Tipo]])</f>
        <v>Casamento Adulto</v>
      </c>
      <c r="H952" t="s">
        <v>12</v>
      </c>
      <c r="I952">
        <v>120</v>
      </c>
      <c r="J952" s="3">
        <f>VLOOKUP(_xlfn.CONCAT(base[[#This Row],[Evento]],base[[#This Row],[Tipo]]),'[1]tabela de preços'!$D$4:$E$14,2,0)</f>
        <v>150</v>
      </c>
      <c r="K952" s="3">
        <v>18000</v>
      </c>
      <c r="L952" s="3">
        <v>7258</v>
      </c>
      <c r="M952" s="3">
        <v>10742</v>
      </c>
      <c r="N952" t="s">
        <v>13</v>
      </c>
    </row>
    <row r="953" spans="2:14" hidden="1" x14ac:dyDescent="0.25">
      <c r="B953" s="2">
        <v>42792</v>
      </c>
      <c r="C953" s="7">
        <f>YEAR(base[[#This Row],[Data]])</f>
        <v>2017</v>
      </c>
      <c r="D953" s="7" t="str">
        <f>UPPER(TEXT(base[[#This Row],[Data]],"mmm"))</f>
        <v>FEV</v>
      </c>
      <c r="E953" t="s">
        <v>19</v>
      </c>
      <c r="F953" t="s">
        <v>16</v>
      </c>
      <c r="G953" t="str">
        <f>PROPER(base[[#This Row],[Evento]]&amp;" "&amp;base[[#This Row],[Tipo]])</f>
        <v>Bodas Adulto</v>
      </c>
      <c r="H953" t="s">
        <v>15</v>
      </c>
      <c r="I953">
        <v>100</v>
      </c>
      <c r="J953" s="3">
        <f>VLOOKUP(_xlfn.CONCAT(base[[#This Row],[Evento]],base[[#This Row],[Tipo]]),'[1]tabela de preços'!$D$4:$E$14,2,0)</f>
        <v>150</v>
      </c>
      <c r="K953" s="3">
        <v>15000</v>
      </c>
      <c r="L953" s="3">
        <v>6438</v>
      </c>
      <c r="M953" s="3">
        <v>8562</v>
      </c>
      <c r="N953" t="s">
        <v>13</v>
      </c>
    </row>
    <row r="954" spans="2:14" hidden="1" x14ac:dyDescent="0.25">
      <c r="B954" s="2">
        <v>42726</v>
      </c>
      <c r="C954" s="7">
        <f>YEAR(base[[#This Row],[Data]])</f>
        <v>2016</v>
      </c>
      <c r="D954" s="7" t="str">
        <f>UPPER(TEXT(base[[#This Row],[Data]],"mmm"))</f>
        <v>DEZ</v>
      </c>
      <c r="E954" t="s">
        <v>19</v>
      </c>
      <c r="F954" t="s">
        <v>17</v>
      </c>
      <c r="G954" t="str">
        <f>PROPER(base[[#This Row],[Evento]]&amp;" "&amp;base[[#This Row],[Tipo]])</f>
        <v>Bodas Melhor Idade</v>
      </c>
      <c r="H954" t="s">
        <v>12</v>
      </c>
      <c r="I954">
        <v>200</v>
      </c>
      <c r="J954" s="3">
        <f>VLOOKUP(_xlfn.CONCAT(base[[#This Row],[Evento]],base[[#This Row],[Tipo]]),'[1]tabela de preços'!$D$4:$E$14,2,0)</f>
        <v>120</v>
      </c>
      <c r="K954" s="3">
        <v>24000</v>
      </c>
      <c r="L954" s="3">
        <v>10485</v>
      </c>
      <c r="M954" s="3">
        <v>13515</v>
      </c>
      <c r="N954" t="s">
        <v>13</v>
      </c>
    </row>
    <row r="955" spans="2:14" hidden="1" x14ac:dyDescent="0.25">
      <c r="B955" s="2">
        <v>42637</v>
      </c>
      <c r="C955" s="7">
        <f>YEAR(base[[#This Row],[Data]])</f>
        <v>2016</v>
      </c>
      <c r="D955" s="7" t="str">
        <f>UPPER(TEXT(base[[#This Row],[Data]],"mmm"))</f>
        <v>SET</v>
      </c>
      <c r="E955" t="s">
        <v>20</v>
      </c>
      <c r="F955" t="s">
        <v>16</v>
      </c>
      <c r="G955" t="str">
        <f>PROPER(base[[#This Row],[Evento]]&amp;" "&amp;base[[#This Row],[Tipo]])</f>
        <v>Empresa Adulto</v>
      </c>
      <c r="H955" t="s">
        <v>15</v>
      </c>
      <c r="I955">
        <v>50</v>
      </c>
      <c r="J955" s="3">
        <f>VLOOKUP(_xlfn.CONCAT(base[[#This Row],[Evento]],base[[#This Row],[Tipo]]),'[1]tabela de preços'!$D$4:$E$14,2,0)</f>
        <v>100</v>
      </c>
      <c r="K955" s="3">
        <v>5000</v>
      </c>
      <c r="L955" s="3">
        <v>1907</v>
      </c>
      <c r="M955" s="3">
        <v>3093</v>
      </c>
      <c r="N955" t="s">
        <v>13</v>
      </c>
    </row>
    <row r="956" spans="2:14" hidden="1" x14ac:dyDescent="0.25">
      <c r="B956" s="2">
        <v>42898</v>
      </c>
      <c r="C956" s="7">
        <f>YEAR(base[[#This Row],[Data]])</f>
        <v>2017</v>
      </c>
      <c r="D956" s="7" t="str">
        <f>UPPER(TEXT(base[[#This Row],[Data]],"mmm"))</f>
        <v>JUN</v>
      </c>
      <c r="E956" t="s">
        <v>21</v>
      </c>
      <c r="F956" t="s">
        <v>14</v>
      </c>
      <c r="G956" t="str">
        <f>PROPER(base[[#This Row],[Evento]]&amp;" "&amp;base[[#This Row],[Tipo]])</f>
        <v>15 Anos Teen</v>
      </c>
      <c r="H956" t="s">
        <v>12</v>
      </c>
      <c r="I956">
        <v>100</v>
      </c>
      <c r="J956" s="3">
        <f>VLOOKUP(_xlfn.CONCAT(base[[#This Row],[Evento]],base[[#This Row],[Tipo]]),'[1]tabela de preços'!$D$4:$E$14,2,0)</f>
        <v>90</v>
      </c>
      <c r="K956" s="3">
        <v>9000</v>
      </c>
      <c r="L956" s="3">
        <v>3213</v>
      </c>
      <c r="M956" s="3">
        <v>5787</v>
      </c>
      <c r="N956" t="s">
        <v>13</v>
      </c>
    </row>
    <row r="957" spans="2:14" hidden="1" x14ac:dyDescent="0.25">
      <c r="B957" s="2">
        <v>42607</v>
      </c>
      <c r="C957" s="7">
        <f>YEAR(base[[#This Row],[Data]])</f>
        <v>2016</v>
      </c>
      <c r="D957" s="7" t="str">
        <f>UPPER(TEXT(base[[#This Row],[Data]],"mmm"))</f>
        <v>AGO</v>
      </c>
      <c r="E957" t="s">
        <v>22</v>
      </c>
      <c r="F957" t="s">
        <v>16</v>
      </c>
      <c r="G957" t="str">
        <f>PROPER(base[[#This Row],[Evento]]&amp;" "&amp;base[[#This Row],[Tipo]])</f>
        <v>Despedida Adulto</v>
      </c>
      <c r="H957" t="s">
        <v>15</v>
      </c>
      <c r="I957">
        <v>150</v>
      </c>
      <c r="J957" s="3">
        <f>VLOOKUP(_xlfn.CONCAT(base[[#This Row],[Evento]],base[[#This Row],[Tipo]]),'[1]tabela de preços'!$D$4:$E$14,2,0)</f>
        <v>120</v>
      </c>
      <c r="K957" s="3">
        <v>18000</v>
      </c>
      <c r="L957" s="3">
        <v>7350</v>
      </c>
      <c r="M957" s="3">
        <v>10650</v>
      </c>
      <c r="N957" t="s">
        <v>13</v>
      </c>
    </row>
    <row r="958" spans="2:14" hidden="1" x14ac:dyDescent="0.25">
      <c r="B958" s="2">
        <v>42767</v>
      </c>
      <c r="C958" s="7">
        <f>YEAR(base[[#This Row],[Data]])</f>
        <v>2017</v>
      </c>
      <c r="D958" s="7" t="str">
        <f>UPPER(TEXT(base[[#This Row],[Data]],"mmm"))</f>
        <v>FEV</v>
      </c>
      <c r="E958" t="s">
        <v>10</v>
      </c>
      <c r="F958" t="s">
        <v>11</v>
      </c>
      <c r="G958" t="str">
        <f>PROPER(base[[#This Row],[Evento]]&amp;" "&amp;base[[#This Row],[Tipo]])</f>
        <v>Aniversário Infantil</v>
      </c>
      <c r="H958" t="s">
        <v>12</v>
      </c>
      <c r="I958">
        <v>50</v>
      </c>
      <c r="J958" s="3">
        <f>VLOOKUP(_xlfn.CONCAT(base[[#This Row],[Evento]],base[[#This Row],[Tipo]]),'[1]tabela de preços'!$D$4:$E$14,2,0)</f>
        <v>70</v>
      </c>
      <c r="K958" s="3">
        <v>3500</v>
      </c>
      <c r="L958" s="3">
        <v>1249</v>
      </c>
      <c r="M958" s="3">
        <v>2251</v>
      </c>
      <c r="N958" t="s">
        <v>13</v>
      </c>
    </row>
    <row r="959" spans="2:14" hidden="1" x14ac:dyDescent="0.25">
      <c r="B959" s="2">
        <v>42834</v>
      </c>
      <c r="C959" s="7">
        <f>YEAR(base[[#This Row],[Data]])</f>
        <v>2017</v>
      </c>
      <c r="D959" s="7" t="str">
        <f>UPPER(TEXT(base[[#This Row],[Data]],"mmm"))</f>
        <v>ABR</v>
      </c>
      <c r="E959" t="s">
        <v>10</v>
      </c>
      <c r="F959" t="s">
        <v>14</v>
      </c>
      <c r="G959" t="str">
        <f>PROPER(base[[#This Row],[Evento]]&amp;" "&amp;base[[#This Row],[Tipo]])</f>
        <v>Aniversário Teen</v>
      </c>
      <c r="H959" t="s">
        <v>15</v>
      </c>
      <c r="I959">
        <v>100</v>
      </c>
      <c r="J959" s="3">
        <f>VLOOKUP(_xlfn.CONCAT(base[[#This Row],[Evento]],base[[#This Row],[Tipo]]),'[1]tabela de preços'!$D$4:$E$14,2,0)</f>
        <v>90</v>
      </c>
      <c r="K959" s="3">
        <v>9000</v>
      </c>
      <c r="L959" s="3">
        <v>3477</v>
      </c>
      <c r="M959" s="3">
        <v>5523</v>
      </c>
      <c r="N959" t="s">
        <v>13</v>
      </c>
    </row>
    <row r="960" spans="2:14" hidden="1" x14ac:dyDescent="0.25">
      <c r="B960" s="2">
        <v>42880</v>
      </c>
      <c r="C960" s="7">
        <f>YEAR(base[[#This Row],[Data]])</f>
        <v>2017</v>
      </c>
      <c r="D960" s="7" t="str">
        <f>UPPER(TEXT(base[[#This Row],[Data]],"mmm"))</f>
        <v>MAI</v>
      </c>
      <c r="E960" t="s">
        <v>10</v>
      </c>
      <c r="F960" t="s">
        <v>16</v>
      </c>
      <c r="G960" t="str">
        <f>PROPER(base[[#This Row],[Evento]]&amp;" "&amp;base[[#This Row],[Tipo]])</f>
        <v>Aniversário Adulto</v>
      </c>
      <c r="H960" t="s">
        <v>12</v>
      </c>
      <c r="I960">
        <v>150</v>
      </c>
      <c r="J960" s="3">
        <f>VLOOKUP(_xlfn.CONCAT(base[[#This Row],[Evento]],base[[#This Row],[Tipo]]),'[1]tabela de preços'!$D$4:$E$14,2,0)</f>
        <v>120</v>
      </c>
      <c r="K960" s="3">
        <v>18000</v>
      </c>
      <c r="L960" s="3">
        <v>6435</v>
      </c>
      <c r="M960" s="3">
        <v>11565</v>
      </c>
      <c r="N960" t="s">
        <v>13</v>
      </c>
    </row>
    <row r="961" spans="2:14" hidden="1" x14ac:dyDescent="0.25">
      <c r="B961" s="2">
        <v>42446</v>
      </c>
      <c r="C961" s="7">
        <f>YEAR(base[[#This Row],[Data]])</f>
        <v>2016</v>
      </c>
      <c r="D961" s="7" t="str">
        <f>UPPER(TEXT(base[[#This Row],[Data]],"mmm"))</f>
        <v>MAR</v>
      </c>
      <c r="E961" t="s">
        <v>10</v>
      </c>
      <c r="F961" t="s">
        <v>17</v>
      </c>
      <c r="G961" t="str">
        <f>PROPER(base[[#This Row],[Evento]]&amp;" "&amp;base[[#This Row],[Tipo]])</f>
        <v>Aniversário Melhor Idade</v>
      </c>
      <c r="H961" t="s">
        <v>15</v>
      </c>
      <c r="I961">
        <v>70</v>
      </c>
      <c r="J961" s="3">
        <f>VLOOKUP(_xlfn.CONCAT(base[[#This Row],[Evento]],base[[#This Row],[Tipo]]),'[1]tabela de preços'!$D$4:$E$14,2,0)</f>
        <v>120</v>
      </c>
      <c r="K961" s="3">
        <v>8400</v>
      </c>
      <c r="L961" s="3">
        <v>3038</v>
      </c>
      <c r="M961" s="3">
        <v>5362</v>
      </c>
      <c r="N961" t="s">
        <v>13</v>
      </c>
    </row>
    <row r="962" spans="2:14" hidden="1" x14ac:dyDescent="0.25">
      <c r="B962" s="2">
        <v>42512</v>
      </c>
      <c r="C962" s="7">
        <f>YEAR(base[[#This Row],[Data]])</f>
        <v>2016</v>
      </c>
      <c r="D962" s="7" t="str">
        <f>UPPER(TEXT(base[[#This Row],[Data]],"mmm"))</f>
        <v>MAI</v>
      </c>
      <c r="E962" t="s">
        <v>18</v>
      </c>
      <c r="F962" t="s">
        <v>16</v>
      </c>
      <c r="G962" t="str">
        <f>PROPER(base[[#This Row],[Evento]]&amp;" "&amp;base[[#This Row],[Tipo]])</f>
        <v>Casamento Adulto</v>
      </c>
      <c r="H962" t="s">
        <v>12</v>
      </c>
      <c r="I962">
        <v>120</v>
      </c>
      <c r="J962" s="3">
        <f>VLOOKUP(_xlfn.CONCAT(base[[#This Row],[Evento]],base[[#This Row],[Tipo]]),'[1]tabela de preços'!$D$4:$E$14,2,0)</f>
        <v>150</v>
      </c>
      <c r="K962" s="3">
        <v>18000</v>
      </c>
      <c r="L962" s="3">
        <v>5978</v>
      </c>
      <c r="M962" s="3">
        <v>12022</v>
      </c>
      <c r="N962" t="s">
        <v>13</v>
      </c>
    </row>
    <row r="963" spans="2:14" hidden="1" x14ac:dyDescent="0.25">
      <c r="B963" s="2">
        <v>42870</v>
      </c>
      <c r="C963" s="7">
        <f>YEAR(base[[#This Row],[Data]])</f>
        <v>2017</v>
      </c>
      <c r="D963" s="7" t="str">
        <f>UPPER(TEXT(base[[#This Row],[Data]],"mmm"))</f>
        <v>MAI</v>
      </c>
      <c r="E963" t="s">
        <v>19</v>
      </c>
      <c r="F963" t="s">
        <v>16</v>
      </c>
      <c r="G963" t="str">
        <f>PROPER(base[[#This Row],[Evento]]&amp;" "&amp;base[[#This Row],[Tipo]])</f>
        <v>Bodas Adulto</v>
      </c>
      <c r="H963" t="s">
        <v>15</v>
      </c>
      <c r="I963">
        <v>100</v>
      </c>
      <c r="J963" s="3">
        <f>VLOOKUP(_xlfn.CONCAT(base[[#This Row],[Evento]],base[[#This Row],[Tipo]]),'[1]tabela de preços'!$D$4:$E$14,2,0)</f>
        <v>150</v>
      </c>
      <c r="K963" s="3">
        <v>15000</v>
      </c>
      <c r="L963" s="3">
        <v>5588</v>
      </c>
      <c r="M963" s="3">
        <v>9412</v>
      </c>
      <c r="N963" t="s">
        <v>13</v>
      </c>
    </row>
    <row r="964" spans="2:14" hidden="1" x14ac:dyDescent="0.25">
      <c r="B964" s="2">
        <v>42715</v>
      </c>
      <c r="C964" s="7">
        <f>YEAR(base[[#This Row],[Data]])</f>
        <v>2016</v>
      </c>
      <c r="D964" s="7" t="str">
        <f>UPPER(TEXT(base[[#This Row],[Data]],"mmm"))</f>
        <v>DEZ</v>
      </c>
      <c r="E964" t="s">
        <v>19</v>
      </c>
      <c r="F964" t="s">
        <v>17</v>
      </c>
      <c r="G964" t="str">
        <f>PROPER(base[[#This Row],[Evento]]&amp;" "&amp;base[[#This Row],[Tipo]])</f>
        <v>Bodas Melhor Idade</v>
      </c>
      <c r="H964" t="s">
        <v>12</v>
      </c>
      <c r="I964">
        <v>200</v>
      </c>
      <c r="J964" s="3">
        <f>VLOOKUP(_xlfn.CONCAT(base[[#This Row],[Evento]],base[[#This Row],[Tipo]]),'[1]tabela de preços'!$D$4:$E$14,2,0)</f>
        <v>120</v>
      </c>
      <c r="K964" s="3">
        <v>24000</v>
      </c>
      <c r="L964" s="3">
        <v>8219</v>
      </c>
      <c r="M964" s="3">
        <v>15781</v>
      </c>
      <c r="N964" t="s">
        <v>13</v>
      </c>
    </row>
    <row r="965" spans="2:14" hidden="1" x14ac:dyDescent="0.25">
      <c r="B965" s="2">
        <v>42770</v>
      </c>
      <c r="C965" s="7">
        <f>YEAR(base[[#This Row],[Data]])</f>
        <v>2017</v>
      </c>
      <c r="D965" s="7" t="str">
        <f>UPPER(TEXT(base[[#This Row],[Data]],"mmm"))</f>
        <v>FEV</v>
      </c>
      <c r="E965" t="s">
        <v>20</v>
      </c>
      <c r="F965" t="s">
        <v>16</v>
      </c>
      <c r="G965" t="str">
        <f>PROPER(base[[#This Row],[Evento]]&amp;" "&amp;base[[#This Row],[Tipo]])</f>
        <v>Empresa Adulto</v>
      </c>
      <c r="H965" t="s">
        <v>15</v>
      </c>
      <c r="I965">
        <v>50</v>
      </c>
      <c r="J965" s="3">
        <f>VLOOKUP(_xlfn.CONCAT(base[[#This Row],[Evento]],base[[#This Row],[Tipo]]),'[1]tabela de preços'!$D$4:$E$14,2,0)</f>
        <v>100</v>
      </c>
      <c r="K965" s="3">
        <v>5000</v>
      </c>
      <c r="L965" s="3">
        <v>1920</v>
      </c>
      <c r="M965" s="3">
        <v>3080</v>
      </c>
      <c r="N965" t="s">
        <v>13</v>
      </c>
    </row>
    <row r="966" spans="2:14" hidden="1" x14ac:dyDescent="0.25">
      <c r="B966" s="2">
        <v>42581</v>
      </c>
      <c r="C966" s="7">
        <f>YEAR(base[[#This Row],[Data]])</f>
        <v>2016</v>
      </c>
      <c r="D966" s="7" t="str">
        <f>UPPER(TEXT(base[[#This Row],[Data]],"mmm"))</f>
        <v>JUL</v>
      </c>
      <c r="E966" t="s">
        <v>21</v>
      </c>
      <c r="F966" t="s">
        <v>14</v>
      </c>
      <c r="G966" t="str">
        <f>PROPER(base[[#This Row],[Evento]]&amp;" "&amp;base[[#This Row],[Tipo]])</f>
        <v>15 Anos Teen</v>
      </c>
      <c r="H966" t="s">
        <v>12</v>
      </c>
      <c r="I966">
        <v>100</v>
      </c>
      <c r="J966" s="3">
        <f>VLOOKUP(_xlfn.CONCAT(base[[#This Row],[Evento]],base[[#This Row],[Tipo]]),'[1]tabela de preços'!$D$4:$E$14,2,0)</f>
        <v>90</v>
      </c>
      <c r="K966" s="3">
        <v>9000</v>
      </c>
      <c r="L966" s="3">
        <v>3043</v>
      </c>
      <c r="M966" s="3">
        <v>5957</v>
      </c>
      <c r="N966" t="s">
        <v>13</v>
      </c>
    </row>
    <row r="967" spans="2:14" hidden="1" x14ac:dyDescent="0.25">
      <c r="B967" s="2">
        <v>43040</v>
      </c>
      <c r="C967" s="7">
        <f>YEAR(base[[#This Row],[Data]])</f>
        <v>2017</v>
      </c>
      <c r="D967" s="7" t="str">
        <f>UPPER(TEXT(base[[#This Row],[Data]],"mmm"))</f>
        <v>NOV</v>
      </c>
      <c r="E967" t="s">
        <v>22</v>
      </c>
      <c r="F967" t="s">
        <v>16</v>
      </c>
      <c r="G967" t="str">
        <f>PROPER(base[[#This Row],[Evento]]&amp;" "&amp;base[[#This Row],[Tipo]])</f>
        <v>Despedida Adulto</v>
      </c>
      <c r="H967" t="s">
        <v>15</v>
      </c>
      <c r="I967">
        <v>150</v>
      </c>
      <c r="J967" s="3">
        <f>VLOOKUP(_xlfn.CONCAT(base[[#This Row],[Evento]],base[[#This Row],[Tipo]]),'[1]tabela de preços'!$D$4:$E$14,2,0)</f>
        <v>120</v>
      </c>
      <c r="K967" s="3">
        <v>18000</v>
      </c>
      <c r="L967" s="3">
        <v>7951</v>
      </c>
      <c r="M967" s="3">
        <v>10049</v>
      </c>
      <c r="N967" t="s">
        <v>13</v>
      </c>
    </row>
    <row r="968" spans="2:14" hidden="1" x14ac:dyDescent="0.25">
      <c r="B968" s="2">
        <v>42596</v>
      </c>
      <c r="C968" s="7">
        <f>YEAR(base[[#This Row],[Data]])</f>
        <v>2016</v>
      </c>
      <c r="D968" s="7" t="str">
        <f>UPPER(TEXT(base[[#This Row],[Data]],"mmm"))</f>
        <v>AGO</v>
      </c>
      <c r="E968" t="s">
        <v>10</v>
      </c>
      <c r="F968" t="s">
        <v>11</v>
      </c>
      <c r="G968" t="str">
        <f>PROPER(base[[#This Row],[Evento]]&amp;" "&amp;base[[#This Row],[Tipo]])</f>
        <v>Aniversário Infantil</v>
      </c>
      <c r="H968" t="s">
        <v>12</v>
      </c>
      <c r="I968">
        <v>50</v>
      </c>
      <c r="J968" s="3">
        <f>VLOOKUP(_xlfn.CONCAT(base[[#This Row],[Evento]],base[[#This Row],[Tipo]]),'[1]tabela de preços'!$D$4:$E$14,2,0)</f>
        <v>70</v>
      </c>
      <c r="K968" s="3">
        <v>3500</v>
      </c>
      <c r="L968" s="3">
        <v>1216</v>
      </c>
      <c r="M968" s="3">
        <v>2284</v>
      </c>
      <c r="N968" t="s">
        <v>13</v>
      </c>
    </row>
    <row r="969" spans="2:14" hidden="1" x14ac:dyDescent="0.25">
      <c r="B969" s="2">
        <v>42483</v>
      </c>
      <c r="C969" s="7">
        <f>YEAR(base[[#This Row],[Data]])</f>
        <v>2016</v>
      </c>
      <c r="D969" s="7" t="str">
        <f>UPPER(TEXT(base[[#This Row],[Data]],"mmm"))</f>
        <v>ABR</v>
      </c>
      <c r="E969" t="s">
        <v>10</v>
      </c>
      <c r="F969" t="s">
        <v>14</v>
      </c>
      <c r="G969" t="str">
        <f>PROPER(base[[#This Row],[Evento]]&amp;" "&amp;base[[#This Row],[Tipo]])</f>
        <v>Aniversário Teen</v>
      </c>
      <c r="H969" t="s">
        <v>15</v>
      </c>
      <c r="I969">
        <v>100</v>
      </c>
      <c r="J969" s="3">
        <f>VLOOKUP(_xlfn.CONCAT(base[[#This Row],[Evento]],base[[#This Row],[Tipo]]),'[1]tabela de preços'!$D$4:$E$14,2,0)</f>
        <v>90</v>
      </c>
      <c r="K969" s="3">
        <v>9000</v>
      </c>
      <c r="L969" s="3">
        <v>3884</v>
      </c>
      <c r="M969" s="3">
        <v>5116</v>
      </c>
      <c r="N969" t="s">
        <v>13</v>
      </c>
    </row>
    <row r="970" spans="2:14" hidden="1" x14ac:dyDescent="0.25">
      <c r="B970" s="2">
        <v>42515</v>
      </c>
      <c r="C970" s="7">
        <f>YEAR(base[[#This Row],[Data]])</f>
        <v>2016</v>
      </c>
      <c r="D970" s="7" t="str">
        <f>UPPER(TEXT(base[[#This Row],[Data]],"mmm"))</f>
        <v>MAI</v>
      </c>
      <c r="E970" t="s">
        <v>10</v>
      </c>
      <c r="F970" t="s">
        <v>16</v>
      </c>
      <c r="G970" t="str">
        <f>PROPER(base[[#This Row],[Evento]]&amp;" "&amp;base[[#This Row],[Tipo]])</f>
        <v>Aniversário Adulto</v>
      </c>
      <c r="H970" t="s">
        <v>12</v>
      </c>
      <c r="I970">
        <v>150</v>
      </c>
      <c r="J970" s="3">
        <f>VLOOKUP(_xlfn.CONCAT(base[[#This Row],[Evento]],base[[#This Row],[Tipo]]),'[1]tabela de preços'!$D$4:$E$14,2,0)</f>
        <v>120</v>
      </c>
      <c r="K970" s="3">
        <v>18000</v>
      </c>
      <c r="L970" s="3">
        <v>6121</v>
      </c>
      <c r="M970" s="3">
        <v>11879</v>
      </c>
      <c r="N970" t="s">
        <v>13</v>
      </c>
    </row>
    <row r="971" spans="2:14" hidden="1" x14ac:dyDescent="0.25">
      <c r="B971" s="2">
        <v>42780</v>
      </c>
      <c r="C971" s="7">
        <f>YEAR(base[[#This Row],[Data]])</f>
        <v>2017</v>
      </c>
      <c r="D971" s="7" t="str">
        <f>UPPER(TEXT(base[[#This Row],[Data]],"mmm"))</f>
        <v>FEV</v>
      </c>
      <c r="E971" t="s">
        <v>10</v>
      </c>
      <c r="F971" t="s">
        <v>17</v>
      </c>
      <c r="G971" t="str">
        <f>PROPER(base[[#This Row],[Evento]]&amp;" "&amp;base[[#This Row],[Tipo]])</f>
        <v>Aniversário Melhor Idade</v>
      </c>
      <c r="H971" t="s">
        <v>15</v>
      </c>
      <c r="I971">
        <v>70</v>
      </c>
      <c r="J971" s="3">
        <f>VLOOKUP(_xlfn.CONCAT(base[[#This Row],[Evento]],base[[#This Row],[Tipo]]),'[1]tabela de preços'!$D$4:$E$14,2,0)</f>
        <v>120</v>
      </c>
      <c r="K971" s="3">
        <v>8400</v>
      </c>
      <c r="L971" s="3">
        <v>3064</v>
      </c>
      <c r="M971" s="3">
        <v>5336</v>
      </c>
      <c r="N971" t="s">
        <v>13</v>
      </c>
    </row>
    <row r="972" spans="2:14" hidden="1" x14ac:dyDescent="0.25">
      <c r="B972" s="2">
        <v>42579</v>
      </c>
      <c r="C972" s="7">
        <f>YEAR(base[[#This Row],[Data]])</f>
        <v>2016</v>
      </c>
      <c r="D972" s="7" t="str">
        <f>UPPER(TEXT(base[[#This Row],[Data]],"mmm"))</f>
        <v>JUL</v>
      </c>
      <c r="E972" t="s">
        <v>18</v>
      </c>
      <c r="F972" t="s">
        <v>16</v>
      </c>
      <c r="G972" t="str">
        <f>PROPER(base[[#This Row],[Evento]]&amp;" "&amp;base[[#This Row],[Tipo]])</f>
        <v>Casamento Adulto</v>
      </c>
      <c r="H972" t="s">
        <v>12</v>
      </c>
      <c r="I972">
        <v>120</v>
      </c>
      <c r="J972" s="3">
        <f>VLOOKUP(_xlfn.CONCAT(base[[#This Row],[Evento]],base[[#This Row],[Tipo]]),'[1]tabela de preços'!$D$4:$E$14,2,0)</f>
        <v>150</v>
      </c>
      <c r="K972" s="3">
        <v>18000</v>
      </c>
      <c r="L972" s="3">
        <v>6131</v>
      </c>
      <c r="M972" s="3">
        <v>11869</v>
      </c>
      <c r="N972" t="s">
        <v>13</v>
      </c>
    </row>
    <row r="973" spans="2:14" hidden="1" x14ac:dyDescent="0.25">
      <c r="B973" s="2">
        <v>42638</v>
      </c>
      <c r="C973" s="7">
        <f>YEAR(base[[#This Row],[Data]])</f>
        <v>2016</v>
      </c>
      <c r="D973" s="7" t="str">
        <f>UPPER(TEXT(base[[#This Row],[Data]],"mmm"))</f>
        <v>SET</v>
      </c>
      <c r="E973" t="s">
        <v>19</v>
      </c>
      <c r="F973" t="s">
        <v>16</v>
      </c>
      <c r="G973" t="str">
        <f>PROPER(base[[#This Row],[Evento]]&amp;" "&amp;base[[#This Row],[Tipo]])</f>
        <v>Bodas Adulto</v>
      </c>
      <c r="H973" t="s">
        <v>15</v>
      </c>
      <c r="I973">
        <v>100</v>
      </c>
      <c r="J973" s="3">
        <f>VLOOKUP(_xlfn.CONCAT(base[[#This Row],[Evento]],base[[#This Row],[Tipo]]),'[1]tabela de preços'!$D$4:$E$14,2,0)</f>
        <v>150</v>
      </c>
      <c r="K973" s="3">
        <v>15000</v>
      </c>
      <c r="L973" s="3">
        <v>6364</v>
      </c>
      <c r="M973" s="3">
        <v>8636</v>
      </c>
      <c r="N973" t="s">
        <v>13</v>
      </c>
    </row>
    <row r="974" spans="2:14" hidden="1" x14ac:dyDescent="0.25">
      <c r="B974" s="2">
        <v>42800</v>
      </c>
      <c r="C974" s="7">
        <f>YEAR(base[[#This Row],[Data]])</f>
        <v>2017</v>
      </c>
      <c r="D974" s="7" t="str">
        <f>UPPER(TEXT(base[[#This Row],[Data]],"mmm"))</f>
        <v>MAR</v>
      </c>
      <c r="E974" t="s">
        <v>19</v>
      </c>
      <c r="F974" t="s">
        <v>17</v>
      </c>
      <c r="G974" t="str">
        <f>PROPER(base[[#This Row],[Evento]]&amp;" "&amp;base[[#This Row],[Tipo]])</f>
        <v>Bodas Melhor Idade</v>
      </c>
      <c r="H974" t="s">
        <v>12</v>
      </c>
      <c r="I974">
        <v>200</v>
      </c>
      <c r="J974" s="3">
        <f>VLOOKUP(_xlfn.CONCAT(base[[#This Row],[Evento]],base[[#This Row],[Tipo]]),'[1]tabela de preços'!$D$4:$E$14,2,0)</f>
        <v>120</v>
      </c>
      <c r="K974" s="3">
        <v>24000</v>
      </c>
      <c r="L974" s="3">
        <v>10582</v>
      </c>
      <c r="M974" s="3">
        <v>13418</v>
      </c>
      <c r="N974" t="s">
        <v>13</v>
      </c>
    </row>
    <row r="975" spans="2:14" hidden="1" x14ac:dyDescent="0.25">
      <c r="B975" s="2">
        <v>42569</v>
      </c>
      <c r="C975" s="7">
        <f>YEAR(base[[#This Row],[Data]])</f>
        <v>2016</v>
      </c>
      <c r="D975" s="7" t="str">
        <f>UPPER(TEXT(base[[#This Row],[Data]],"mmm"))</f>
        <v>JUL</v>
      </c>
      <c r="E975" t="s">
        <v>20</v>
      </c>
      <c r="F975" t="s">
        <v>16</v>
      </c>
      <c r="G975" t="str">
        <f>PROPER(base[[#This Row],[Evento]]&amp;" "&amp;base[[#This Row],[Tipo]])</f>
        <v>Empresa Adulto</v>
      </c>
      <c r="H975" t="s">
        <v>15</v>
      </c>
      <c r="I975">
        <v>50</v>
      </c>
      <c r="J975" s="3">
        <f>VLOOKUP(_xlfn.CONCAT(base[[#This Row],[Evento]],base[[#This Row],[Tipo]]),'[1]tabela de preços'!$D$4:$E$14,2,0)</f>
        <v>100</v>
      </c>
      <c r="K975" s="3">
        <v>5000</v>
      </c>
      <c r="L975" s="3">
        <v>1947</v>
      </c>
      <c r="M975" s="3">
        <v>3053</v>
      </c>
      <c r="N975" t="s">
        <v>13</v>
      </c>
    </row>
    <row r="976" spans="2:14" hidden="1" x14ac:dyDescent="0.25">
      <c r="B976" s="2">
        <v>43044</v>
      </c>
      <c r="C976" s="7">
        <f>YEAR(base[[#This Row],[Data]])</f>
        <v>2017</v>
      </c>
      <c r="D976" s="7" t="str">
        <f>UPPER(TEXT(base[[#This Row],[Data]],"mmm"))</f>
        <v>NOV</v>
      </c>
      <c r="E976" t="s">
        <v>21</v>
      </c>
      <c r="F976" t="s">
        <v>14</v>
      </c>
      <c r="G976" t="str">
        <f>PROPER(base[[#This Row],[Evento]]&amp;" "&amp;base[[#This Row],[Tipo]])</f>
        <v>15 Anos Teen</v>
      </c>
      <c r="H976" t="s">
        <v>12</v>
      </c>
      <c r="I976">
        <v>100</v>
      </c>
      <c r="J976" s="3">
        <f>VLOOKUP(_xlfn.CONCAT(base[[#This Row],[Evento]],base[[#This Row],[Tipo]]),'[1]tabela de preços'!$D$4:$E$14,2,0)</f>
        <v>90</v>
      </c>
      <c r="K976" s="3">
        <v>9000</v>
      </c>
      <c r="L976" s="3">
        <v>3609</v>
      </c>
      <c r="M976" s="3">
        <v>5391</v>
      </c>
      <c r="N976" t="s">
        <v>13</v>
      </c>
    </row>
    <row r="977" spans="2:14" hidden="1" x14ac:dyDescent="0.25">
      <c r="B977" s="2">
        <v>42858</v>
      </c>
      <c r="C977" s="7">
        <f>YEAR(base[[#This Row],[Data]])</f>
        <v>2017</v>
      </c>
      <c r="D977" s="7" t="str">
        <f>UPPER(TEXT(base[[#This Row],[Data]],"mmm"))</f>
        <v>MAI</v>
      </c>
      <c r="E977" t="s">
        <v>22</v>
      </c>
      <c r="F977" t="s">
        <v>16</v>
      </c>
      <c r="G977" t="str">
        <f>PROPER(base[[#This Row],[Evento]]&amp;" "&amp;base[[#This Row],[Tipo]])</f>
        <v>Despedida Adulto</v>
      </c>
      <c r="H977" t="s">
        <v>15</v>
      </c>
      <c r="I977">
        <v>150</v>
      </c>
      <c r="J977" s="3">
        <f>VLOOKUP(_xlfn.CONCAT(base[[#This Row],[Evento]],base[[#This Row],[Tipo]]),'[1]tabela de preços'!$D$4:$E$14,2,0)</f>
        <v>120</v>
      </c>
      <c r="K977" s="3">
        <v>18000</v>
      </c>
      <c r="L977" s="3">
        <v>7618</v>
      </c>
      <c r="M977" s="3">
        <v>10382</v>
      </c>
      <c r="N977" t="s">
        <v>13</v>
      </c>
    </row>
    <row r="978" spans="2:14" hidden="1" x14ac:dyDescent="0.25">
      <c r="B978" s="2">
        <v>42518</v>
      </c>
      <c r="C978" s="7">
        <f>YEAR(base[[#This Row],[Data]])</f>
        <v>2016</v>
      </c>
      <c r="D978" s="7" t="str">
        <f>UPPER(TEXT(base[[#This Row],[Data]],"mmm"))</f>
        <v>MAI</v>
      </c>
      <c r="E978" t="s">
        <v>10</v>
      </c>
      <c r="F978" t="s">
        <v>11</v>
      </c>
      <c r="G978" t="str">
        <f>PROPER(base[[#This Row],[Evento]]&amp;" "&amp;base[[#This Row],[Tipo]])</f>
        <v>Aniversário Infantil</v>
      </c>
      <c r="H978" t="s">
        <v>12</v>
      </c>
      <c r="I978">
        <v>50</v>
      </c>
      <c r="J978" s="3">
        <f>VLOOKUP(_xlfn.CONCAT(base[[#This Row],[Evento]],base[[#This Row],[Tipo]]),'[1]tabela de preços'!$D$4:$E$14,2,0)</f>
        <v>70</v>
      </c>
      <c r="K978" s="3">
        <v>3500</v>
      </c>
      <c r="L978" s="3">
        <v>1521</v>
      </c>
      <c r="M978" s="3">
        <v>1979</v>
      </c>
      <c r="N978" t="s">
        <v>13</v>
      </c>
    </row>
    <row r="979" spans="2:14" hidden="1" x14ac:dyDescent="0.25">
      <c r="B979" s="2">
        <v>42471</v>
      </c>
      <c r="C979" s="7">
        <f>YEAR(base[[#This Row],[Data]])</f>
        <v>2016</v>
      </c>
      <c r="D979" s="7" t="str">
        <f>UPPER(TEXT(base[[#This Row],[Data]],"mmm"))</f>
        <v>ABR</v>
      </c>
      <c r="E979" t="s">
        <v>10</v>
      </c>
      <c r="F979" t="s">
        <v>14</v>
      </c>
      <c r="G979" t="str">
        <f>PROPER(base[[#This Row],[Evento]]&amp;" "&amp;base[[#This Row],[Tipo]])</f>
        <v>Aniversário Teen</v>
      </c>
      <c r="H979" t="s">
        <v>15</v>
      </c>
      <c r="I979">
        <v>100</v>
      </c>
      <c r="J979" s="3">
        <f>VLOOKUP(_xlfn.CONCAT(base[[#This Row],[Evento]],base[[#This Row],[Tipo]]),'[1]tabela de preços'!$D$4:$E$14,2,0)</f>
        <v>90</v>
      </c>
      <c r="K979" s="3">
        <v>9000</v>
      </c>
      <c r="L979" s="3">
        <v>3478</v>
      </c>
      <c r="M979" s="3">
        <v>5522</v>
      </c>
      <c r="N979" t="s">
        <v>13</v>
      </c>
    </row>
    <row r="980" spans="2:14" hidden="1" x14ac:dyDescent="0.25">
      <c r="B980" s="2">
        <v>42521</v>
      </c>
      <c r="C980" s="7">
        <f>YEAR(base[[#This Row],[Data]])</f>
        <v>2016</v>
      </c>
      <c r="D980" s="7" t="str">
        <f>UPPER(TEXT(base[[#This Row],[Data]],"mmm"))</f>
        <v>MAI</v>
      </c>
      <c r="E980" t="s">
        <v>10</v>
      </c>
      <c r="F980" t="s">
        <v>16</v>
      </c>
      <c r="G980" t="str">
        <f>PROPER(base[[#This Row],[Evento]]&amp;" "&amp;base[[#This Row],[Tipo]])</f>
        <v>Aniversário Adulto</v>
      </c>
      <c r="H980" t="s">
        <v>12</v>
      </c>
      <c r="I980">
        <v>150</v>
      </c>
      <c r="J980" s="3">
        <f>VLOOKUP(_xlfn.CONCAT(base[[#This Row],[Evento]],base[[#This Row],[Tipo]]),'[1]tabela de preços'!$D$4:$E$14,2,0)</f>
        <v>120</v>
      </c>
      <c r="K980" s="3">
        <v>18000</v>
      </c>
      <c r="L980" s="3">
        <v>6396</v>
      </c>
      <c r="M980" s="3">
        <v>11604</v>
      </c>
      <c r="N980" t="s">
        <v>13</v>
      </c>
    </row>
    <row r="981" spans="2:14" hidden="1" x14ac:dyDescent="0.25">
      <c r="B981" s="2">
        <v>42980</v>
      </c>
      <c r="C981" s="7">
        <f>YEAR(base[[#This Row],[Data]])</f>
        <v>2017</v>
      </c>
      <c r="D981" s="7" t="str">
        <f>UPPER(TEXT(base[[#This Row],[Data]],"mmm"))</f>
        <v>SET</v>
      </c>
      <c r="E981" t="s">
        <v>10</v>
      </c>
      <c r="F981" t="s">
        <v>17</v>
      </c>
      <c r="G981" t="str">
        <f>PROPER(base[[#This Row],[Evento]]&amp;" "&amp;base[[#This Row],[Tipo]])</f>
        <v>Aniversário Melhor Idade</v>
      </c>
      <c r="H981" t="s">
        <v>15</v>
      </c>
      <c r="I981">
        <v>70</v>
      </c>
      <c r="J981" s="3">
        <f>VLOOKUP(_xlfn.CONCAT(base[[#This Row],[Evento]],base[[#This Row],[Tipo]]),'[1]tabela de preços'!$D$4:$E$14,2,0)</f>
        <v>120</v>
      </c>
      <c r="K981" s="3">
        <v>8400</v>
      </c>
      <c r="L981" s="3">
        <v>3446</v>
      </c>
      <c r="M981" s="3">
        <v>4954</v>
      </c>
      <c r="N981" t="s">
        <v>13</v>
      </c>
    </row>
    <row r="982" spans="2:14" hidden="1" x14ac:dyDescent="0.25">
      <c r="B982" s="2">
        <v>42782</v>
      </c>
      <c r="C982" s="7">
        <f>YEAR(base[[#This Row],[Data]])</f>
        <v>2017</v>
      </c>
      <c r="D982" s="7" t="str">
        <f>UPPER(TEXT(base[[#This Row],[Data]],"mmm"))</f>
        <v>FEV</v>
      </c>
      <c r="E982" t="s">
        <v>18</v>
      </c>
      <c r="F982" t="s">
        <v>16</v>
      </c>
      <c r="G982" t="str">
        <f>PROPER(base[[#This Row],[Evento]]&amp;" "&amp;base[[#This Row],[Tipo]])</f>
        <v>Casamento Adulto</v>
      </c>
      <c r="H982" t="s">
        <v>12</v>
      </c>
      <c r="I982">
        <v>120</v>
      </c>
      <c r="J982" s="3">
        <f>VLOOKUP(_xlfn.CONCAT(base[[#This Row],[Evento]],base[[#This Row],[Tipo]]),'[1]tabela de preços'!$D$4:$E$14,2,0)</f>
        <v>150</v>
      </c>
      <c r="K982" s="3">
        <v>18000</v>
      </c>
      <c r="L982" s="3">
        <v>6138</v>
      </c>
      <c r="M982" s="3">
        <v>11862</v>
      </c>
      <c r="N982" t="s">
        <v>13</v>
      </c>
    </row>
    <row r="983" spans="2:14" hidden="1" x14ac:dyDescent="0.25">
      <c r="B983" s="2">
        <v>42620</v>
      </c>
      <c r="C983" s="7">
        <f>YEAR(base[[#This Row],[Data]])</f>
        <v>2016</v>
      </c>
      <c r="D983" s="7" t="str">
        <f>UPPER(TEXT(base[[#This Row],[Data]],"mmm"))</f>
        <v>SET</v>
      </c>
      <c r="E983" t="s">
        <v>19</v>
      </c>
      <c r="F983" t="s">
        <v>16</v>
      </c>
      <c r="G983" t="str">
        <f>PROPER(base[[#This Row],[Evento]]&amp;" "&amp;base[[#This Row],[Tipo]])</f>
        <v>Bodas Adulto</v>
      </c>
      <c r="H983" t="s">
        <v>15</v>
      </c>
      <c r="I983">
        <v>100</v>
      </c>
      <c r="J983" s="3">
        <f>VLOOKUP(_xlfn.CONCAT(base[[#This Row],[Evento]],base[[#This Row],[Tipo]]),'[1]tabela de preços'!$D$4:$E$14,2,0)</f>
        <v>150</v>
      </c>
      <c r="K983" s="3">
        <v>15000</v>
      </c>
      <c r="L983" s="3">
        <v>5738</v>
      </c>
      <c r="M983" s="3">
        <v>9262</v>
      </c>
      <c r="N983" t="s">
        <v>13</v>
      </c>
    </row>
    <row r="984" spans="2:14" hidden="1" x14ac:dyDescent="0.25">
      <c r="B984" s="2">
        <v>43061</v>
      </c>
      <c r="C984" s="7">
        <f>YEAR(base[[#This Row],[Data]])</f>
        <v>2017</v>
      </c>
      <c r="D984" s="7" t="str">
        <f>UPPER(TEXT(base[[#This Row],[Data]],"mmm"))</f>
        <v>NOV</v>
      </c>
      <c r="E984" t="s">
        <v>19</v>
      </c>
      <c r="F984" t="s">
        <v>17</v>
      </c>
      <c r="G984" t="str">
        <f>PROPER(base[[#This Row],[Evento]]&amp;" "&amp;base[[#This Row],[Tipo]])</f>
        <v>Bodas Melhor Idade</v>
      </c>
      <c r="H984" t="s">
        <v>12</v>
      </c>
      <c r="I984">
        <v>200</v>
      </c>
      <c r="J984" s="3">
        <f>VLOOKUP(_xlfn.CONCAT(base[[#This Row],[Evento]],base[[#This Row],[Tipo]]),'[1]tabela de preços'!$D$4:$E$14,2,0)</f>
        <v>120</v>
      </c>
      <c r="K984" s="3">
        <v>24000</v>
      </c>
      <c r="L984" s="3">
        <v>10436</v>
      </c>
      <c r="M984" s="3">
        <v>13564</v>
      </c>
      <c r="N984" t="s">
        <v>13</v>
      </c>
    </row>
    <row r="985" spans="2:14" hidden="1" x14ac:dyDescent="0.25">
      <c r="B985" s="2">
        <v>42551</v>
      </c>
      <c r="C985" s="7">
        <f>YEAR(base[[#This Row],[Data]])</f>
        <v>2016</v>
      </c>
      <c r="D985" s="7" t="str">
        <f>UPPER(TEXT(base[[#This Row],[Data]],"mmm"))</f>
        <v>JUN</v>
      </c>
      <c r="E985" t="s">
        <v>20</v>
      </c>
      <c r="F985" t="s">
        <v>16</v>
      </c>
      <c r="G985" t="str">
        <f>PROPER(base[[#This Row],[Evento]]&amp;" "&amp;base[[#This Row],[Tipo]])</f>
        <v>Empresa Adulto</v>
      </c>
      <c r="H985" t="s">
        <v>15</v>
      </c>
      <c r="I985">
        <v>50</v>
      </c>
      <c r="J985" s="3">
        <f>VLOOKUP(_xlfn.CONCAT(base[[#This Row],[Evento]],base[[#This Row],[Tipo]]),'[1]tabela de preços'!$D$4:$E$14,2,0)</f>
        <v>100</v>
      </c>
      <c r="K985" s="3">
        <v>5000</v>
      </c>
      <c r="L985" s="3">
        <v>2135</v>
      </c>
      <c r="M985" s="3">
        <v>2865</v>
      </c>
      <c r="N985" t="s">
        <v>13</v>
      </c>
    </row>
    <row r="986" spans="2:14" hidden="1" x14ac:dyDescent="0.25">
      <c r="B986" s="2">
        <v>42862</v>
      </c>
      <c r="C986" s="7">
        <f>YEAR(base[[#This Row],[Data]])</f>
        <v>2017</v>
      </c>
      <c r="D986" s="7" t="str">
        <f>UPPER(TEXT(base[[#This Row],[Data]],"mmm"))</f>
        <v>MAI</v>
      </c>
      <c r="E986" t="s">
        <v>21</v>
      </c>
      <c r="F986" t="s">
        <v>14</v>
      </c>
      <c r="G986" t="str">
        <f>PROPER(base[[#This Row],[Evento]]&amp;" "&amp;base[[#This Row],[Tipo]])</f>
        <v>15 Anos Teen</v>
      </c>
      <c r="H986" t="s">
        <v>12</v>
      </c>
      <c r="I986">
        <v>100</v>
      </c>
      <c r="J986" s="3">
        <f>VLOOKUP(_xlfn.CONCAT(base[[#This Row],[Evento]],base[[#This Row],[Tipo]]),'[1]tabela de preços'!$D$4:$E$14,2,0)</f>
        <v>90</v>
      </c>
      <c r="K986" s="3">
        <v>9000</v>
      </c>
      <c r="L986" s="3">
        <v>3447</v>
      </c>
      <c r="M986" s="3">
        <v>5553</v>
      </c>
      <c r="N986" t="s">
        <v>13</v>
      </c>
    </row>
    <row r="987" spans="2:14" hidden="1" x14ac:dyDescent="0.25">
      <c r="B987" s="2">
        <v>42378</v>
      </c>
      <c r="C987" s="7">
        <f>YEAR(base[[#This Row],[Data]])</f>
        <v>2016</v>
      </c>
      <c r="D987" s="7" t="str">
        <f>UPPER(TEXT(base[[#This Row],[Data]],"mmm"))</f>
        <v>JAN</v>
      </c>
      <c r="E987" t="s">
        <v>22</v>
      </c>
      <c r="F987" t="s">
        <v>16</v>
      </c>
      <c r="G987" t="str">
        <f>PROPER(base[[#This Row],[Evento]]&amp;" "&amp;base[[#This Row],[Tipo]])</f>
        <v>Despedida Adulto</v>
      </c>
      <c r="H987" t="s">
        <v>15</v>
      </c>
      <c r="I987">
        <v>150</v>
      </c>
      <c r="J987" s="3">
        <f>VLOOKUP(_xlfn.CONCAT(base[[#This Row],[Evento]],base[[#This Row],[Tipo]]),'[1]tabela de preços'!$D$4:$E$14,2,0)</f>
        <v>120</v>
      </c>
      <c r="K987" s="3">
        <v>18000</v>
      </c>
      <c r="L987" s="3">
        <v>6306</v>
      </c>
      <c r="M987" s="3">
        <v>11694</v>
      </c>
      <c r="N987" t="s">
        <v>13</v>
      </c>
    </row>
    <row r="988" spans="2:14" hidden="1" x14ac:dyDescent="0.25">
      <c r="B988" s="2">
        <v>42896</v>
      </c>
      <c r="C988" s="7">
        <f>YEAR(base[[#This Row],[Data]])</f>
        <v>2017</v>
      </c>
      <c r="D988" s="7" t="str">
        <f>UPPER(TEXT(base[[#This Row],[Data]],"mmm"))</f>
        <v>JUN</v>
      </c>
      <c r="E988" t="s">
        <v>10</v>
      </c>
      <c r="F988" t="s">
        <v>11</v>
      </c>
      <c r="G988" t="str">
        <f>PROPER(base[[#This Row],[Evento]]&amp;" "&amp;base[[#This Row],[Tipo]])</f>
        <v>Aniversário Infantil</v>
      </c>
      <c r="H988" t="s">
        <v>12</v>
      </c>
      <c r="I988">
        <v>50</v>
      </c>
      <c r="J988" s="3">
        <f>VLOOKUP(_xlfn.CONCAT(base[[#This Row],[Evento]],base[[#This Row],[Tipo]]),'[1]tabela de preços'!$D$4:$E$14,2,0)</f>
        <v>70</v>
      </c>
      <c r="K988" s="3">
        <v>3500</v>
      </c>
      <c r="L988" s="3">
        <v>1477</v>
      </c>
      <c r="M988" s="3">
        <v>2023</v>
      </c>
      <c r="N988" t="s">
        <v>13</v>
      </c>
    </row>
    <row r="989" spans="2:14" hidden="1" x14ac:dyDescent="0.25">
      <c r="B989" s="2">
        <v>42611</v>
      </c>
      <c r="C989" s="7">
        <f>YEAR(base[[#This Row],[Data]])</f>
        <v>2016</v>
      </c>
      <c r="D989" s="7" t="str">
        <f>UPPER(TEXT(base[[#This Row],[Data]],"mmm"))</f>
        <v>AGO</v>
      </c>
      <c r="E989" t="s">
        <v>10</v>
      </c>
      <c r="F989" t="s">
        <v>14</v>
      </c>
      <c r="G989" t="str">
        <f>PROPER(base[[#This Row],[Evento]]&amp;" "&amp;base[[#This Row],[Tipo]])</f>
        <v>Aniversário Teen</v>
      </c>
      <c r="H989" t="s">
        <v>15</v>
      </c>
      <c r="I989">
        <v>100</v>
      </c>
      <c r="J989" s="3">
        <f>VLOOKUP(_xlfn.CONCAT(base[[#This Row],[Evento]],base[[#This Row],[Tipo]]),'[1]tabela de preços'!$D$4:$E$14,2,0)</f>
        <v>90</v>
      </c>
      <c r="K989" s="3">
        <v>9000</v>
      </c>
      <c r="L989" s="3">
        <v>3831</v>
      </c>
      <c r="M989" s="3">
        <v>5169</v>
      </c>
      <c r="N989" t="s">
        <v>13</v>
      </c>
    </row>
    <row r="990" spans="2:14" hidden="1" x14ac:dyDescent="0.25">
      <c r="B990" s="2">
        <v>42602</v>
      </c>
      <c r="C990" s="7">
        <f>YEAR(base[[#This Row],[Data]])</f>
        <v>2016</v>
      </c>
      <c r="D990" s="7" t="str">
        <f>UPPER(TEXT(base[[#This Row],[Data]],"mmm"))</f>
        <v>AGO</v>
      </c>
      <c r="E990" t="s">
        <v>10</v>
      </c>
      <c r="F990" t="s">
        <v>16</v>
      </c>
      <c r="G990" t="str">
        <f>PROPER(base[[#This Row],[Evento]]&amp;" "&amp;base[[#This Row],[Tipo]])</f>
        <v>Aniversário Adulto</v>
      </c>
      <c r="H990" t="s">
        <v>12</v>
      </c>
      <c r="I990">
        <v>150</v>
      </c>
      <c r="J990" s="3">
        <f>VLOOKUP(_xlfn.CONCAT(base[[#This Row],[Evento]],base[[#This Row],[Tipo]]),'[1]tabela de preços'!$D$4:$E$14,2,0)</f>
        <v>120</v>
      </c>
      <c r="K990" s="3">
        <v>18000</v>
      </c>
      <c r="L990" s="3">
        <v>6451</v>
      </c>
      <c r="M990" s="3">
        <v>11549</v>
      </c>
      <c r="N990" t="s">
        <v>13</v>
      </c>
    </row>
    <row r="991" spans="2:14" hidden="1" x14ac:dyDescent="0.25">
      <c r="B991" s="2">
        <v>42936</v>
      </c>
      <c r="C991" s="7">
        <f>YEAR(base[[#This Row],[Data]])</f>
        <v>2017</v>
      </c>
      <c r="D991" s="7" t="str">
        <f>UPPER(TEXT(base[[#This Row],[Data]],"mmm"))</f>
        <v>JUL</v>
      </c>
      <c r="E991" t="s">
        <v>10</v>
      </c>
      <c r="F991" t="s">
        <v>17</v>
      </c>
      <c r="G991" t="str">
        <f>PROPER(base[[#This Row],[Evento]]&amp;" "&amp;base[[#This Row],[Tipo]])</f>
        <v>Aniversário Melhor Idade</v>
      </c>
      <c r="H991" t="s">
        <v>15</v>
      </c>
      <c r="I991">
        <v>70</v>
      </c>
      <c r="J991" s="3">
        <f>VLOOKUP(_xlfn.CONCAT(base[[#This Row],[Evento]],base[[#This Row],[Tipo]]),'[1]tabela de preços'!$D$4:$E$14,2,0)</f>
        <v>120</v>
      </c>
      <c r="K991" s="3">
        <v>8400</v>
      </c>
      <c r="L991" s="3">
        <v>2952</v>
      </c>
      <c r="M991" s="3">
        <v>5448</v>
      </c>
      <c r="N991" t="s">
        <v>13</v>
      </c>
    </row>
    <row r="992" spans="2:14" hidden="1" x14ac:dyDescent="0.25">
      <c r="B992" s="2">
        <v>42478</v>
      </c>
      <c r="C992" s="7">
        <f>YEAR(base[[#This Row],[Data]])</f>
        <v>2016</v>
      </c>
      <c r="D992" s="7" t="str">
        <f>UPPER(TEXT(base[[#This Row],[Data]],"mmm"))</f>
        <v>ABR</v>
      </c>
      <c r="E992" t="s">
        <v>18</v>
      </c>
      <c r="F992" t="s">
        <v>16</v>
      </c>
      <c r="G992" t="str">
        <f>PROPER(base[[#This Row],[Evento]]&amp;" "&amp;base[[#This Row],[Tipo]])</f>
        <v>Casamento Adulto</v>
      </c>
      <c r="H992" t="s">
        <v>12</v>
      </c>
      <c r="I992">
        <v>120</v>
      </c>
      <c r="J992" s="3">
        <f>VLOOKUP(_xlfn.CONCAT(base[[#This Row],[Evento]],base[[#This Row],[Tipo]]),'[1]tabela de preços'!$D$4:$E$14,2,0)</f>
        <v>150</v>
      </c>
      <c r="K992" s="3">
        <v>18000</v>
      </c>
      <c r="L992" s="3">
        <v>6941</v>
      </c>
      <c r="M992" s="3">
        <v>11059</v>
      </c>
      <c r="N992" t="s">
        <v>13</v>
      </c>
    </row>
    <row r="993" spans="2:14" hidden="1" x14ac:dyDescent="0.25">
      <c r="B993" s="2">
        <v>42993</v>
      </c>
      <c r="C993" s="7">
        <f>YEAR(base[[#This Row],[Data]])</f>
        <v>2017</v>
      </c>
      <c r="D993" s="7" t="str">
        <f>UPPER(TEXT(base[[#This Row],[Data]],"mmm"))</f>
        <v>SET</v>
      </c>
      <c r="E993" t="s">
        <v>19</v>
      </c>
      <c r="F993" t="s">
        <v>16</v>
      </c>
      <c r="G993" t="str">
        <f>PROPER(base[[#This Row],[Evento]]&amp;" "&amp;base[[#This Row],[Tipo]])</f>
        <v>Bodas Adulto</v>
      </c>
      <c r="H993" t="s">
        <v>15</v>
      </c>
      <c r="I993">
        <v>100</v>
      </c>
      <c r="J993" s="3">
        <f>VLOOKUP(_xlfn.CONCAT(base[[#This Row],[Evento]],base[[#This Row],[Tipo]]),'[1]tabela de preços'!$D$4:$E$14,2,0)</f>
        <v>150</v>
      </c>
      <c r="K993" s="3">
        <v>15000</v>
      </c>
      <c r="L993" s="3">
        <v>5008</v>
      </c>
      <c r="M993" s="3">
        <v>9992</v>
      </c>
      <c r="N993" t="s">
        <v>13</v>
      </c>
    </row>
    <row r="994" spans="2:14" hidden="1" x14ac:dyDescent="0.25">
      <c r="B994" s="2">
        <v>42621</v>
      </c>
      <c r="C994" s="7">
        <f>YEAR(base[[#This Row],[Data]])</f>
        <v>2016</v>
      </c>
      <c r="D994" s="7" t="str">
        <f>UPPER(TEXT(base[[#This Row],[Data]],"mmm"))</f>
        <v>SET</v>
      </c>
      <c r="E994" t="s">
        <v>19</v>
      </c>
      <c r="F994" t="s">
        <v>17</v>
      </c>
      <c r="G994" t="str">
        <f>PROPER(base[[#This Row],[Evento]]&amp;" "&amp;base[[#This Row],[Tipo]])</f>
        <v>Bodas Melhor Idade</v>
      </c>
      <c r="H994" t="s">
        <v>12</v>
      </c>
      <c r="I994">
        <v>200</v>
      </c>
      <c r="J994" s="3">
        <f>VLOOKUP(_xlfn.CONCAT(base[[#This Row],[Evento]],base[[#This Row],[Tipo]]),'[1]tabela de preços'!$D$4:$E$14,2,0)</f>
        <v>120</v>
      </c>
      <c r="K994" s="3">
        <v>24000</v>
      </c>
      <c r="L994" s="3">
        <v>8998</v>
      </c>
      <c r="M994" s="3">
        <v>15002</v>
      </c>
      <c r="N994" t="s">
        <v>13</v>
      </c>
    </row>
    <row r="995" spans="2:14" hidden="1" x14ac:dyDescent="0.25">
      <c r="B995" s="2">
        <v>42788</v>
      </c>
      <c r="C995" s="7">
        <f>YEAR(base[[#This Row],[Data]])</f>
        <v>2017</v>
      </c>
      <c r="D995" s="7" t="str">
        <f>UPPER(TEXT(base[[#This Row],[Data]],"mmm"))</f>
        <v>FEV</v>
      </c>
      <c r="E995" t="s">
        <v>20</v>
      </c>
      <c r="F995" t="s">
        <v>16</v>
      </c>
      <c r="G995" t="str">
        <f>PROPER(base[[#This Row],[Evento]]&amp;" "&amp;base[[#This Row],[Tipo]])</f>
        <v>Empresa Adulto</v>
      </c>
      <c r="H995" t="s">
        <v>15</v>
      </c>
      <c r="I995">
        <v>50</v>
      </c>
      <c r="J995" s="3">
        <f>VLOOKUP(_xlfn.CONCAT(base[[#This Row],[Evento]],base[[#This Row],[Tipo]]),'[1]tabela de preços'!$D$4:$E$14,2,0)</f>
        <v>100</v>
      </c>
      <c r="K995" s="3">
        <v>5000</v>
      </c>
      <c r="L995" s="3">
        <v>1808</v>
      </c>
      <c r="M995" s="3">
        <v>3192</v>
      </c>
      <c r="N995" t="s">
        <v>13</v>
      </c>
    </row>
    <row r="996" spans="2:14" hidden="1" x14ac:dyDescent="0.25">
      <c r="B996" s="2">
        <v>42435</v>
      </c>
      <c r="C996" s="7">
        <f>YEAR(base[[#This Row],[Data]])</f>
        <v>2016</v>
      </c>
      <c r="D996" s="7" t="str">
        <f>UPPER(TEXT(base[[#This Row],[Data]],"mmm"))</f>
        <v>MAR</v>
      </c>
      <c r="E996" t="s">
        <v>21</v>
      </c>
      <c r="F996" t="s">
        <v>14</v>
      </c>
      <c r="G996" t="str">
        <f>PROPER(base[[#This Row],[Evento]]&amp;" "&amp;base[[#This Row],[Tipo]])</f>
        <v>15 Anos Teen</v>
      </c>
      <c r="H996" t="s">
        <v>12</v>
      </c>
      <c r="I996">
        <v>100</v>
      </c>
      <c r="J996" s="3">
        <f>VLOOKUP(_xlfn.CONCAT(base[[#This Row],[Evento]],base[[#This Row],[Tipo]]),'[1]tabela de preços'!$D$4:$E$14,2,0)</f>
        <v>90</v>
      </c>
      <c r="K996" s="3">
        <v>9000</v>
      </c>
      <c r="L996" s="3">
        <v>3609</v>
      </c>
      <c r="M996" s="3">
        <v>5391</v>
      </c>
      <c r="N996" t="s">
        <v>13</v>
      </c>
    </row>
    <row r="997" spans="2:14" hidden="1" x14ac:dyDescent="0.25">
      <c r="B997" s="2">
        <v>42393</v>
      </c>
      <c r="C997" s="7">
        <f>YEAR(base[[#This Row],[Data]])</f>
        <v>2016</v>
      </c>
      <c r="D997" s="7" t="str">
        <f>UPPER(TEXT(base[[#This Row],[Data]],"mmm"))</f>
        <v>JAN</v>
      </c>
      <c r="E997" t="s">
        <v>22</v>
      </c>
      <c r="F997" t="s">
        <v>16</v>
      </c>
      <c r="G997" t="str">
        <f>PROPER(base[[#This Row],[Evento]]&amp;" "&amp;base[[#This Row],[Tipo]])</f>
        <v>Despedida Adulto</v>
      </c>
      <c r="H997" t="s">
        <v>15</v>
      </c>
      <c r="I997">
        <v>150</v>
      </c>
      <c r="J997" s="3">
        <f>VLOOKUP(_xlfn.CONCAT(base[[#This Row],[Evento]],base[[#This Row],[Tipo]]),'[1]tabela de preços'!$D$4:$E$14,2,0)</f>
        <v>120</v>
      </c>
      <c r="K997" s="3">
        <v>18000</v>
      </c>
      <c r="L997" s="3">
        <v>7768</v>
      </c>
      <c r="M997" s="3">
        <v>10232</v>
      </c>
      <c r="N997" t="s">
        <v>13</v>
      </c>
    </row>
    <row r="998" spans="2:14" hidden="1" x14ac:dyDescent="0.25">
      <c r="B998" s="2">
        <v>42975</v>
      </c>
      <c r="C998" s="7">
        <f>YEAR(base[[#This Row],[Data]])</f>
        <v>2017</v>
      </c>
      <c r="D998" s="7" t="str">
        <f>UPPER(TEXT(base[[#This Row],[Data]],"mmm"))</f>
        <v>AGO</v>
      </c>
      <c r="E998" t="s">
        <v>10</v>
      </c>
      <c r="F998" t="s">
        <v>11</v>
      </c>
      <c r="G998" t="str">
        <f>PROPER(base[[#This Row],[Evento]]&amp;" "&amp;base[[#This Row],[Tipo]])</f>
        <v>Aniversário Infantil</v>
      </c>
      <c r="H998" t="s">
        <v>12</v>
      </c>
      <c r="I998">
        <v>50</v>
      </c>
      <c r="J998" s="3">
        <f>VLOOKUP(_xlfn.CONCAT(base[[#This Row],[Evento]],base[[#This Row],[Tipo]]),'[1]tabela de preços'!$D$4:$E$14,2,0)</f>
        <v>70</v>
      </c>
      <c r="K998" s="3">
        <v>3500</v>
      </c>
      <c r="L998" s="3">
        <v>1526</v>
      </c>
      <c r="M998" s="3">
        <v>1974</v>
      </c>
      <c r="N998" t="s">
        <v>13</v>
      </c>
    </row>
    <row r="999" spans="2:14" hidden="1" x14ac:dyDescent="0.25">
      <c r="B999" s="2">
        <v>42788</v>
      </c>
      <c r="C999" s="7">
        <f>YEAR(base[[#This Row],[Data]])</f>
        <v>2017</v>
      </c>
      <c r="D999" s="7" t="str">
        <f>UPPER(TEXT(base[[#This Row],[Data]],"mmm"))</f>
        <v>FEV</v>
      </c>
      <c r="E999" t="s">
        <v>10</v>
      </c>
      <c r="F999" t="s">
        <v>14</v>
      </c>
      <c r="G999" t="str">
        <f>PROPER(base[[#This Row],[Evento]]&amp;" "&amp;base[[#This Row],[Tipo]])</f>
        <v>Aniversário Teen</v>
      </c>
      <c r="H999" t="s">
        <v>15</v>
      </c>
      <c r="I999">
        <v>100</v>
      </c>
      <c r="J999" s="3">
        <f>VLOOKUP(_xlfn.CONCAT(base[[#This Row],[Evento]],base[[#This Row],[Tipo]]),'[1]tabela de preços'!$D$4:$E$14,2,0)</f>
        <v>90</v>
      </c>
      <c r="K999" s="3">
        <v>9000</v>
      </c>
      <c r="L999" s="3">
        <v>3921</v>
      </c>
      <c r="M999" s="3">
        <v>5079</v>
      </c>
      <c r="N999" t="s">
        <v>13</v>
      </c>
    </row>
    <row r="1000" spans="2:14" hidden="1" x14ac:dyDescent="0.25">
      <c r="B1000" s="2">
        <v>42494</v>
      </c>
      <c r="C1000" s="7">
        <f>YEAR(base[[#This Row],[Data]])</f>
        <v>2016</v>
      </c>
      <c r="D1000" s="7" t="str">
        <f>UPPER(TEXT(base[[#This Row],[Data]],"mmm"))</f>
        <v>MAI</v>
      </c>
      <c r="E1000" t="s">
        <v>10</v>
      </c>
      <c r="F1000" t="s">
        <v>16</v>
      </c>
      <c r="G1000" t="str">
        <f>PROPER(base[[#This Row],[Evento]]&amp;" "&amp;base[[#This Row],[Tipo]])</f>
        <v>Aniversário Adulto</v>
      </c>
      <c r="H1000" t="s">
        <v>12</v>
      </c>
      <c r="I1000">
        <v>150</v>
      </c>
      <c r="J1000" s="3">
        <f>VLOOKUP(_xlfn.CONCAT(base[[#This Row],[Evento]],base[[#This Row],[Tipo]]),'[1]tabela de preços'!$D$4:$E$14,2,0)</f>
        <v>120</v>
      </c>
      <c r="K1000" s="3">
        <v>18000</v>
      </c>
      <c r="L1000" s="3">
        <v>6833</v>
      </c>
      <c r="M1000" s="3">
        <v>11167</v>
      </c>
      <c r="N1000" t="s">
        <v>13</v>
      </c>
    </row>
    <row r="1001" spans="2:14" x14ac:dyDescent="0.25">
      <c r="B1001" s="2">
        <v>42745</v>
      </c>
      <c r="C1001" s="7">
        <f>YEAR(base[[#This Row],[Data]])</f>
        <v>2017</v>
      </c>
      <c r="D1001" s="7" t="str">
        <f>UPPER(TEXT(base[[#This Row],[Data]],"mmm"))</f>
        <v>JAN</v>
      </c>
      <c r="E1001" t="s">
        <v>10</v>
      </c>
      <c r="F1001" t="s">
        <v>17</v>
      </c>
      <c r="G1001" t="str">
        <f>PROPER(base[[#This Row],[Evento]]&amp;" "&amp;base[[#This Row],[Tipo]])</f>
        <v>Aniversário Melhor Idade</v>
      </c>
      <c r="H1001" t="s">
        <v>15</v>
      </c>
      <c r="I1001">
        <v>70</v>
      </c>
      <c r="J1001" s="3">
        <f>VLOOKUP(_xlfn.CONCAT(base[[#This Row],[Evento]],base[[#This Row],[Tipo]]),'[1]tabela de preços'!$D$4:$E$14,2,0)</f>
        <v>120</v>
      </c>
      <c r="K1001" s="3">
        <v>8400</v>
      </c>
      <c r="L1001" s="3">
        <v>3392</v>
      </c>
      <c r="M1001" s="3">
        <v>5008</v>
      </c>
      <c r="N1001" t="s">
        <v>13</v>
      </c>
    </row>
    <row r="1002" spans="2:14" hidden="1" x14ac:dyDescent="0.25">
      <c r="B1002" s="2">
        <v>42478</v>
      </c>
      <c r="C1002" s="7">
        <f>YEAR(base[[#This Row],[Data]])</f>
        <v>2016</v>
      </c>
      <c r="D1002" s="7" t="str">
        <f>UPPER(TEXT(base[[#This Row],[Data]],"mmm"))</f>
        <v>ABR</v>
      </c>
      <c r="E1002" t="s">
        <v>18</v>
      </c>
      <c r="F1002" t="s">
        <v>16</v>
      </c>
      <c r="G1002" t="str">
        <f>PROPER(base[[#This Row],[Evento]]&amp;" "&amp;base[[#This Row],[Tipo]])</f>
        <v>Casamento Adulto</v>
      </c>
      <c r="H1002" t="s">
        <v>12</v>
      </c>
      <c r="I1002">
        <v>120</v>
      </c>
      <c r="J1002" s="3">
        <f>VLOOKUP(_xlfn.CONCAT(base[[#This Row],[Evento]],base[[#This Row],[Tipo]]),'[1]tabela de preços'!$D$4:$E$14,2,0)</f>
        <v>150</v>
      </c>
      <c r="K1002" s="3">
        <v>18000</v>
      </c>
      <c r="L1002" s="3">
        <v>6882</v>
      </c>
      <c r="M1002" s="3">
        <v>11118</v>
      </c>
      <c r="N1002" t="s">
        <v>13</v>
      </c>
    </row>
    <row r="1003" spans="2:14" hidden="1" x14ac:dyDescent="0.25">
      <c r="B1003" s="2">
        <v>42388</v>
      </c>
      <c r="C1003" s="7">
        <f>YEAR(base[[#This Row],[Data]])</f>
        <v>2016</v>
      </c>
      <c r="D1003" s="7" t="str">
        <f>UPPER(TEXT(base[[#This Row],[Data]],"mmm"))</f>
        <v>JAN</v>
      </c>
      <c r="E1003" t="s">
        <v>19</v>
      </c>
      <c r="F1003" t="s">
        <v>16</v>
      </c>
      <c r="G1003" t="str">
        <f>PROPER(base[[#This Row],[Evento]]&amp;" "&amp;base[[#This Row],[Tipo]])</f>
        <v>Bodas Adulto</v>
      </c>
      <c r="H1003" t="s">
        <v>15</v>
      </c>
      <c r="I1003">
        <v>100</v>
      </c>
      <c r="J1003" s="3">
        <f>VLOOKUP(_xlfn.CONCAT(base[[#This Row],[Evento]],base[[#This Row],[Tipo]]),'[1]tabela de preços'!$D$4:$E$14,2,0)</f>
        <v>150</v>
      </c>
      <c r="K1003" s="3">
        <v>15000</v>
      </c>
      <c r="L1003" s="3">
        <v>6389</v>
      </c>
      <c r="M1003" s="3">
        <v>8611</v>
      </c>
      <c r="N1003" t="s">
        <v>13</v>
      </c>
    </row>
    <row r="1004" spans="2:14" hidden="1" x14ac:dyDescent="0.25">
      <c r="B1004" s="2">
        <v>42671</v>
      </c>
      <c r="C1004" s="7">
        <f>YEAR(base[[#This Row],[Data]])</f>
        <v>2016</v>
      </c>
      <c r="D1004" s="7" t="str">
        <f>UPPER(TEXT(base[[#This Row],[Data]],"mmm"))</f>
        <v>OUT</v>
      </c>
      <c r="E1004" t="s">
        <v>19</v>
      </c>
      <c r="F1004" t="s">
        <v>17</v>
      </c>
      <c r="G1004" t="str">
        <f>PROPER(base[[#This Row],[Evento]]&amp;" "&amp;base[[#This Row],[Tipo]])</f>
        <v>Bodas Melhor Idade</v>
      </c>
      <c r="H1004" t="s">
        <v>12</v>
      </c>
      <c r="I1004">
        <v>200</v>
      </c>
      <c r="J1004" s="3">
        <f>VLOOKUP(_xlfn.CONCAT(base[[#This Row],[Evento]],base[[#This Row],[Tipo]]),'[1]tabela de preços'!$D$4:$E$14,2,0)</f>
        <v>120</v>
      </c>
      <c r="K1004" s="3">
        <v>24000</v>
      </c>
      <c r="L1004" s="3">
        <v>10755</v>
      </c>
      <c r="M1004" s="3">
        <v>13245</v>
      </c>
      <c r="N1004" t="s">
        <v>13</v>
      </c>
    </row>
    <row r="1005" spans="2:14" hidden="1" x14ac:dyDescent="0.25">
      <c r="B1005" s="2">
        <v>42997</v>
      </c>
      <c r="C1005" s="7">
        <f>YEAR(base[[#This Row],[Data]])</f>
        <v>2017</v>
      </c>
      <c r="D1005" s="7" t="str">
        <f>UPPER(TEXT(base[[#This Row],[Data]],"mmm"))</f>
        <v>SET</v>
      </c>
      <c r="E1005" t="s">
        <v>20</v>
      </c>
      <c r="F1005" t="s">
        <v>16</v>
      </c>
      <c r="G1005" t="str">
        <f>PROPER(base[[#This Row],[Evento]]&amp;" "&amp;base[[#This Row],[Tipo]])</f>
        <v>Empresa Adulto</v>
      </c>
      <c r="H1005" t="s">
        <v>15</v>
      </c>
      <c r="I1005">
        <v>50</v>
      </c>
      <c r="J1005" s="3">
        <f>VLOOKUP(_xlfn.CONCAT(base[[#This Row],[Evento]],base[[#This Row],[Tipo]]),'[1]tabela de preços'!$D$4:$E$14,2,0)</f>
        <v>100</v>
      </c>
      <c r="K1005" s="3">
        <v>5000</v>
      </c>
      <c r="L1005" s="3">
        <v>1802</v>
      </c>
      <c r="M1005" s="3">
        <v>3198</v>
      </c>
      <c r="N1005" t="s">
        <v>13</v>
      </c>
    </row>
    <row r="1006" spans="2:14" hidden="1" x14ac:dyDescent="0.25">
      <c r="B1006" s="2">
        <v>42532</v>
      </c>
      <c r="C1006" s="7">
        <f>YEAR(base[[#This Row],[Data]])</f>
        <v>2016</v>
      </c>
      <c r="D1006" s="7" t="str">
        <f>UPPER(TEXT(base[[#This Row],[Data]],"mmm"))</f>
        <v>JUN</v>
      </c>
      <c r="E1006" t="s">
        <v>21</v>
      </c>
      <c r="F1006" t="s">
        <v>14</v>
      </c>
      <c r="G1006" t="str">
        <f>PROPER(base[[#This Row],[Evento]]&amp;" "&amp;base[[#This Row],[Tipo]])</f>
        <v>15 Anos Teen</v>
      </c>
      <c r="H1006" t="s">
        <v>12</v>
      </c>
      <c r="I1006">
        <v>100</v>
      </c>
      <c r="J1006" s="3">
        <f>VLOOKUP(_xlfn.CONCAT(base[[#This Row],[Evento]],base[[#This Row],[Tipo]]),'[1]tabela de preços'!$D$4:$E$14,2,0)</f>
        <v>90</v>
      </c>
      <c r="K1006" s="3">
        <v>9000</v>
      </c>
      <c r="L1006" s="3">
        <v>3483</v>
      </c>
      <c r="M1006" s="3">
        <v>5517</v>
      </c>
      <c r="N1006" t="s">
        <v>13</v>
      </c>
    </row>
    <row r="1007" spans="2:14" x14ac:dyDescent="0.25">
      <c r="B1007" s="2">
        <v>42745</v>
      </c>
      <c r="C1007" s="7">
        <f>YEAR(base[[#This Row],[Data]])</f>
        <v>2017</v>
      </c>
      <c r="D1007" s="7" t="str">
        <f>UPPER(TEXT(base[[#This Row],[Data]],"mmm"))</f>
        <v>JAN</v>
      </c>
      <c r="E1007" t="s">
        <v>22</v>
      </c>
      <c r="F1007" t="s">
        <v>16</v>
      </c>
      <c r="G1007" t="str">
        <f>PROPER(base[[#This Row],[Evento]]&amp;" "&amp;base[[#This Row],[Tipo]])</f>
        <v>Despedida Adulto</v>
      </c>
      <c r="H1007" t="s">
        <v>15</v>
      </c>
      <c r="I1007">
        <v>150</v>
      </c>
      <c r="J1007" s="3">
        <f>VLOOKUP(_xlfn.CONCAT(base[[#This Row],[Evento]],base[[#This Row],[Tipo]]),'[1]tabela de preços'!$D$4:$E$14,2,0)</f>
        <v>120</v>
      </c>
      <c r="K1007" s="3">
        <v>18000</v>
      </c>
      <c r="L1007" s="3">
        <v>7231</v>
      </c>
      <c r="M1007" s="3">
        <v>10769</v>
      </c>
      <c r="N1007" t="s">
        <v>13</v>
      </c>
    </row>
    <row r="1008" spans="2:14" hidden="1" x14ac:dyDescent="0.25">
      <c r="B1008" s="2">
        <v>42484</v>
      </c>
      <c r="C1008" s="7">
        <f>YEAR(base[[#This Row],[Data]])</f>
        <v>2016</v>
      </c>
      <c r="D1008" s="7" t="str">
        <f>UPPER(TEXT(base[[#This Row],[Data]],"mmm"))</f>
        <v>ABR</v>
      </c>
      <c r="E1008" t="s">
        <v>10</v>
      </c>
      <c r="F1008" t="s">
        <v>11</v>
      </c>
      <c r="G1008" t="str">
        <f>PROPER(base[[#This Row],[Evento]]&amp;" "&amp;base[[#This Row],[Tipo]])</f>
        <v>Aniversário Infantil</v>
      </c>
      <c r="H1008" t="s">
        <v>12</v>
      </c>
      <c r="I1008">
        <v>50</v>
      </c>
      <c r="J1008" s="3">
        <f>VLOOKUP(_xlfn.CONCAT(base[[#This Row],[Evento]],base[[#This Row],[Tipo]]),'[1]tabela de preços'!$D$4:$E$14,2,0)</f>
        <v>70</v>
      </c>
      <c r="K1008" s="3">
        <v>3500</v>
      </c>
      <c r="L1008" s="3">
        <v>1269</v>
      </c>
      <c r="M1008" s="3">
        <v>2231</v>
      </c>
      <c r="N1008" t="s">
        <v>13</v>
      </c>
    </row>
    <row r="1009" spans="2:14" hidden="1" x14ac:dyDescent="0.25">
      <c r="B1009" s="2">
        <v>42715</v>
      </c>
      <c r="C1009" s="7">
        <f>YEAR(base[[#This Row],[Data]])</f>
        <v>2016</v>
      </c>
      <c r="D1009" s="7" t="str">
        <f>UPPER(TEXT(base[[#This Row],[Data]],"mmm"))</f>
        <v>DEZ</v>
      </c>
      <c r="E1009" t="s">
        <v>10</v>
      </c>
      <c r="F1009" t="s">
        <v>14</v>
      </c>
      <c r="G1009" t="str">
        <f>PROPER(base[[#This Row],[Evento]]&amp;" "&amp;base[[#This Row],[Tipo]])</f>
        <v>Aniversário Teen</v>
      </c>
      <c r="H1009" t="s">
        <v>15</v>
      </c>
      <c r="I1009">
        <v>100</v>
      </c>
      <c r="J1009" s="3">
        <f>VLOOKUP(_xlfn.CONCAT(base[[#This Row],[Evento]],base[[#This Row],[Tipo]]),'[1]tabela de preços'!$D$4:$E$14,2,0)</f>
        <v>90</v>
      </c>
      <c r="K1009" s="3">
        <v>9000</v>
      </c>
      <c r="L1009" s="3">
        <v>3360</v>
      </c>
      <c r="M1009" s="3">
        <v>5640</v>
      </c>
      <c r="N1009" t="s">
        <v>13</v>
      </c>
    </row>
    <row r="1010" spans="2:14" hidden="1" x14ac:dyDescent="0.25">
      <c r="B1010" s="2">
        <v>42707</v>
      </c>
      <c r="C1010" s="7">
        <f>YEAR(base[[#This Row],[Data]])</f>
        <v>2016</v>
      </c>
      <c r="D1010" s="7" t="str">
        <f>UPPER(TEXT(base[[#This Row],[Data]],"mmm"))</f>
        <v>DEZ</v>
      </c>
      <c r="E1010" t="s">
        <v>10</v>
      </c>
      <c r="F1010" t="s">
        <v>16</v>
      </c>
      <c r="G1010" t="str">
        <f>PROPER(base[[#This Row],[Evento]]&amp;" "&amp;base[[#This Row],[Tipo]])</f>
        <v>Aniversário Adulto</v>
      </c>
      <c r="H1010" t="s">
        <v>12</v>
      </c>
      <c r="I1010">
        <v>150</v>
      </c>
      <c r="J1010" s="3">
        <f>VLOOKUP(_xlfn.CONCAT(base[[#This Row],[Evento]],base[[#This Row],[Tipo]]),'[1]tabela de preços'!$D$4:$E$14,2,0)</f>
        <v>120</v>
      </c>
      <c r="K1010" s="3">
        <v>18000</v>
      </c>
      <c r="L1010" s="3">
        <v>7439</v>
      </c>
      <c r="M1010" s="3">
        <v>10561</v>
      </c>
      <c r="N1010" t="s">
        <v>13</v>
      </c>
    </row>
    <row r="1011" spans="2:14" hidden="1" x14ac:dyDescent="0.25">
      <c r="B1011" s="2">
        <v>42537</v>
      </c>
      <c r="C1011" s="7">
        <f>YEAR(base[[#This Row],[Data]])</f>
        <v>2016</v>
      </c>
      <c r="D1011" s="7" t="str">
        <f>UPPER(TEXT(base[[#This Row],[Data]],"mmm"))</f>
        <v>JUN</v>
      </c>
      <c r="E1011" t="s">
        <v>10</v>
      </c>
      <c r="F1011" t="s">
        <v>17</v>
      </c>
      <c r="G1011" t="str">
        <f>PROPER(base[[#This Row],[Evento]]&amp;" "&amp;base[[#This Row],[Tipo]])</f>
        <v>Aniversário Melhor Idade</v>
      </c>
      <c r="H1011" t="s">
        <v>15</v>
      </c>
      <c r="I1011">
        <v>70</v>
      </c>
      <c r="J1011" s="3">
        <f>VLOOKUP(_xlfn.CONCAT(base[[#This Row],[Evento]],base[[#This Row],[Tipo]]),'[1]tabela de preços'!$D$4:$E$14,2,0)</f>
        <v>120</v>
      </c>
      <c r="K1011" s="3">
        <v>8400</v>
      </c>
      <c r="L1011" s="3">
        <v>3126</v>
      </c>
      <c r="M1011" s="3">
        <v>5274</v>
      </c>
      <c r="N1011" t="s">
        <v>13</v>
      </c>
    </row>
    <row r="1012" spans="2:14" hidden="1" x14ac:dyDescent="0.25">
      <c r="B1012" s="2">
        <v>42980</v>
      </c>
      <c r="C1012" s="7">
        <f>YEAR(base[[#This Row],[Data]])</f>
        <v>2017</v>
      </c>
      <c r="D1012" s="7" t="str">
        <f>UPPER(TEXT(base[[#This Row],[Data]],"mmm"))</f>
        <v>SET</v>
      </c>
      <c r="E1012" t="s">
        <v>18</v>
      </c>
      <c r="F1012" t="s">
        <v>16</v>
      </c>
      <c r="G1012" t="str">
        <f>PROPER(base[[#This Row],[Evento]]&amp;" "&amp;base[[#This Row],[Tipo]])</f>
        <v>Casamento Adulto</v>
      </c>
      <c r="H1012" t="s">
        <v>12</v>
      </c>
      <c r="I1012">
        <v>120</v>
      </c>
      <c r="J1012" s="3">
        <f>VLOOKUP(_xlfn.CONCAT(base[[#This Row],[Evento]],base[[#This Row],[Tipo]]),'[1]tabela de preços'!$D$4:$E$14,2,0)</f>
        <v>150</v>
      </c>
      <c r="K1012" s="3">
        <v>18000</v>
      </c>
      <c r="L1012" s="3">
        <v>7058</v>
      </c>
      <c r="M1012" s="3">
        <v>10942</v>
      </c>
      <c r="N1012" t="s">
        <v>13</v>
      </c>
    </row>
    <row r="1013" spans="2:14" hidden="1" x14ac:dyDescent="0.25">
      <c r="B1013" s="2">
        <v>43042</v>
      </c>
      <c r="C1013" s="7">
        <f>YEAR(base[[#This Row],[Data]])</f>
        <v>2017</v>
      </c>
      <c r="D1013" s="7" t="str">
        <f>UPPER(TEXT(base[[#This Row],[Data]],"mmm"))</f>
        <v>NOV</v>
      </c>
      <c r="E1013" t="s">
        <v>19</v>
      </c>
      <c r="F1013" t="s">
        <v>16</v>
      </c>
      <c r="G1013" t="str">
        <f>PROPER(base[[#This Row],[Evento]]&amp;" "&amp;base[[#This Row],[Tipo]])</f>
        <v>Bodas Adulto</v>
      </c>
      <c r="H1013" t="s">
        <v>15</v>
      </c>
      <c r="I1013">
        <v>100</v>
      </c>
      <c r="J1013" s="3">
        <f>VLOOKUP(_xlfn.CONCAT(base[[#This Row],[Evento]],base[[#This Row],[Tipo]]),'[1]tabela de preços'!$D$4:$E$14,2,0)</f>
        <v>150</v>
      </c>
      <c r="K1013" s="3">
        <v>15000</v>
      </c>
      <c r="L1013" s="3">
        <v>5520</v>
      </c>
      <c r="M1013" s="3">
        <v>9480</v>
      </c>
      <c r="N1013" t="s">
        <v>13</v>
      </c>
    </row>
    <row r="1014" spans="2:14" hidden="1" x14ac:dyDescent="0.25">
      <c r="B1014" s="2">
        <v>42933</v>
      </c>
      <c r="C1014" s="7">
        <f>YEAR(base[[#This Row],[Data]])</f>
        <v>2017</v>
      </c>
      <c r="D1014" s="7" t="str">
        <f>UPPER(TEXT(base[[#This Row],[Data]],"mmm"))</f>
        <v>JUL</v>
      </c>
      <c r="E1014" t="s">
        <v>19</v>
      </c>
      <c r="F1014" t="s">
        <v>17</v>
      </c>
      <c r="G1014" t="str">
        <f>PROPER(base[[#This Row],[Evento]]&amp;" "&amp;base[[#This Row],[Tipo]])</f>
        <v>Bodas Melhor Idade</v>
      </c>
      <c r="H1014" t="s">
        <v>12</v>
      </c>
      <c r="I1014">
        <v>200</v>
      </c>
      <c r="J1014" s="3">
        <f>VLOOKUP(_xlfn.CONCAT(base[[#This Row],[Evento]],base[[#This Row],[Tipo]]),'[1]tabela de preços'!$D$4:$E$14,2,0)</f>
        <v>120</v>
      </c>
      <c r="K1014" s="3">
        <v>24000</v>
      </c>
      <c r="L1014" s="3">
        <v>10468</v>
      </c>
      <c r="M1014" s="3">
        <v>13532</v>
      </c>
      <c r="N1014" t="s">
        <v>13</v>
      </c>
    </row>
    <row r="1015" spans="2:14" hidden="1" x14ac:dyDescent="0.25">
      <c r="B1015" s="2">
        <v>42538</v>
      </c>
      <c r="C1015" s="7">
        <f>YEAR(base[[#This Row],[Data]])</f>
        <v>2016</v>
      </c>
      <c r="D1015" s="7" t="str">
        <f>UPPER(TEXT(base[[#This Row],[Data]],"mmm"))</f>
        <v>JUN</v>
      </c>
      <c r="E1015" t="s">
        <v>20</v>
      </c>
      <c r="F1015" t="s">
        <v>16</v>
      </c>
      <c r="G1015" t="str">
        <f>PROPER(base[[#This Row],[Evento]]&amp;" "&amp;base[[#This Row],[Tipo]])</f>
        <v>Empresa Adulto</v>
      </c>
      <c r="H1015" t="s">
        <v>15</v>
      </c>
      <c r="I1015">
        <v>50</v>
      </c>
      <c r="J1015" s="3">
        <f>VLOOKUP(_xlfn.CONCAT(base[[#This Row],[Evento]],base[[#This Row],[Tipo]]),'[1]tabela de preços'!$D$4:$E$14,2,0)</f>
        <v>100</v>
      </c>
      <c r="K1015" s="3">
        <v>5000</v>
      </c>
      <c r="L1015" s="3">
        <v>1689</v>
      </c>
      <c r="M1015" s="3">
        <v>3311</v>
      </c>
      <c r="N1015" t="s">
        <v>13</v>
      </c>
    </row>
    <row r="1016" spans="2:14" hidden="1" x14ac:dyDescent="0.25">
      <c r="B1016" s="2">
        <v>42771</v>
      </c>
      <c r="C1016" s="7">
        <f>YEAR(base[[#This Row],[Data]])</f>
        <v>2017</v>
      </c>
      <c r="D1016" s="7" t="str">
        <f>UPPER(TEXT(base[[#This Row],[Data]],"mmm"))</f>
        <v>FEV</v>
      </c>
      <c r="E1016" t="s">
        <v>21</v>
      </c>
      <c r="F1016" t="s">
        <v>14</v>
      </c>
      <c r="G1016" t="str">
        <f>PROPER(base[[#This Row],[Evento]]&amp;" "&amp;base[[#This Row],[Tipo]])</f>
        <v>15 Anos Teen</v>
      </c>
      <c r="H1016" t="s">
        <v>12</v>
      </c>
      <c r="I1016">
        <v>100</v>
      </c>
      <c r="J1016" s="3">
        <f>VLOOKUP(_xlfn.CONCAT(base[[#This Row],[Evento]],base[[#This Row],[Tipo]]),'[1]tabela de preços'!$D$4:$E$14,2,0)</f>
        <v>90</v>
      </c>
      <c r="K1016" s="3">
        <v>9000</v>
      </c>
      <c r="L1016" s="3">
        <v>3730</v>
      </c>
      <c r="M1016" s="3">
        <v>5270</v>
      </c>
      <c r="N1016" t="s">
        <v>13</v>
      </c>
    </row>
    <row r="1017" spans="2:14" hidden="1" x14ac:dyDescent="0.25">
      <c r="B1017" s="2">
        <v>42377</v>
      </c>
      <c r="C1017" s="7">
        <f>YEAR(base[[#This Row],[Data]])</f>
        <v>2016</v>
      </c>
      <c r="D1017" s="7" t="str">
        <f>UPPER(TEXT(base[[#This Row],[Data]],"mmm"))</f>
        <v>JAN</v>
      </c>
      <c r="E1017" t="s">
        <v>22</v>
      </c>
      <c r="F1017" t="s">
        <v>16</v>
      </c>
      <c r="G1017" t="str">
        <f>PROPER(base[[#This Row],[Evento]]&amp;" "&amp;base[[#This Row],[Tipo]])</f>
        <v>Despedida Adulto</v>
      </c>
      <c r="H1017" t="s">
        <v>15</v>
      </c>
      <c r="I1017">
        <v>150</v>
      </c>
      <c r="J1017" s="3">
        <f>VLOOKUP(_xlfn.CONCAT(base[[#This Row],[Evento]],base[[#This Row],[Tipo]]),'[1]tabela de preços'!$D$4:$E$14,2,0)</f>
        <v>120</v>
      </c>
      <c r="K1017" s="3">
        <v>18000</v>
      </c>
      <c r="L1017" s="3">
        <v>7459</v>
      </c>
      <c r="M1017" s="3">
        <v>10541</v>
      </c>
      <c r="N1017" t="s">
        <v>13</v>
      </c>
    </row>
    <row r="1018" spans="2:14" hidden="1" x14ac:dyDescent="0.25">
      <c r="B1018" s="2">
        <v>42559</v>
      </c>
      <c r="C1018" s="7">
        <f>YEAR(base[[#This Row],[Data]])</f>
        <v>2016</v>
      </c>
      <c r="D1018" s="7" t="str">
        <f>UPPER(TEXT(base[[#This Row],[Data]],"mmm"))</f>
        <v>JUL</v>
      </c>
      <c r="E1018" t="s">
        <v>10</v>
      </c>
      <c r="F1018" t="s">
        <v>11</v>
      </c>
      <c r="G1018" t="str">
        <f>PROPER(base[[#This Row],[Evento]]&amp;" "&amp;base[[#This Row],[Tipo]])</f>
        <v>Aniversário Infantil</v>
      </c>
      <c r="H1018" t="s">
        <v>12</v>
      </c>
      <c r="I1018">
        <v>50</v>
      </c>
      <c r="J1018" s="3">
        <f>VLOOKUP(_xlfn.CONCAT(base[[#This Row],[Evento]],base[[#This Row],[Tipo]]),'[1]tabela de preços'!$D$4:$E$14,2,0)</f>
        <v>70</v>
      </c>
      <c r="K1018" s="3">
        <v>3500</v>
      </c>
      <c r="L1018" s="3">
        <v>1337</v>
      </c>
      <c r="M1018" s="3">
        <v>2163</v>
      </c>
      <c r="N1018" t="s">
        <v>13</v>
      </c>
    </row>
    <row r="1019" spans="2:14" hidden="1" x14ac:dyDescent="0.25">
      <c r="B1019" s="2">
        <v>43040</v>
      </c>
      <c r="C1019" s="7">
        <f>YEAR(base[[#This Row],[Data]])</f>
        <v>2017</v>
      </c>
      <c r="D1019" s="7" t="str">
        <f>UPPER(TEXT(base[[#This Row],[Data]],"mmm"))</f>
        <v>NOV</v>
      </c>
      <c r="E1019" t="s">
        <v>10</v>
      </c>
      <c r="F1019" t="s">
        <v>14</v>
      </c>
      <c r="G1019" t="str">
        <f>PROPER(base[[#This Row],[Evento]]&amp;" "&amp;base[[#This Row],[Tipo]])</f>
        <v>Aniversário Teen</v>
      </c>
      <c r="H1019" t="s">
        <v>15</v>
      </c>
      <c r="I1019">
        <v>100</v>
      </c>
      <c r="J1019" s="3">
        <f>VLOOKUP(_xlfn.CONCAT(base[[#This Row],[Evento]],base[[#This Row],[Tipo]]),'[1]tabela de preços'!$D$4:$E$14,2,0)</f>
        <v>90</v>
      </c>
      <c r="K1019" s="3">
        <v>9000</v>
      </c>
      <c r="L1019" s="3">
        <v>3504</v>
      </c>
      <c r="M1019" s="3">
        <v>5496</v>
      </c>
      <c r="N1019" t="s">
        <v>13</v>
      </c>
    </row>
    <row r="1020" spans="2:14" hidden="1" x14ac:dyDescent="0.25">
      <c r="B1020" s="2">
        <v>42842</v>
      </c>
      <c r="C1020" s="7">
        <f>YEAR(base[[#This Row],[Data]])</f>
        <v>2017</v>
      </c>
      <c r="D1020" s="7" t="str">
        <f>UPPER(TEXT(base[[#This Row],[Data]],"mmm"))</f>
        <v>ABR</v>
      </c>
      <c r="E1020" t="s">
        <v>10</v>
      </c>
      <c r="F1020" t="s">
        <v>16</v>
      </c>
      <c r="G1020" t="str">
        <f>PROPER(base[[#This Row],[Evento]]&amp;" "&amp;base[[#This Row],[Tipo]])</f>
        <v>Aniversário Adulto</v>
      </c>
      <c r="H1020" t="s">
        <v>12</v>
      </c>
      <c r="I1020">
        <v>150</v>
      </c>
      <c r="J1020" s="3">
        <f>VLOOKUP(_xlfn.CONCAT(base[[#This Row],[Evento]],base[[#This Row],[Tipo]]),'[1]tabela de preços'!$D$4:$E$14,2,0)</f>
        <v>120</v>
      </c>
      <c r="K1020" s="3">
        <v>18000</v>
      </c>
      <c r="L1020" s="3">
        <v>7576</v>
      </c>
      <c r="M1020" s="3">
        <v>10424</v>
      </c>
      <c r="N1020" t="s">
        <v>13</v>
      </c>
    </row>
    <row r="1021" spans="2:14" hidden="1" x14ac:dyDescent="0.25">
      <c r="B1021" s="2">
        <v>42819</v>
      </c>
      <c r="C1021" s="7">
        <f>YEAR(base[[#This Row],[Data]])</f>
        <v>2017</v>
      </c>
      <c r="D1021" s="7" t="str">
        <f>UPPER(TEXT(base[[#This Row],[Data]],"mmm"))</f>
        <v>MAR</v>
      </c>
      <c r="E1021" t="s">
        <v>10</v>
      </c>
      <c r="F1021" t="s">
        <v>17</v>
      </c>
      <c r="G1021" t="str">
        <f>PROPER(base[[#This Row],[Evento]]&amp;" "&amp;base[[#This Row],[Tipo]])</f>
        <v>Aniversário Melhor Idade</v>
      </c>
      <c r="H1021" t="s">
        <v>15</v>
      </c>
      <c r="I1021">
        <v>70</v>
      </c>
      <c r="J1021" s="3">
        <f>VLOOKUP(_xlfn.CONCAT(base[[#This Row],[Evento]],base[[#This Row],[Tipo]]),'[1]tabela de preços'!$D$4:$E$14,2,0)</f>
        <v>120</v>
      </c>
      <c r="K1021" s="3">
        <v>8400</v>
      </c>
      <c r="L1021" s="3">
        <v>2787</v>
      </c>
      <c r="M1021" s="3">
        <v>5613</v>
      </c>
      <c r="N1021" t="s">
        <v>13</v>
      </c>
    </row>
    <row r="1022" spans="2:14" hidden="1" x14ac:dyDescent="0.25">
      <c r="B1022" s="2">
        <v>42501</v>
      </c>
      <c r="C1022" s="7">
        <f>YEAR(base[[#This Row],[Data]])</f>
        <v>2016</v>
      </c>
      <c r="D1022" s="7" t="str">
        <f>UPPER(TEXT(base[[#This Row],[Data]],"mmm"))</f>
        <v>MAI</v>
      </c>
      <c r="E1022" t="s">
        <v>18</v>
      </c>
      <c r="F1022" t="s">
        <v>16</v>
      </c>
      <c r="G1022" t="str">
        <f>PROPER(base[[#This Row],[Evento]]&amp;" "&amp;base[[#This Row],[Tipo]])</f>
        <v>Casamento Adulto</v>
      </c>
      <c r="H1022" t="s">
        <v>12</v>
      </c>
      <c r="I1022">
        <v>120</v>
      </c>
      <c r="J1022" s="3">
        <f>VLOOKUP(_xlfn.CONCAT(base[[#This Row],[Evento]],base[[#This Row],[Tipo]]),'[1]tabela de preços'!$D$4:$E$14,2,0)</f>
        <v>150</v>
      </c>
      <c r="K1022" s="3">
        <v>18000</v>
      </c>
      <c r="L1022" s="3">
        <v>6899</v>
      </c>
      <c r="M1022" s="3">
        <v>11101</v>
      </c>
      <c r="N1022" t="s">
        <v>13</v>
      </c>
    </row>
    <row r="1023" spans="2:14" hidden="1" x14ac:dyDescent="0.25">
      <c r="B1023" s="2">
        <v>43009</v>
      </c>
      <c r="C1023" s="7">
        <f>YEAR(base[[#This Row],[Data]])</f>
        <v>2017</v>
      </c>
      <c r="D1023" s="7" t="str">
        <f>UPPER(TEXT(base[[#This Row],[Data]],"mmm"))</f>
        <v>OUT</v>
      </c>
      <c r="E1023" t="s">
        <v>19</v>
      </c>
      <c r="F1023" t="s">
        <v>16</v>
      </c>
      <c r="G1023" t="str">
        <f>PROPER(base[[#This Row],[Evento]]&amp;" "&amp;base[[#This Row],[Tipo]])</f>
        <v>Bodas Adulto</v>
      </c>
      <c r="H1023" t="s">
        <v>15</v>
      </c>
      <c r="I1023">
        <v>100</v>
      </c>
      <c r="J1023" s="3">
        <f>VLOOKUP(_xlfn.CONCAT(base[[#This Row],[Evento]],base[[#This Row],[Tipo]]),'[1]tabela de preços'!$D$4:$E$14,2,0)</f>
        <v>150</v>
      </c>
      <c r="K1023" s="3">
        <v>15000</v>
      </c>
      <c r="L1023" s="3">
        <v>6653</v>
      </c>
      <c r="M1023" s="3">
        <v>8347</v>
      </c>
      <c r="N1023" t="s">
        <v>13</v>
      </c>
    </row>
    <row r="1024" spans="2:14" hidden="1" x14ac:dyDescent="0.25">
      <c r="B1024" s="2">
        <v>42695</v>
      </c>
      <c r="C1024" s="7">
        <f>YEAR(base[[#This Row],[Data]])</f>
        <v>2016</v>
      </c>
      <c r="D1024" s="7" t="str">
        <f>UPPER(TEXT(base[[#This Row],[Data]],"mmm"))</f>
        <v>NOV</v>
      </c>
      <c r="E1024" t="s">
        <v>19</v>
      </c>
      <c r="F1024" t="s">
        <v>17</v>
      </c>
      <c r="G1024" t="str">
        <f>PROPER(base[[#This Row],[Evento]]&amp;" "&amp;base[[#This Row],[Tipo]])</f>
        <v>Bodas Melhor Idade</v>
      </c>
      <c r="H1024" t="s">
        <v>12</v>
      </c>
      <c r="I1024">
        <v>200</v>
      </c>
      <c r="J1024" s="3">
        <f>VLOOKUP(_xlfn.CONCAT(base[[#This Row],[Evento]],base[[#This Row],[Tipo]]),'[1]tabela de preços'!$D$4:$E$14,2,0)</f>
        <v>120</v>
      </c>
      <c r="K1024" s="3">
        <v>24000</v>
      </c>
      <c r="L1024" s="3">
        <v>10709</v>
      </c>
      <c r="M1024" s="3">
        <v>13291</v>
      </c>
      <c r="N1024" t="s">
        <v>13</v>
      </c>
    </row>
    <row r="1025" spans="2:14" hidden="1" x14ac:dyDescent="0.25">
      <c r="B1025" s="2">
        <v>43008</v>
      </c>
      <c r="C1025" s="7">
        <f>YEAR(base[[#This Row],[Data]])</f>
        <v>2017</v>
      </c>
      <c r="D1025" s="7" t="str">
        <f>UPPER(TEXT(base[[#This Row],[Data]],"mmm"))</f>
        <v>SET</v>
      </c>
      <c r="E1025" t="s">
        <v>20</v>
      </c>
      <c r="F1025" t="s">
        <v>16</v>
      </c>
      <c r="G1025" t="str">
        <f>PROPER(base[[#This Row],[Evento]]&amp;" "&amp;base[[#This Row],[Tipo]])</f>
        <v>Empresa Adulto</v>
      </c>
      <c r="H1025" t="s">
        <v>15</v>
      </c>
      <c r="I1025">
        <v>50</v>
      </c>
      <c r="J1025" s="3">
        <f>VLOOKUP(_xlfn.CONCAT(base[[#This Row],[Evento]],base[[#This Row],[Tipo]]),'[1]tabela de preços'!$D$4:$E$14,2,0)</f>
        <v>100</v>
      </c>
      <c r="K1025" s="3">
        <v>5000</v>
      </c>
      <c r="L1025" s="3">
        <v>1714</v>
      </c>
      <c r="M1025" s="3">
        <v>3286</v>
      </c>
      <c r="N1025" t="s">
        <v>13</v>
      </c>
    </row>
    <row r="1026" spans="2:14" hidden="1" x14ac:dyDescent="0.25">
      <c r="B1026" s="2">
        <v>42689</v>
      </c>
      <c r="C1026" s="7">
        <f>YEAR(base[[#This Row],[Data]])</f>
        <v>2016</v>
      </c>
      <c r="D1026" s="7" t="str">
        <f>UPPER(TEXT(base[[#This Row],[Data]],"mmm"))</f>
        <v>NOV</v>
      </c>
      <c r="E1026" t="s">
        <v>21</v>
      </c>
      <c r="F1026" t="s">
        <v>14</v>
      </c>
      <c r="G1026" t="str">
        <f>PROPER(base[[#This Row],[Evento]]&amp;" "&amp;base[[#This Row],[Tipo]])</f>
        <v>15 Anos Teen</v>
      </c>
      <c r="H1026" t="s">
        <v>12</v>
      </c>
      <c r="I1026">
        <v>100</v>
      </c>
      <c r="J1026" s="3">
        <f>VLOOKUP(_xlfn.CONCAT(base[[#This Row],[Evento]],base[[#This Row],[Tipo]]),'[1]tabela de preços'!$D$4:$E$14,2,0)</f>
        <v>90</v>
      </c>
      <c r="K1026" s="3">
        <v>9000</v>
      </c>
      <c r="L1026" s="3">
        <v>3518</v>
      </c>
      <c r="M1026" s="3">
        <v>5482</v>
      </c>
      <c r="N1026" t="s">
        <v>13</v>
      </c>
    </row>
    <row r="1027" spans="2:14" hidden="1" x14ac:dyDescent="0.25">
      <c r="B1027" s="2">
        <v>42975</v>
      </c>
      <c r="C1027" s="7">
        <f>YEAR(base[[#This Row],[Data]])</f>
        <v>2017</v>
      </c>
      <c r="D1027" s="7" t="str">
        <f>UPPER(TEXT(base[[#This Row],[Data]],"mmm"))</f>
        <v>AGO</v>
      </c>
      <c r="E1027" t="s">
        <v>22</v>
      </c>
      <c r="F1027" t="s">
        <v>16</v>
      </c>
      <c r="G1027" t="str">
        <f>PROPER(base[[#This Row],[Evento]]&amp;" "&amp;base[[#This Row],[Tipo]])</f>
        <v>Despedida Adulto</v>
      </c>
      <c r="H1027" t="s">
        <v>15</v>
      </c>
      <c r="I1027">
        <v>150</v>
      </c>
      <c r="J1027" s="3">
        <f>VLOOKUP(_xlfn.CONCAT(base[[#This Row],[Evento]],base[[#This Row],[Tipo]]),'[1]tabela de preços'!$D$4:$E$14,2,0)</f>
        <v>120</v>
      </c>
      <c r="K1027" s="3">
        <v>18000</v>
      </c>
      <c r="L1027" s="3">
        <v>6948</v>
      </c>
      <c r="M1027" s="3">
        <v>11052</v>
      </c>
      <c r="N1027" t="s">
        <v>13</v>
      </c>
    </row>
    <row r="1028" spans="2:14" hidden="1" x14ac:dyDescent="0.25">
      <c r="B1028" s="2">
        <v>42992</v>
      </c>
      <c r="C1028" s="7">
        <f>YEAR(base[[#This Row],[Data]])</f>
        <v>2017</v>
      </c>
      <c r="D1028" s="7" t="str">
        <f>UPPER(TEXT(base[[#This Row],[Data]],"mmm"))</f>
        <v>SET</v>
      </c>
      <c r="E1028" t="s">
        <v>10</v>
      </c>
      <c r="F1028" t="s">
        <v>11</v>
      </c>
      <c r="G1028" t="str">
        <f>PROPER(base[[#This Row],[Evento]]&amp;" "&amp;base[[#This Row],[Tipo]])</f>
        <v>Aniversário Infantil</v>
      </c>
      <c r="H1028" t="s">
        <v>12</v>
      </c>
      <c r="I1028">
        <v>50</v>
      </c>
      <c r="J1028" s="3">
        <f>VLOOKUP(_xlfn.CONCAT(base[[#This Row],[Evento]],base[[#This Row],[Tipo]]),'[1]tabela de preços'!$D$4:$E$14,2,0)</f>
        <v>70</v>
      </c>
      <c r="K1028" s="3">
        <v>3500</v>
      </c>
      <c r="L1028" s="3">
        <v>1431</v>
      </c>
      <c r="M1028" s="3">
        <v>2069</v>
      </c>
      <c r="N1028" t="s">
        <v>13</v>
      </c>
    </row>
    <row r="1029" spans="2:14" hidden="1" x14ac:dyDescent="0.25">
      <c r="B1029" s="2">
        <v>42876</v>
      </c>
      <c r="C1029" s="7">
        <f>YEAR(base[[#This Row],[Data]])</f>
        <v>2017</v>
      </c>
      <c r="D1029" s="7" t="str">
        <f>UPPER(TEXT(base[[#This Row],[Data]],"mmm"))</f>
        <v>MAI</v>
      </c>
      <c r="E1029" t="s">
        <v>10</v>
      </c>
      <c r="F1029" t="s">
        <v>14</v>
      </c>
      <c r="G1029" t="str">
        <f>PROPER(base[[#This Row],[Evento]]&amp;" "&amp;base[[#This Row],[Tipo]])</f>
        <v>Aniversário Teen</v>
      </c>
      <c r="H1029" t="s">
        <v>15</v>
      </c>
      <c r="I1029">
        <v>100</v>
      </c>
      <c r="J1029" s="3">
        <f>VLOOKUP(_xlfn.CONCAT(base[[#This Row],[Evento]],base[[#This Row],[Tipo]]),'[1]tabela de preços'!$D$4:$E$14,2,0)</f>
        <v>90</v>
      </c>
      <c r="K1029" s="3">
        <v>9000</v>
      </c>
      <c r="L1029" s="3">
        <v>3171</v>
      </c>
      <c r="M1029" s="3">
        <v>5829</v>
      </c>
      <c r="N1029" t="s">
        <v>13</v>
      </c>
    </row>
    <row r="1030" spans="2:14" hidden="1" x14ac:dyDescent="0.25">
      <c r="B1030" s="2">
        <v>42824</v>
      </c>
      <c r="C1030" s="7">
        <f>YEAR(base[[#This Row],[Data]])</f>
        <v>2017</v>
      </c>
      <c r="D1030" s="7" t="str">
        <f>UPPER(TEXT(base[[#This Row],[Data]],"mmm"))</f>
        <v>MAR</v>
      </c>
      <c r="E1030" t="s">
        <v>10</v>
      </c>
      <c r="F1030" t="s">
        <v>16</v>
      </c>
      <c r="G1030" t="str">
        <f>PROPER(base[[#This Row],[Evento]]&amp;" "&amp;base[[#This Row],[Tipo]])</f>
        <v>Aniversário Adulto</v>
      </c>
      <c r="H1030" t="s">
        <v>12</v>
      </c>
      <c r="I1030">
        <v>150</v>
      </c>
      <c r="J1030" s="3">
        <f>VLOOKUP(_xlfn.CONCAT(base[[#This Row],[Evento]],base[[#This Row],[Tipo]]),'[1]tabela de preços'!$D$4:$E$14,2,0)</f>
        <v>120</v>
      </c>
      <c r="K1030" s="3">
        <v>18000</v>
      </c>
      <c r="L1030" s="3">
        <v>6537</v>
      </c>
      <c r="M1030" s="3">
        <v>11463</v>
      </c>
      <c r="N1030" t="s">
        <v>13</v>
      </c>
    </row>
    <row r="1031" spans="2:14" hidden="1" x14ac:dyDescent="0.25">
      <c r="B1031" s="2">
        <v>42487</v>
      </c>
      <c r="C1031" s="7">
        <f>YEAR(base[[#This Row],[Data]])</f>
        <v>2016</v>
      </c>
      <c r="D1031" s="7" t="str">
        <f>UPPER(TEXT(base[[#This Row],[Data]],"mmm"))</f>
        <v>ABR</v>
      </c>
      <c r="E1031" t="s">
        <v>10</v>
      </c>
      <c r="F1031" t="s">
        <v>17</v>
      </c>
      <c r="G1031" t="str">
        <f>PROPER(base[[#This Row],[Evento]]&amp;" "&amp;base[[#This Row],[Tipo]])</f>
        <v>Aniversário Melhor Idade</v>
      </c>
      <c r="H1031" t="s">
        <v>15</v>
      </c>
      <c r="I1031">
        <v>70</v>
      </c>
      <c r="J1031" s="3">
        <f>VLOOKUP(_xlfn.CONCAT(base[[#This Row],[Evento]],base[[#This Row],[Tipo]]),'[1]tabela de preços'!$D$4:$E$14,2,0)</f>
        <v>120</v>
      </c>
      <c r="K1031" s="3">
        <v>8400</v>
      </c>
      <c r="L1031" s="3">
        <v>2829</v>
      </c>
      <c r="M1031" s="3">
        <v>5571</v>
      </c>
      <c r="N1031" t="s">
        <v>13</v>
      </c>
    </row>
    <row r="1032" spans="2:14" hidden="1" x14ac:dyDescent="0.25">
      <c r="B1032" s="2">
        <v>42590</v>
      </c>
      <c r="C1032" s="7">
        <f>YEAR(base[[#This Row],[Data]])</f>
        <v>2016</v>
      </c>
      <c r="D1032" s="7" t="str">
        <f>UPPER(TEXT(base[[#This Row],[Data]],"mmm"))</f>
        <v>AGO</v>
      </c>
      <c r="E1032" t="s">
        <v>18</v>
      </c>
      <c r="F1032" t="s">
        <v>16</v>
      </c>
      <c r="G1032" t="str">
        <f>PROPER(base[[#This Row],[Evento]]&amp;" "&amp;base[[#This Row],[Tipo]])</f>
        <v>Casamento Adulto</v>
      </c>
      <c r="H1032" t="s">
        <v>12</v>
      </c>
      <c r="I1032">
        <v>120</v>
      </c>
      <c r="J1032" s="3">
        <f>VLOOKUP(_xlfn.CONCAT(base[[#This Row],[Evento]],base[[#This Row],[Tipo]]),'[1]tabela de preços'!$D$4:$E$14,2,0)</f>
        <v>150</v>
      </c>
      <c r="K1032" s="3">
        <v>18000</v>
      </c>
      <c r="L1032" s="3">
        <v>7554</v>
      </c>
      <c r="M1032" s="3">
        <v>10446</v>
      </c>
      <c r="N1032" t="s">
        <v>13</v>
      </c>
    </row>
    <row r="1033" spans="2:14" hidden="1" x14ac:dyDescent="0.25">
      <c r="B1033" s="2">
        <v>42982</v>
      </c>
      <c r="C1033" s="7">
        <f>YEAR(base[[#This Row],[Data]])</f>
        <v>2017</v>
      </c>
      <c r="D1033" s="7" t="str">
        <f>UPPER(TEXT(base[[#This Row],[Data]],"mmm"))</f>
        <v>SET</v>
      </c>
      <c r="E1033" t="s">
        <v>19</v>
      </c>
      <c r="F1033" t="s">
        <v>16</v>
      </c>
      <c r="G1033" t="str">
        <f>PROPER(base[[#This Row],[Evento]]&amp;" "&amp;base[[#This Row],[Tipo]])</f>
        <v>Bodas Adulto</v>
      </c>
      <c r="H1033" t="s">
        <v>15</v>
      </c>
      <c r="I1033">
        <v>100</v>
      </c>
      <c r="J1033" s="3">
        <f>VLOOKUP(_xlfn.CONCAT(base[[#This Row],[Evento]],base[[#This Row],[Tipo]]),'[1]tabela de preços'!$D$4:$E$14,2,0)</f>
        <v>150</v>
      </c>
      <c r="K1033" s="3">
        <v>15000</v>
      </c>
      <c r="L1033" s="3">
        <v>6745</v>
      </c>
      <c r="M1033" s="3">
        <v>8255</v>
      </c>
      <c r="N1033" t="s">
        <v>13</v>
      </c>
    </row>
    <row r="1034" spans="2:14" hidden="1" x14ac:dyDescent="0.25">
      <c r="B1034" s="2">
        <v>42620</v>
      </c>
      <c r="C1034" s="7">
        <f>YEAR(base[[#This Row],[Data]])</f>
        <v>2016</v>
      </c>
      <c r="D1034" s="7" t="str">
        <f>UPPER(TEXT(base[[#This Row],[Data]],"mmm"))</f>
        <v>SET</v>
      </c>
      <c r="E1034" t="s">
        <v>19</v>
      </c>
      <c r="F1034" t="s">
        <v>17</v>
      </c>
      <c r="G1034" t="str">
        <f>PROPER(base[[#This Row],[Evento]]&amp;" "&amp;base[[#This Row],[Tipo]])</f>
        <v>Bodas Melhor Idade</v>
      </c>
      <c r="H1034" t="s">
        <v>12</v>
      </c>
      <c r="I1034">
        <v>200</v>
      </c>
      <c r="J1034" s="3">
        <f>VLOOKUP(_xlfn.CONCAT(base[[#This Row],[Evento]],base[[#This Row],[Tipo]]),'[1]tabela de preços'!$D$4:$E$14,2,0)</f>
        <v>120</v>
      </c>
      <c r="K1034" s="3">
        <v>24000</v>
      </c>
      <c r="L1034" s="3">
        <v>8139</v>
      </c>
      <c r="M1034" s="3">
        <v>15861</v>
      </c>
      <c r="N1034" t="s">
        <v>13</v>
      </c>
    </row>
    <row r="1035" spans="2:14" hidden="1" x14ac:dyDescent="0.25">
      <c r="B1035" s="2">
        <v>42431</v>
      </c>
      <c r="C1035" s="7">
        <f>YEAR(base[[#This Row],[Data]])</f>
        <v>2016</v>
      </c>
      <c r="D1035" s="7" t="str">
        <f>UPPER(TEXT(base[[#This Row],[Data]],"mmm"))</f>
        <v>MAR</v>
      </c>
      <c r="E1035" t="s">
        <v>20</v>
      </c>
      <c r="F1035" t="s">
        <v>16</v>
      </c>
      <c r="G1035" t="str">
        <f>PROPER(base[[#This Row],[Evento]]&amp;" "&amp;base[[#This Row],[Tipo]])</f>
        <v>Empresa Adulto</v>
      </c>
      <c r="H1035" t="s">
        <v>15</v>
      </c>
      <c r="I1035">
        <v>50</v>
      </c>
      <c r="J1035" s="3">
        <f>VLOOKUP(_xlfn.CONCAT(base[[#This Row],[Evento]],base[[#This Row],[Tipo]]),'[1]tabela de preços'!$D$4:$E$14,2,0)</f>
        <v>100</v>
      </c>
      <c r="K1035" s="3">
        <v>5000</v>
      </c>
      <c r="L1035" s="3">
        <v>1862</v>
      </c>
      <c r="M1035" s="3">
        <v>3138</v>
      </c>
      <c r="N1035" t="s">
        <v>13</v>
      </c>
    </row>
    <row r="1036" spans="2:14" hidden="1" x14ac:dyDescent="0.25">
      <c r="B1036" s="2">
        <v>42861</v>
      </c>
      <c r="C1036" s="7">
        <f>YEAR(base[[#This Row],[Data]])</f>
        <v>2017</v>
      </c>
      <c r="D1036" s="7" t="str">
        <f>UPPER(TEXT(base[[#This Row],[Data]],"mmm"))</f>
        <v>MAI</v>
      </c>
      <c r="E1036" t="s">
        <v>21</v>
      </c>
      <c r="F1036" t="s">
        <v>14</v>
      </c>
      <c r="G1036" t="str">
        <f>PROPER(base[[#This Row],[Evento]]&amp;" "&amp;base[[#This Row],[Tipo]])</f>
        <v>15 Anos Teen</v>
      </c>
      <c r="H1036" t="s">
        <v>12</v>
      </c>
      <c r="I1036">
        <v>100</v>
      </c>
      <c r="J1036" s="3">
        <f>VLOOKUP(_xlfn.CONCAT(base[[#This Row],[Evento]],base[[#This Row],[Tipo]]),'[1]tabela de preços'!$D$4:$E$14,2,0)</f>
        <v>90</v>
      </c>
      <c r="K1036" s="3">
        <v>9000</v>
      </c>
      <c r="L1036" s="3">
        <v>3048</v>
      </c>
      <c r="M1036" s="3">
        <v>5952</v>
      </c>
      <c r="N1036" t="s">
        <v>13</v>
      </c>
    </row>
    <row r="1037" spans="2:14" hidden="1" x14ac:dyDescent="0.25">
      <c r="B1037" s="2">
        <v>42980</v>
      </c>
      <c r="C1037" s="7">
        <f>YEAR(base[[#This Row],[Data]])</f>
        <v>2017</v>
      </c>
      <c r="D1037" s="7" t="str">
        <f>UPPER(TEXT(base[[#This Row],[Data]],"mmm"))</f>
        <v>SET</v>
      </c>
      <c r="E1037" t="s">
        <v>22</v>
      </c>
      <c r="F1037" t="s">
        <v>16</v>
      </c>
      <c r="G1037" t="str">
        <f>PROPER(base[[#This Row],[Evento]]&amp;" "&amp;base[[#This Row],[Tipo]])</f>
        <v>Despedida Adulto</v>
      </c>
      <c r="H1037" t="s">
        <v>15</v>
      </c>
      <c r="I1037">
        <v>150</v>
      </c>
      <c r="J1037" s="3">
        <f>VLOOKUP(_xlfn.CONCAT(base[[#This Row],[Evento]],base[[#This Row],[Tipo]]),'[1]tabela de preços'!$D$4:$E$14,2,0)</f>
        <v>120</v>
      </c>
      <c r="K1037" s="3">
        <v>18000</v>
      </c>
      <c r="L1037" s="3">
        <v>8050</v>
      </c>
      <c r="M1037" s="3">
        <v>9950</v>
      </c>
      <c r="N1037" t="s">
        <v>13</v>
      </c>
    </row>
    <row r="1038" spans="2:14" hidden="1" x14ac:dyDescent="0.25">
      <c r="B1038" s="2">
        <v>42372</v>
      </c>
      <c r="C1038" s="7">
        <f>YEAR(base[[#This Row],[Data]])</f>
        <v>2016</v>
      </c>
      <c r="D1038" s="7" t="str">
        <f>UPPER(TEXT(base[[#This Row],[Data]],"mmm"))</f>
        <v>JAN</v>
      </c>
      <c r="E1038" t="s">
        <v>10</v>
      </c>
      <c r="F1038" t="s">
        <v>11</v>
      </c>
      <c r="G1038" t="str">
        <f>PROPER(base[[#This Row],[Evento]]&amp;" "&amp;base[[#This Row],[Tipo]])</f>
        <v>Aniversário Infantil</v>
      </c>
      <c r="H1038" t="s">
        <v>12</v>
      </c>
      <c r="I1038">
        <v>50</v>
      </c>
      <c r="J1038" s="3">
        <f>VLOOKUP(_xlfn.CONCAT(base[[#This Row],[Evento]],base[[#This Row],[Tipo]]),'[1]tabela de preços'!$D$4:$E$14,2,0)</f>
        <v>70</v>
      </c>
      <c r="K1038" s="3">
        <v>3500</v>
      </c>
      <c r="L1038" s="3">
        <v>1337</v>
      </c>
      <c r="M1038" s="3">
        <v>2163</v>
      </c>
      <c r="N1038" t="s">
        <v>13</v>
      </c>
    </row>
    <row r="1039" spans="2:14" hidden="1" x14ac:dyDescent="0.25">
      <c r="B1039" s="2">
        <v>42790</v>
      </c>
      <c r="C1039" s="7">
        <f>YEAR(base[[#This Row],[Data]])</f>
        <v>2017</v>
      </c>
      <c r="D1039" s="7" t="str">
        <f>UPPER(TEXT(base[[#This Row],[Data]],"mmm"))</f>
        <v>FEV</v>
      </c>
      <c r="E1039" t="s">
        <v>10</v>
      </c>
      <c r="F1039" t="s">
        <v>14</v>
      </c>
      <c r="G1039" t="str">
        <f>PROPER(base[[#This Row],[Evento]]&amp;" "&amp;base[[#This Row],[Tipo]])</f>
        <v>Aniversário Teen</v>
      </c>
      <c r="H1039" t="s">
        <v>15</v>
      </c>
      <c r="I1039">
        <v>100</v>
      </c>
      <c r="J1039" s="3">
        <f>VLOOKUP(_xlfn.CONCAT(base[[#This Row],[Evento]],base[[#This Row],[Tipo]]),'[1]tabela de preços'!$D$4:$E$14,2,0)</f>
        <v>90</v>
      </c>
      <c r="K1039" s="3">
        <v>9000</v>
      </c>
      <c r="L1039" s="3">
        <v>3632</v>
      </c>
      <c r="M1039" s="3">
        <v>5368</v>
      </c>
      <c r="N1039" t="s">
        <v>13</v>
      </c>
    </row>
    <row r="1040" spans="2:14" hidden="1" x14ac:dyDescent="0.25">
      <c r="B1040" s="2">
        <v>42792</v>
      </c>
      <c r="C1040" s="7">
        <f>YEAR(base[[#This Row],[Data]])</f>
        <v>2017</v>
      </c>
      <c r="D1040" s="7" t="str">
        <f>UPPER(TEXT(base[[#This Row],[Data]],"mmm"))</f>
        <v>FEV</v>
      </c>
      <c r="E1040" t="s">
        <v>10</v>
      </c>
      <c r="F1040" t="s">
        <v>16</v>
      </c>
      <c r="G1040" t="str">
        <f>PROPER(base[[#This Row],[Evento]]&amp;" "&amp;base[[#This Row],[Tipo]])</f>
        <v>Aniversário Adulto</v>
      </c>
      <c r="H1040" t="s">
        <v>12</v>
      </c>
      <c r="I1040">
        <v>150</v>
      </c>
      <c r="J1040" s="3">
        <f>VLOOKUP(_xlfn.CONCAT(base[[#This Row],[Evento]],base[[#This Row],[Tipo]]),'[1]tabela de preços'!$D$4:$E$14,2,0)</f>
        <v>120</v>
      </c>
      <c r="K1040" s="3">
        <v>18000</v>
      </c>
      <c r="L1040" s="3">
        <v>6079</v>
      </c>
      <c r="M1040" s="3">
        <v>11921</v>
      </c>
      <c r="N1040" t="s">
        <v>13</v>
      </c>
    </row>
    <row r="1041" spans="2:14" hidden="1" x14ac:dyDescent="0.25">
      <c r="B1041" s="2">
        <v>42456</v>
      </c>
      <c r="C1041" s="7">
        <f>YEAR(base[[#This Row],[Data]])</f>
        <v>2016</v>
      </c>
      <c r="D1041" s="7" t="str">
        <f>UPPER(TEXT(base[[#This Row],[Data]],"mmm"))</f>
        <v>MAR</v>
      </c>
      <c r="E1041" t="s">
        <v>10</v>
      </c>
      <c r="F1041" t="s">
        <v>17</v>
      </c>
      <c r="G1041" t="str">
        <f>PROPER(base[[#This Row],[Evento]]&amp;" "&amp;base[[#This Row],[Tipo]])</f>
        <v>Aniversário Melhor Idade</v>
      </c>
      <c r="H1041" t="s">
        <v>15</v>
      </c>
      <c r="I1041">
        <v>70</v>
      </c>
      <c r="J1041" s="3">
        <f>VLOOKUP(_xlfn.CONCAT(base[[#This Row],[Evento]],base[[#This Row],[Tipo]]),'[1]tabela de preços'!$D$4:$E$14,2,0)</f>
        <v>120</v>
      </c>
      <c r="K1041" s="3">
        <v>8400</v>
      </c>
      <c r="L1041" s="3">
        <v>2945</v>
      </c>
      <c r="M1041" s="3">
        <v>5455</v>
      </c>
      <c r="N1041" t="s">
        <v>13</v>
      </c>
    </row>
    <row r="1042" spans="2:14" hidden="1" x14ac:dyDescent="0.25">
      <c r="B1042" s="2">
        <v>42993</v>
      </c>
      <c r="C1042" s="7">
        <f>YEAR(base[[#This Row],[Data]])</f>
        <v>2017</v>
      </c>
      <c r="D1042" s="7" t="str">
        <f>UPPER(TEXT(base[[#This Row],[Data]],"mmm"))</f>
        <v>SET</v>
      </c>
      <c r="E1042" t="s">
        <v>18</v>
      </c>
      <c r="F1042" t="s">
        <v>16</v>
      </c>
      <c r="G1042" t="str">
        <f>PROPER(base[[#This Row],[Evento]]&amp;" "&amp;base[[#This Row],[Tipo]])</f>
        <v>Casamento Adulto</v>
      </c>
      <c r="H1042" t="s">
        <v>12</v>
      </c>
      <c r="I1042">
        <v>120</v>
      </c>
      <c r="J1042" s="3">
        <f>VLOOKUP(_xlfn.CONCAT(base[[#This Row],[Evento]],base[[#This Row],[Tipo]]),'[1]tabela de preços'!$D$4:$E$14,2,0)</f>
        <v>150</v>
      </c>
      <c r="K1042" s="3">
        <v>18000</v>
      </c>
      <c r="L1042" s="3">
        <v>6160</v>
      </c>
      <c r="M1042" s="3">
        <v>11840</v>
      </c>
      <c r="N1042" t="s">
        <v>13</v>
      </c>
    </row>
    <row r="1043" spans="2:14" hidden="1" x14ac:dyDescent="0.25">
      <c r="B1043" s="2">
        <v>42406</v>
      </c>
      <c r="C1043" s="7">
        <f>YEAR(base[[#This Row],[Data]])</f>
        <v>2016</v>
      </c>
      <c r="D1043" s="7" t="str">
        <f>UPPER(TEXT(base[[#This Row],[Data]],"mmm"))</f>
        <v>FEV</v>
      </c>
      <c r="E1043" t="s">
        <v>19</v>
      </c>
      <c r="F1043" t="s">
        <v>16</v>
      </c>
      <c r="G1043" t="str">
        <f>PROPER(base[[#This Row],[Evento]]&amp;" "&amp;base[[#This Row],[Tipo]])</f>
        <v>Bodas Adulto</v>
      </c>
      <c r="H1043" t="s">
        <v>15</v>
      </c>
      <c r="I1043">
        <v>100</v>
      </c>
      <c r="J1043" s="3">
        <f>VLOOKUP(_xlfn.CONCAT(base[[#This Row],[Evento]],base[[#This Row],[Tipo]]),'[1]tabela de preços'!$D$4:$E$14,2,0)</f>
        <v>150</v>
      </c>
      <c r="K1043" s="3">
        <v>15000</v>
      </c>
      <c r="L1043" s="3">
        <v>6291</v>
      </c>
      <c r="M1043" s="3">
        <v>8709</v>
      </c>
      <c r="N1043" t="s">
        <v>13</v>
      </c>
    </row>
    <row r="1044" spans="2:14" hidden="1" x14ac:dyDescent="0.25">
      <c r="B1044" s="2">
        <v>42991</v>
      </c>
      <c r="C1044" s="7">
        <f>YEAR(base[[#This Row],[Data]])</f>
        <v>2017</v>
      </c>
      <c r="D1044" s="7" t="str">
        <f>UPPER(TEXT(base[[#This Row],[Data]],"mmm"))</f>
        <v>SET</v>
      </c>
      <c r="E1044" t="s">
        <v>19</v>
      </c>
      <c r="F1044" t="s">
        <v>17</v>
      </c>
      <c r="G1044" t="str">
        <f>PROPER(base[[#This Row],[Evento]]&amp;" "&amp;base[[#This Row],[Tipo]])</f>
        <v>Bodas Melhor Idade</v>
      </c>
      <c r="H1044" t="s">
        <v>12</v>
      </c>
      <c r="I1044">
        <v>200</v>
      </c>
      <c r="J1044" s="3">
        <f>VLOOKUP(_xlfn.CONCAT(base[[#This Row],[Evento]],base[[#This Row],[Tipo]]),'[1]tabela de preços'!$D$4:$E$14,2,0)</f>
        <v>120</v>
      </c>
      <c r="K1044" s="3">
        <v>24000</v>
      </c>
      <c r="L1044" s="3">
        <v>9132</v>
      </c>
      <c r="M1044" s="3">
        <v>14868</v>
      </c>
      <c r="N1044" t="s">
        <v>13</v>
      </c>
    </row>
    <row r="1045" spans="2:14" hidden="1" x14ac:dyDescent="0.25">
      <c r="B1045" s="2">
        <v>42818</v>
      </c>
      <c r="C1045" s="7">
        <f>YEAR(base[[#This Row],[Data]])</f>
        <v>2017</v>
      </c>
      <c r="D1045" s="7" t="str">
        <f>UPPER(TEXT(base[[#This Row],[Data]],"mmm"))</f>
        <v>MAR</v>
      </c>
      <c r="E1045" t="s">
        <v>20</v>
      </c>
      <c r="F1045" t="s">
        <v>16</v>
      </c>
      <c r="G1045" t="str">
        <f>PROPER(base[[#This Row],[Evento]]&amp;" "&amp;base[[#This Row],[Tipo]])</f>
        <v>Empresa Adulto</v>
      </c>
      <c r="H1045" t="s">
        <v>15</v>
      </c>
      <c r="I1045">
        <v>50</v>
      </c>
      <c r="J1045" s="3">
        <f>VLOOKUP(_xlfn.CONCAT(base[[#This Row],[Evento]],base[[#This Row],[Tipo]]),'[1]tabela de preços'!$D$4:$E$14,2,0)</f>
        <v>100</v>
      </c>
      <c r="K1045" s="3">
        <v>5000</v>
      </c>
      <c r="L1045" s="3">
        <v>2158</v>
      </c>
      <c r="M1045" s="3">
        <v>2842</v>
      </c>
      <c r="N1045" t="s">
        <v>13</v>
      </c>
    </row>
    <row r="1046" spans="2:14" hidden="1" x14ac:dyDescent="0.25">
      <c r="B1046" s="2">
        <v>42385</v>
      </c>
      <c r="C1046" s="7">
        <f>YEAR(base[[#This Row],[Data]])</f>
        <v>2016</v>
      </c>
      <c r="D1046" s="7" t="str">
        <f>UPPER(TEXT(base[[#This Row],[Data]],"mmm"))</f>
        <v>JAN</v>
      </c>
      <c r="E1046" t="s">
        <v>21</v>
      </c>
      <c r="F1046" t="s">
        <v>14</v>
      </c>
      <c r="G1046" t="str">
        <f>PROPER(base[[#This Row],[Evento]]&amp;" "&amp;base[[#This Row],[Tipo]])</f>
        <v>15 Anos Teen</v>
      </c>
      <c r="H1046" t="s">
        <v>12</v>
      </c>
      <c r="I1046">
        <v>100</v>
      </c>
      <c r="J1046" s="3">
        <f>VLOOKUP(_xlfn.CONCAT(base[[#This Row],[Evento]],base[[#This Row],[Tipo]]),'[1]tabela de preços'!$D$4:$E$14,2,0)</f>
        <v>90</v>
      </c>
      <c r="K1046" s="3">
        <v>9000</v>
      </c>
      <c r="L1046" s="3">
        <v>3894</v>
      </c>
      <c r="M1046" s="3">
        <v>5106</v>
      </c>
      <c r="N1046" t="s">
        <v>13</v>
      </c>
    </row>
    <row r="1047" spans="2:14" hidden="1" x14ac:dyDescent="0.25">
      <c r="B1047" s="2">
        <v>42951</v>
      </c>
      <c r="C1047" s="7">
        <f>YEAR(base[[#This Row],[Data]])</f>
        <v>2017</v>
      </c>
      <c r="D1047" s="7" t="str">
        <f>UPPER(TEXT(base[[#This Row],[Data]],"mmm"))</f>
        <v>AGO</v>
      </c>
      <c r="E1047" t="s">
        <v>22</v>
      </c>
      <c r="F1047" t="s">
        <v>16</v>
      </c>
      <c r="G1047" t="str">
        <f>PROPER(base[[#This Row],[Evento]]&amp;" "&amp;base[[#This Row],[Tipo]])</f>
        <v>Despedida Adulto</v>
      </c>
      <c r="H1047" t="s">
        <v>15</v>
      </c>
      <c r="I1047">
        <v>150</v>
      </c>
      <c r="J1047" s="3">
        <f>VLOOKUP(_xlfn.CONCAT(base[[#This Row],[Evento]],base[[#This Row],[Tipo]]),'[1]tabela de preços'!$D$4:$E$14,2,0)</f>
        <v>120</v>
      </c>
      <c r="K1047" s="3">
        <v>18000</v>
      </c>
      <c r="L1047" s="3">
        <v>7928</v>
      </c>
      <c r="M1047" s="3">
        <v>10072</v>
      </c>
      <c r="N1047" t="s">
        <v>13</v>
      </c>
    </row>
    <row r="1048" spans="2:14" hidden="1" x14ac:dyDescent="0.25">
      <c r="B1048" s="2">
        <v>42719</v>
      </c>
      <c r="C1048" s="7">
        <f>YEAR(base[[#This Row],[Data]])</f>
        <v>2016</v>
      </c>
      <c r="D1048" s="7" t="str">
        <f>UPPER(TEXT(base[[#This Row],[Data]],"mmm"))</f>
        <v>DEZ</v>
      </c>
      <c r="E1048" t="s">
        <v>10</v>
      </c>
      <c r="F1048" t="s">
        <v>11</v>
      </c>
      <c r="G1048" t="str">
        <f>PROPER(base[[#This Row],[Evento]]&amp;" "&amp;base[[#This Row],[Tipo]])</f>
        <v>Aniversário Infantil</v>
      </c>
      <c r="H1048" t="s">
        <v>12</v>
      </c>
      <c r="I1048">
        <v>50</v>
      </c>
      <c r="J1048" s="3">
        <f>VLOOKUP(_xlfn.CONCAT(base[[#This Row],[Evento]],base[[#This Row],[Tipo]]),'[1]tabela de preços'!$D$4:$E$14,2,0)</f>
        <v>70</v>
      </c>
      <c r="K1048" s="3">
        <v>3500</v>
      </c>
      <c r="L1048" s="3">
        <v>1479</v>
      </c>
      <c r="M1048" s="3">
        <v>2021</v>
      </c>
      <c r="N1048" t="s">
        <v>13</v>
      </c>
    </row>
    <row r="1049" spans="2:14" hidden="1" x14ac:dyDescent="0.25">
      <c r="B1049" s="2">
        <v>42544</v>
      </c>
      <c r="C1049" s="7">
        <f>YEAR(base[[#This Row],[Data]])</f>
        <v>2016</v>
      </c>
      <c r="D1049" s="7" t="str">
        <f>UPPER(TEXT(base[[#This Row],[Data]],"mmm"))</f>
        <v>JUN</v>
      </c>
      <c r="E1049" t="s">
        <v>10</v>
      </c>
      <c r="F1049" t="s">
        <v>14</v>
      </c>
      <c r="G1049" t="str">
        <f>PROPER(base[[#This Row],[Evento]]&amp;" "&amp;base[[#This Row],[Tipo]])</f>
        <v>Aniversário Teen</v>
      </c>
      <c r="H1049" t="s">
        <v>15</v>
      </c>
      <c r="I1049">
        <v>100</v>
      </c>
      <c r="J1049" s="3">
        <f>VLOOKUP(_xlfn.CONCAT(base[[#This Row],[Evento]],base[[#This Row],[Tipo]]),'[1]tabela de preços'!$D$4:$E$14,2,0)</f>
        <v>90</v>
      </c>
      <c r="K1049" s="3">
        <v>9000</v>
      </c>
      <c r="L1049" s="3">
        <v>2996</v>
      </c>
      <c r="M1049" s="3">
        <v>6004</v>
      </c>
      <c r="N1049" t="s">
        <v>13</v>
      </c>
    </row>
    <row r="1050" spans="2:14" hidden="1" x14ac:dyDescent="0.25">
      <c r="B1050" s="2">
        <v>42555</v>
      </c>
      <c r="C1050" s="7">
        <f>YEAR(base[[#This Row],[Data]])</f>
        <v>2016</v>
      </c>
      <c r="D1050" s="7" t="str">
        <f>UPPER(TEXT(base[[#This Row],[Data]],"mmm"))</f>
        <v>JUL</v>
      </c>
      <c r="E1050" t="s">
        <v>10</v>
      </c>
      <c r="F1050" t="s">
        <v>16</v>
      </c>
      <c r="G1050" t="str">
        <f>PROPER(base[[#This Row],[Evento]]&amp;" "&amp;base[[#This Row],[Tipo]])</f>
        <v>Aniversário Adulto</v>
      </c>
      <c r="H1050" t="s">
        <v>12</v>
      </c>
      <c r="I1050">
        <v>150</v>
      </c>
      <c r="J1050" s="3">
        <f>VLOOKUP(_xlfn.CONCAT(base[[#This Row],[Evento]],base[[#This Row],[Tipo]]),'[1]tabela de preços'!$D$4:$E$14,2,0)</f>
        <v>120</v>
      </c>
      <c r="K1050" s="3">
        <v>18000</v>
      </c>
      <c r="L1050" s="3">
        <v>7189</v>
      </c>
      <c r="M1050" s="3">
        <v>10811</v>
      </c>
      <c r="N1050" t="s">
        <v>13</v>
      </c>
    </row>
    <row r="1051" spans="2:14" hidden="1" x14ac:dyDescent="0.25">
      <c r="B1051" s="2">
        <v>42586</v>
      </c>
      <c r="C1051" s="7">
        <f>YEAR(base[[#This Row],[Data]])</f>
        <v>2016</v>
      </c>
      <c r="D1051" s="7" t="str">
        <f>UPPER(TEXT(base[[#This Row],[Data]],"mmm"))</f>
        <v>AGO</v>
      </c>
      <c r="E1051" t="s">
        <v>10</v>
      </c>
      <c r="F1051" t="s">
        <v>17</v>
      </c>
      <c r="G1051" t="str">
        <f>PROPER(base[[#This Row],[Evento]]&amp;" "&amp;base[[#This Row],[Tipo]])</f>
        <v>Aniversário Melhor Idade</v>
      </c>
      <c r="H1051" t="s">
        <v>15</v>
      </c>
      <c r="I1051">
        <v>70</v>
      </c>
      <c r="J1051" s="3">
        <f>VLOOKUP(_xlfn.CONCAT(base[[#This Row],[Evento]],base[[#This Row],[Tipo]]),'[1]tabela de preços'!$D$4:$E$14,2,0)</f>
        <v>120</v>
      </c>
      <c r="K1051" s="3">
        <v>8400</v>
      </c>
      <c r="L1051" s="3">
        <v>3496</v>
      </c>
      <c r="M1051" s="3">
        <v>4904</v>
      </c>
      <c r="N1051" t="s">
        <v>13</v>
      </c>
    </row>
    <row r="1052" spans="2:14" hidden="1" x14ac:dyDescent="0.25">
      <c r="B1052" s="2">
        <v>42727</v>
      </c>
      <c r="C1052" s="7">
        <f>YEAR(base[[#This Row],[Data]])</f>
        <v>2016</v>
      </c>
      <c r="D1052" s="7" t="str">
        <f>UPPER(TEXT(base[[#This Row],[Data]],"mmm"))</f>
        <v>DEZ</v>
      </c>
      <c r="E1052" t="s">
        <v>18</v>
      </c>
      <c r="F1052" t="s">
        <v>16</v>
      </c>
      <c r="G1052" t="str">
        <f>PROPER(base[[#This Row],[Evento]]&amp;" "&amp;base[[#This Row],[Tipo]])</f>
        <v>Casamento Adulto</v>
      </c>
      <c r="H1052" t="s">
        <v>12</v>
      </c>
      <c r="I1052">
        <v>120</v>
      </c>
      <c r="J1052" s="3">
        <f>VLOOKUP(_xlfn.CONCAT(base[[#This Row],[Evento]],base[[#This Row],[Tipo]]),'[1]tabela de preços'!$D$4:$E$14,2,0)</f>
        <v>150</v>
      </c>
      <c r="K1052" s="3">
        <v>18000</v>
      </c>
      <c r="L1052" s="3">
        <v>6119</v>
      </c>
      <c r="M1052" s="3">
        <v>11881</v>
      </c>
      <c r="N1052" t="s">
        <v>13</v>
      </c>
    </row>
    <row r="1053" spans="2:14" hidden="1" x14ac:dyDescent="0.25">
      <c r="B1053" s="2">
        <v>42840</v>
      </c>
      <c r="C1053" s="7">
        <f>YEAR(base[[#This Row],[Data]])</f>
        <v>2017</v>
      </c>
      <c r="D1053" s="7" t="str">
        <f>UPPER(TEXT(base[[#This Row],[Data]],"mmm"))</f>
        <v>ABR</v>
      </c>
      <c r="E1053" t="s">
        <v>19</v>
      </c>
      <c r="F1053" t="s">
        <v>16</v>
      </c>
      <c r="G1053" t="str">
        <f>PROPER(base[[#This Row],[Evento]]&amp;" "&amp;base[[#This Row],[Tipo]])</f>
        <v>Bodas Adulto</v>
      </c>
      <c r="H1053" t="s">
        <v>15</v>
      </c>
      <c r="I1053">
        <v>100</v>
      </c>
      <c r="J1053" s="3">
        <f>VLOOKUP(_xlfn.CONCAT(base[[#This Row],[Evento]],base[[#This Row],[Tipo]]),'[1]tabela de preços'!$D$4:$E$14,2,0)</f>
        <v>150</v>
      </c>
      <c r="K1053" s="3">
        <v>15000</v>
      </c>
      <c r="L1053" s="3">
        <v>5058</v>
      </c>
      <c r="M1053" s="3">
        <v>9942</v>
      </c>
      <c r="N1053" t="s">
        <v>13</v>
      </c>
    </row>
    <row r="1054" spans="2:14" hidden="1" x14ac:dyDescent="0.25">
      <c r="B1054" s="2">
        <v>42538</v>
      </c>
      <c r="C1054" s="7">
        <f>YEAR(base[[#This Row],[Data]])</f>
        <v>2016</v>
      </c>
      <c r="D1054" s="7" t="str">
        <f>UPPER(TEXT(base[[#This Row],[Data]],"mmm"))</f>
        <v>JUN</v>
      </c>
      <c r="E1054" t="s">
        <v>19</v>
      </c>
      <c r="F1054" t="s">
        <v>17</v>
      </c>
      <c r="G1054" t="str">
        <f>PROPER(base[[#This Row],[Evento]]&amp;" "&amp;base[[#This Row],[Tipo]])</f>
        <v>Bodas Melhor Idade</v>
      </c>
      <c r="H1054" t="s">
        <v>12</v>
      </c>
      <c r="I1054">
        <v>200</v>
      </c>
      <c r="J1054" s="3">
        <f>VLOOKUP(_xlfn.CONCAT(base[[#This Row],[Evento]],base[[#This Row],[Tipo]]),'[1]tabela de preços'!$D$4:$E$14,2,0)</f>
        <v>120</v>
      </c>
      <c r="K1054" s="3">
        <v>24000</v>
      </c>
      <c r="L1054" s="3">
        <v>7985</v>
      </c>
      <c r="M1054" s="3">
        <v>16015</v>
      </c>
      <c r="N1054" t="s">
        <v>13</v>
      </c>
    </row>
    <row r="1055" spans="2:14" hidden="1" x14ac:dyDescent="0.25">
      <c r="B1055" s="2">
        <v>42955</v>
      </c>
      <c r="C1055" s="7">
        <f>YEAR(base[[#This Row],[Data]])</f>
        <v>2017</v>
      </c>
      <c r="D1055" s="7" t="str">
        <f>UPPER(TEXT(base[[#This Row],[Data]],"mmm"))</f>
        <v>AGO</v>
      </c>
      <c r="E1055" t="s">
        <v>20</v>
      </c>
      <c r="F1055" t="s">
        <v>16</v>
      </c>
      <c r="G1055" t="str">
        <f>PROPER(base[[#This Row],[Evento]]&amp;" "&amp;base[[#This Row],[Tipo]])</f>
        <v>Empresa Adulto</v>
      </c>
      <c r="H1055" t="s">
        <v>15</v>
      </c>
      <c r="I1055">
        <v>50</v>
      </c>
      <c r="J1055" s="3">
        <f>VLOOKUP(_xlfn.CONCAT(base[[#This Row],[Evento]],base[[#This Row],[Tipo]]),'[1]tabela de preços'!$D$4:$E$14,2,0)</f>
        <v>100</v>
      </c>
      <c r="K1055" s="3">
        <v>5000</v>
      </c>
      <c r="L1055" s="3">
        <v>2202</v>
      </c>
      <c r="M1055" s="3">
        <v>2798</v>
      </c>
      <c r="N1055" t="s">
        <v>13</v>
      </c>
    </row>
    <row r="1056" spans="2:14" hidden="1" x14ac:dyDescent="0.25">
      <c r="B1056" s="2">
        <v>43093</v>
      </c>
      <c r="C1056" s="7">
        <f>YEAR(base[[#This Row],[Data]])</f>
        <v>2017</v>
      </c>
      <c r="D1056" s="7" t="str">
        <f>UPPER(TEXT(base[[#This Row],[Data]],"mmm"))</f>
        <v>DEZ</v>
      </c>
      <c r="E1056" t="s">
        <v>21</v>
      </c>
      <c r="F1056" t="s">
        <v>14</v>
      </c>
      <c r="G1056" t="str">
        <f>PROPER(base[[#This Row],[Evento]]&amp;" "&amp;base[[#This Row],[Tipo]])</f>
        <v>15 Anos Teen</v>
      </c>
      <c r="H1056" t="s">
        <v>12</v>
      </c>
      <c r="I1056">
        <v>100</v>
      </c>
      <c r="J1056" s="3">
        <f>VLOOKUP(_xlfn.CONCAT(base[[#This Row],[Evento]],base[[#This Row],[Tipo]]),'[1]tabela de preços'!$D$4:$E$14,2,0)</f>
        <v>90</v>
      </c>
      <c r="K1056" s="3">
        <v>9000</v>
      </c>
      <c r="L1056" s="3">
        <v>3525</v>
      </c>
      <c r="M1056" s="3">
        <v>5475</v>
      </c>
      <c r="N1056" t="s">
        <v>13</v>
      </c>
    </row>
    <row r="1057" spans="2:14" hidden="1" x14ac:dyDescent="0.25">
      <c r="B1057" s="2">
        <v>42868</v>
      </c>
      <c r="C1057" s="7">
        <f>YEAR(base[[#This Row],[Data]])</f>
        <v>2017</v>
      </c>
      <c r="D1057" s="7" t="str">
        <f>UPPER(TEXT(base[[#This Row],[Data]],"mmm"))</f>
        <v>MAI</v>
      </c>
      <c r="E1057" t="s">
        <v>22</v>
      </c>
      <c r="F1057" t="s">
        <v>16</v>
      </c>
      <c r="G1057" t="str">
        <f>PROPER(base[[#This Row],[Evento]]&amp;" "&amp;base[[#This Row],[Tipo]])</f>
        <v>Despedida Adulto</v>
      </c>
      <c r="H1057" t="s">
        <v>15</v>
      </c>
      <c r="I1057">
        <v>150</v>
      </c>
      <c r="J1057" s="3">
        <f>VLOOKUP(_xlfn.CONCAT(base[[#This Row],[Evento]],base[[#This Row],[Tipo]]),'[1]tabela de preços'!$D$4:$E$14,2,0)</f>
        <v>120</v>
      </c>
      <c r="K1057" s="3">
        <v>18000</v>
      </c>
      <c r="L1057" s="3">
        <v>7918</v>
      </c>
      <c r="M1057" s="3">
        <v>10082</v>
      </c>
      <c r="N1057" t="s">
        <v>13</v>
      </c>
    </row>
    <row r="1058" spans="2:14" hidden="1" x14ac:dyDescent="0.25">
      <c r="B1058" s="2">
        <v>43014</v>
      </c>
      <c r="C1058" s="7">
        <f>YEAR(base[[#This Row],[Data]])</f>
        <v>2017</v>
      </c>
      <c r="D1058" s="7" t="str">
        <f>UPPER(TEXT(base[[#This Row],[Data]],"mmm"))</f>
        <v>OUT</v>
      </c>
      <c r="E1058" t="s">
        <v>10</v>
      </c>
      <c r="F1058" t="s">
        <v>11</v>
      </c>
      <c r="G1058" t="str">
        <f>PROPER(base[[#This Row],[Evento]]&amp;" "&amp;base[[#This Row],[Tipo]])</f>
        <v>Aniversário Infantil</v>
      </c>
      <c r="H1058" t="s">
        <v>12</v>
      </c>
      <c r="I1058">
        <v>50</v>
      </c>
      <c r="J1058" s="3">
        <f>VLOOKUP(_xlfn.CONCAT(base[[#This Row],[Evento]],base[[#This Row],[Tipo]]),'[1]tabela de preços'!$D$4:$E$14,2,0)</f>
        <v>70</v>
      </c>
      <c r="K1058" s="3">
        <v>3500</v>
      </c>
      <c r="L1058" s="3">
        <v>1482</v>
      </c>
      <c r="M1058" s="3">
        <v>2018</v>
      </c>
      <c r="N1058" t="s">
        <v>13</v>
      </c>
    </row>
    <row r="1059" spans="2:14" hidden="1" x14ac:dyDescent="0.25">
      <c r="B1059" s="2">
        <v>43058</v>
      </c>
      <c r="C1059" s="7">
        <f>YEAR(base[[#This Row],[Data]])</f>
        <v>2017</v>
      </c>
      <c r="D1059" s="7" t="str">
        <f>UPPER(TEXT(base[[#This Row],[Data]],"mmm"))</f>
        <v>NOV</v>
      </c>
      <c r="E1059" t="s">
        <v>10</v>
      </c>
      <c r="F1059" t="s">
        <v>14</v>
      </c>
      <c r="G1059" t="str">
        <f>PROPER(base[[#This Row],[Evento]]&amp;" "&amp;base[[#This Row],[Tipo]])</f>
        <v>Aniversário Teen</v>
      </c>
      <c r="H1059" t="s">
        <v>15</v>
      </c>
      <c r="I1059">
        <v>100</v>
      </c>
      <c r="J1059" s="3">
        <f>VLOOKUP(_xlfn.CONCAT(base[[#This Row],[Evento]],base[[#This Row],[Tipo]]),'[1]tabela de preços'!$D$4:$E$14,2,0)</f>
        <v>90</v>
      </c>
      <c r="K1059" s="3">
        <v>9000</v>
      </c>
      <c r="L1059" s="3">
        <v>3651</v>
      </c>
      <c r="M1059" s="3">
        <v>5349</v>
      </c>
      <c r="N1059" t="s">
        <v>13</v>
      </c>
    </row>
    <row r="1060" spans="2:14" hidden="1" x14ac:dyDescent="0.25">
      <c r="B1060" s="2">
        <v>42564</v>
      </c>
      <c r="C1060" s="7">
        <f>YEAR(base[[#This Row],[Data]])</f>
        <v>2016</v>
      </c>
      <c r="D1060" s="7" t="str">
        <f>UPPER(TEXT(base[[#This Row],[Data]],"mmm"))</f>
        <v>JUL</v>
      </c>
      <c r="E1060" t="s">
        <v>10</v>
      </c>
      <c r="F1060" t="s">
        <v>16</v>
      </c>
      <c r="G1060" t="str">
        <f>PROPER(base[[#This Row],[Evento]]&amp;" "&amp;base[[#This Row],[Tipo]])</f>
        <v>Aniversário Adulto</v>
      </c>
      <c r="H1060" t="s">
        <v>12</v>
      </c>
      <c r="I1060">
        <v>150</v>
      </c>
      <c r="J1060" s="3">
        <f>VLOOKUP(_xlfn.CONCAT(base[[#This Row],[Evento]],base[[#This Row],[Tipo]]),'[1]tabela de preços'!$D$4:$E$14,2,0)</f>
        <v>120</v>
      </c>
      <c r="K1060" s="3">
        <v>18000</v>
      </c>
      <c r="L1060" s="3">
        <v>7815</v>
      </c>
      <c r="M1060" s="3">
        <v>10185</v>
      </c>
      <c r="N1060" t="s">
        <v>13</v>
      </c>
    </row>
    <row r="1061" spans="2:14" hidden="1" x14ac:dyDescent="0.25">
      <c r="B1061" s="2">
        <v>43005</v>
      </c>
      <c r="C1061" s="7">
        <f>YEAR(base[[#This Row],[Data]])</f>
        <v>2017</v>
      </c>
      <c r="D1061" s="7" t="str">
        <f>UPPER(TEXT(base[[#This Row],[Data]],"mmm"))</f>
        <v>SET</v>
      </c>
      <c r="E1061" t="s">
        <v>10</v>
      </c>
      <c r="F1061" t="s">
        <v>17</v>
      </c>
      <c r="G1061" t="str">
        <f>PROPER(base[[#This Row],[Evento]]&amp;" "&amp;base[[#This Row],[Tipo]])</f>
        <v>Aniversário Melhor Idade</v>
      </c>
      <c r="H1061" t="s">
        <v>15</v>
      </c>
      <c r="I1061">
        <v>70</v>
      </c>
      <c r="J1061" s="3">
        <f>VLOOKUP(_xlfn.CONCAT(base[[#This Row],[Evento]],base[[#This Row],[Tipo]]),'[1]tabela de preços'!$D$4:$E$14,2,0)</f>
        <v>120</v>
      </c>
      <c r="K1061" s="3">
        <v>8400</v>
      </c>
      <c r="L1061" s="3">
        <v>2928</v>
      </c>
      <c r="M1061" s="3">
        <v>5472</v>
      </c>
      <c r="N1061" t="s">
        <v>13</v>
      </c>
    </row>
    <row r="1062" spans="2:14" hidden="1" x14ac:dyDescent="0.25">
      <c r="B1062" s="2">
        <v>43065</v>
      </c>
      <c r="C1062" s="7">
        <f>YEAR(base[[#This Row],[Data]])</f>
        <v>2017</v>
      </c>
      <c r="D1062" s="7" t="str">
        <f>UPPER(TEXT(base[[#This Row],[Data]],"mmm"))</f>
        <v>NOV</v>
      </c>
      <c r="E1062" t="s">
        <v>18</v>
      </c>
      <c r="F1062" t="s">
        <v>16</v>
      </c>
      <c r="G1062" t="str">
        <f>PROPER(base[[#This Row],[Evento]]&amp;" "&amp;base[[#This Row],[Tipo]])</f>
        <v>Casamento Adulto</v>
      </c>
      <c r="H1062" t="s">
        <v>12</v>
      </c>
      <c r="I1062">
        <v>120</v>
      </c>
      <c r="J1062" s="3">
        <f>VLOOKUP(_xlfn.CONCAT(base[[#This Row],[Evento]],base[[#This Row],[Tipo]]),'[1]tabela de preços'!$D$4:$E$14,2,0)</f>
        <v>150</v>
      </c>
      <c r="K1062" s="3">
        <v>18000</v>
      </c>
      <c r="L1062" s="3">
        <v>7561</v>
      </c>
      <c r="M1062" s="3">
        <v>10439</v>
      </c>
      <c r="N1062" t="s">
        <v>13</v>
      </c>
    </row>
    <row r="1063" spans="2:14" hidden="1" x14ac:dyDescent="0.25">
      <c r="B1063" s="2">
        <v>42907</v>
      </c>
      <c r="C1063" s="7">
        <f>YEAR(base[[#This Row],[Data]])</f>
        <v>2017</v>
      </c>
      <c r="D1063" s="7" t="str">
        <f>UPPER(TEXT(base[[#This Row],[Data]],"mmm"))</f>
        <v>JUN</v>
      </c>
      <c r="E1063" t="s">
        <v>19</v>
      </c>
      <c r="F1063" t="s">
        <v>16</v>
      </c>
      <c r="G1063" t="str">
        <f>PROPER(base[[#This Row],[Evento]]&amp;" "&amp;base[[#This Row],[Tipo]])</f>
        <v>Bodas Adulto</v>
      </c>
      <c r="H1063" t="s">
        <v>15</v>
      </c>
      <c r="I1063">
        <v>100</v>
      </c>
      <c r="J1063" s="3">
        <f>VLOOKUP(_xlfn.CONCAT(base[[#This Row],[Evento]],base[[#This Row],[Tipo]]),'[1]tabela de preços'!$D$4:$E$14,2,0)</f>
        <v>150</v>
      </c>
      <c r="K1063" s="3">
        <v>15000</v>
      </c>
      <c r="L1063" s="3">
        <v>6126</v>
      </c>
      <c r="M1063" s="3">
        <v>8874</v>
      </c>
      <c r="N1063" t="s">
        <v>13</v>
      </c>
    </row>
    <row r="1064" spans="2:14" hidden="1" x14ac:dyDescent="0.25">
      <c r="B1064" s="2">
        <v>42866</v>
      </c>
      <c r="C1064" s="7">
        <f>YEAR(base[[#This Row],[Data]])</f>
        <v>2017</v>
      </c>
      <c r="D1064" s="7" t="str">
        <f>UPPER(TEXT(base[[#This Row],[Data]],"mmm"))</f>
        <v>MAI</v>
      </c>
      <c r="E1064" t="s">
        <v>19</v>
      </c>
      <c r="F1064" t="s">
        <v>17</v>
      </c>
      <c r="G1064" t="str">
        <f>PROPER(base[[#This Row],[Evento]]&amp;" "&amp;base[[#This Row],[Tipo]])</f>
        <v>Bodas Melhor Idade</v>
      </c>
      <c r="H1064" t="s">
        <v>12</v>
      </c>
      <c r="I1064">
        <v>200</v>
      </c>
      <c r="J1064" s="3">
        <f>VLOOKUP(_xlfn.CONCAT(base[[#This Row],[Evento]],base[[#This Row],[Tipo]]),'[1]tabela de preços'!$D$4:$E$14,2,0)</f>
        <v>120</v>
      </c>
      <c r="K1064" s="3">
        <v>24000</v>
      </c>
      <c r="L1064" s="3">
        <v>8656</v>
      </c>
      <c r="M1064" s="3">
        <v>15344</v>
      </c>
      <c r="N1064" t="s">
        <v>13</v>
      </c>
    </row>
    <row r="1065" spans="2:14" hidden="1" x14ac:dyDescent="0.25">
      <c r="B1065" s="2">
        <v>42820</v>
      </c>
      <c r="C1065" s="7">
        <f>YEAR(base[[#This Row],[Data]])</f>
        <v>2017</v>
      </c>
      <c r="D1065" s="7" t="str">
        <f>UPPER(TEXT(base[[#This Row],[Data]],"mmm"))</f>
        <v>MAR</v>
      </c>
      <c r="E1065" t="s">
        <v>20</v>
      </c>
      <c r="F1065" t="s">
        <v>16</v>
      </c>
      <c r="G1065" t="str">
        <f>PROPER(base[[#This Row],[Evento]]&amp;" "&amp;base[[#This Row],[Tipo]])</f>
        <v>Empresa Adulto</v>
      </c>
      <c r="H1065" t="s">
        <v>15</v>
      </c>
      <c r="I1065">
        <v>50</v>
      </c>
      <c r="J1065" s="3">
        <f>VLOOKUP(_xlfn.CONCAT(base[[#This Row],[Evento]],base[[#This Row],[Tipo]]),'[1]tabela de preços'!$D$4:$E$14,2,0)</f>
        <v>100</v>
      </c>
      <c r="K1065" s="3">
        <v>5000</v>
      </c>
      <c r="L1065" s="3">
        <v>2052</v>
      </c>
      <c r="M1065" s="3">
        <v>2948</v>
      </c>
      <c r="N1065" t="s">
        <v>13</v>
      </c>
    </row>
    <row r="1066" spans="2:14" hidden="1" x14ac:dyDescent="0.25">
      <c r="B1066" s="2">
        <v>42621</v>
      </c>
      <c r="C1066" s="7">
        <f>YEAR(base[[#This Row],[Data]])</f>
        <v>2016</v>
      </c>
      <c r="D1066" s="7" t="str">
        <f>UPPER(TEXT(base[[#This Row],[Data]],"mmm"))</f>
        <v>SET</v>
      </c>
      <c r="E1066" t="s">
        <v>21</v>
      </c>
      <c r="F1066" t="s">
        <v>14</v>
      </c>
      <c r="G1066" t="str">
        <f>PROPER(base[[#This Row],[Evento]]&amp;" "&amp;base[[#This Row],[Tipo]])</f>
        <v>15 Anos Teen</v>
      </c>
      <c r="H1066" t="s">
        <v>12</v>
      </c>
      <c r="I1066">
        <v>100</v>
      </c>
      <c r="J1066" s="3">
        <f>VLOOKUP(_xlfn.CONCAT(base[[#This Row],[Evento]],base[[#This Row],[Tipo]]),'[1]tabela de preços'!$D$4:$E$14,2,0)</f>
        <v>90</v>
      </c>
      <c r="K1066" s="3">
        <v>9000</v>
      </c>
      <c r="L1066" s="3">
        <v>3612</v>
      </c>
      <c r="M1066" s="3">
        <v>5388</v>
      </c>
      <c r="N1066" t="s">
        <v>13</v>
      </c>
    </row>
    <row r="1067" spans="2:14" hidden="1" x14ac:dyDescent="0.25">
      <c r="B1067" s="2">
        <v>42490</v>
      </c>
      <c r="C1067" s="7">
        <f>YEAR(base[[#This Row],[Data]])</f>
        <v>2016</v>
      </c>
      <c r="D1067" s="7" t="str">
        <f>UPPER(TEXT(base[[#This Row],[Data]],"mmm"))</f>
        <v>ABR</v>
      </c>
      <c r="E1067" t="s">
        <v>22</v>
      </c>
      <c r="F1067" t="s">
        <v>16</v>
      </c>
      <c r="G1067" t="str">
        <f>PROPER(base[[#This Row],[Evento]]&amp;" "&amp;base[[#This Row],[Tipo]])</f>
        <v>Despedida Adulto</v>
      </c>
      <c r="H1067" t="s">
        <v>15</v>
      </c>
      <c r="I1067">
        <v>150</v>
      </c>
      <c r="J1067" s="3">
        <f>VLOOKUP(_xlfn.CONCAT(base[[#This Row],[Evento]],base[[#This Row],[Tipo]]),'[1]tabela de preços'!$D$4:$E$14,2,0)</f>
        <v>120</v>
      </c>
      <c r="K1067" s="3">
        <v>18000</v>
      </c>
      <c r="L1067" s="3">
        <v>7533</v>
      </c>
      <c r="M1067" s="3">
        <v>10467</v>
      </c>
      <c r="N1067" t="s">
        <v>13</v>
      </c>
    </row>
    <row r="1068" spans="2:14" hidden="1" x14ac:dyDescent="0.25">
      <c r="B1068" s="2">
        <v>42436</v>
      </c>
      <c r="C1068" s="7">
        <f>YEAR(base[[#This Row],[Data]])</f>
        <v>2016</v>
      </c>
      <c r="D1068" s="7" t="str">
        <f>UPPER(TEXT(base[[#This Row],[Data]],"mmm"))</f>
        <v>MAR</v>
      </c>
      <c r="E1068" t="s">
        <v>10</v>
      </c>
      <c r="F1068" t="s">
        <v>11</v>
      </c>
      <c r="G1068" t="str">
        <f>PROPER(base[[#This Row],[Evento]]&amp;" "&amp;base[[#This Row],[Tipo]])</f>
        <v>Aniversário Infantil</v>
      </c>
      <c r="H1068" t="s">
        <v>12</v>
      </c>
      <c r="I1068">
        <v>50</v>
      </c>
      <c r="J1068" s="3">
        <f>VLOOKUP(_xlfn.CONCAT(base[[#This Row],[Evento]],base[[#This Row],[Tipo]]),'[1]tabela de preços'!$D$4:$E$14,2,0)</f>
        <v>70</v>
      </c>
      <c r="K1068" s="3">
        <v>3500</v>
      </c>
      <c r="L1068" s="3">
        <v>1525</v>
      </c>
      <c r="M1068" s="3">
        <v>1975</v>
      </c>
      <c r="N1068" t="s">
        <v>13</v>
      </c>
    </row>
    <row r="1069" spans="2:14" hidden="1" x14ac:dyDescent="0.25">
      <c r="B1069" s="2">
        <v>42914</v>
      </c>
      <c r="C1069" s="7">
        <f>YEAR(base[[#This Row],[Data]])</f>
        <v>2017</v>
      </c>
      <c r="D1069" s="7" t="str">
        <f>UPPER(TEXT(base[[#This Row],[Data]],"mmm"))</f>
        <v>JUN</v>
      </c>
      <c r="E1069" t="s">
        <v>10</v>
      </c>
      <c r="F1069" t="s">
        <v>14</v>
      </c>
      <c r="G1069" t="str">
        <f>PROPER(base[[#This Row],[Evento]]&amp;" "&amp;base[[#This Row],[Tipo]])</f>
        <v>Aniversário Teen</v>
      </c>
      <c r="H1069" t="s">
        <v>15</v>
      </c>
      <c r="I1069">
        <v>100</v>
      </c>
      <c r="J1069" s="3">
        <f>VLOOKUP(_xlfn.CONCAT(base[[#This Row],[Evento]],base[[#This Row],[Tipo]]),'[1]tabela de preços'!$D$4:$E$14,2,0)</f>
        <v>90</v>
      </c>
      <c r="K1069" s="3">
        <v>9000</v>
      </c>
      <c r="L1069" s="3">
        <v>3670</v>
      </c>
      <c r="M1069" s="3">
        <v>5330</v>
      </c>
      <c r="N1069" t="s">
        <v>13</v>
      </c>
    </row>
    <row r="1070" spans="2:14" hidden="1" x14ac:dyDescent="0.25">
      <c r="B1070" s="2">
        <v>42728</v>
      </c>
      <c r="C1070" s="7">
        <f>YEAR(base[[#This Row],[Data]])</f>
        <v>2016</v>
      </c>
      <c r="D1070" s="7" t="str">
        <f>UPPER(TEXT(base[[#This Row],[Data]],"mmm"))</f>
        <v>DEZ</v>
      </c>
      <c r="E1070" t="s">
        <v>10</v>
      </c>
      <c r="F1070" t="s">
        <v>16</v>
      </c>
      <c r="G1070" t="str">
        <f>PROPER(base[[#This Row],[Evento]]&amp;" "&amp;base[[#This Row],[Tipo]])</f>
        <v>Aniversário Adulto</v>
      </c>
      <c r="H1070" t="s">
        <v>12</v>
      </c>
      <c r="I1070">
        <v>150</v>
      </c>
      <c r="J1070" s="3">
        <f>VLOOKUP(_xlfn.CONCAT(base[[#This Row],[Evento]],base[[#This Row],[Tipo]]),'[1]tabela de preços'!$D$4:$E$14,2,0)</f>
        <v>120</v>
      </c>
      <c r="K1070" s="3">
        <v>18000</v>
      </c>
      <c r="L1070" s="3">
        <v>7453</v>
      </c>
      <c r="M1070" s="3">
        <v>10547</v>
      </c>
      <c r="N1070" t="s">
        <v>13</v>
      </c>
    </row>
    <row r="1071" spans="2:14" hidden="1" x14ac:dyDescent="0.25">
      <c r="B1071" s="2">
        <v>42992</v>
      </c>
      <c r="C1071" s="7">
        <f>YEAR(base[[#This Row],[Data]])</f>
        <v>2017</v>
      </c>
      <c r="D1071" s="7" t="str">
        <f>UPPER(TEXT(base[[#This Row],[Data]],"mmm"))</f>
        <v>SET</v>
      </c>
      <c r="E1071" t="s">
        <v>10</v>
      </c>
      <c r="F1071" t="s">
        <v>17</v>
      </c>
      <c r="G1071" t="str">
        <f>PROPER(base[[#This Row],[Evento]]&amp;" "&amp;base[[#This Row],[Tipo]])</f>
        <v>Aniversário Melhor Idade</v>
      </c>
      <c r="H1071" t="s">
        <v>15</v>
      </c>
      <c r="I1071">
        <v>70</v>
      </c>
      <c r="J1071" s="3">
        <f>VLOOKUP(_xlfn.CONCAT(base[[#This Row],[Evento]],base[[#This Row],[Tipo]]),'[1]tabela de preços'!$D$4:$E$14,2,0)</f>
        <v>120</v>
      </c>
      <c r="K1071" s="3">
        <v>8400</v>
      </c>
      <c r="L1071" s="3">
        <v>2834</v>
      </c>
      <c r="M1071" s="3">
        <v>5566</v>
      </c>
      <c r="N1071" t="s">
        <v>13</v>
      </c>
    </row>
    <row r="1072" spans="2:14" hidden="1" x14ac:dyDescent="0.25">
      <c r="B1072" s="2">
        <v>42472</v>
      </c>
      <c r="C1072" s="7">
        <f>YEAR(base[[#This Row],[Data]])</f>
        <v>2016</v>
      </c>
      <c r="D1072" s="7" t="str">
        <f>UPPER(TEXT(base[[#This Row],[Data]],"mmm"))</f>
        <v>ABR</v>
      </c>
      <c r="E1072" t="s">
        <v>18</v>
      </c>
      <c r="F1072" t="s">
        <v>16</v>
      </c>
      <c r="G1072" t="str">
        <f>PROPER(base[[#This Row],[Evento]]&amp;" "&amp;base[[#This Row],[Tipo]])</f>
        <v>Casamento Adulto</v>
      </c>
      <c r="H1072" t="s">
        <v>12</v>
      </c>
      <c r="I1072">
        <v>120</v>
      </c>
      <c r="J1072" s="3">
        <f>VLOOKUP(_xlfn.CONCAT(base[[#This Row],[Evento]],base[[#This Row],[Tipo]]),'[1]tabela de preços'!$D$4:$E$14,2,0)</f>
        <v>150</v>
      </c>
      <c r="K1072" s="3">
        <v>18000</v>
      </c>
      <c r="L1072" s="3">
        <v>6986</v>
      </c>
      <c r="M1072" s="3">
        <v>11014</v>
      </c>
      <c r="N1072" t="s">
        <v>13</v>
      </c>
    </row>
    <row r="1073" spans="2:14" hidden="1" x14ac:dyDescent="0.25">
      <c r="B1073" s="2">
        <v>43052</v>
      </c>
      <c r="C1073" s="7">
        <f>YEAR(base[[#This Row],[Data]])</f>
        <v>2017</v>
      </c>
      <c r="D1073" s="7" t="str">
        <f>UPPER(TEXT(base[[#This Row],[Data]],"mmm"))</f>
        <v>NOV</v>
      </c>
      <c r="E1073" t="s">
        <v>19</v>
      </c>
      <c r="F1073" t="s">
        <v>16</v>
      </c>
      <c r="G1073" t="str">
        <f>PROPER(base[[#This Row],[Evento]]&amp;" "&amp;base[[#This Row],[Tipo]])</f>
        <v>Bodas Adulto</v>
      </c>
      <c r="H1073" t="s">
        <v>15</v>
      </c>
      <c r="I1073">
        <v>100</v>
      </c>
      <c r="J1073" s="3">
        <f>VLOOKUP(_xlfn.CONCAT(base[[#This Row],[Evento]],base[[#This Row],[Tipo]]),'[1]tabela de preços'!$D$4:$E$14,2,0)</f>
        <v>150</v>
      </c>
      <c r="K1073" s="3">
        <v>15000</v>
      </c>
      <c r="L1073" s="3">
        <v>5967</v>
      </c>
      <c r="M1073" s="3">
        <v>9033</v>
      </c>
      <c r="N1073" t="s">
        <v>13</v>
      </c>
    </row>
    <row r="1074" spans="2:14" hidden="1" x14ac:dyDescent="0.25">
      <c r="B1074" s="2">
        <v>42817</v>
      </c>
      <c r="C1074" s="7">
        <f>YEAR(base[[#This Row],[Data]])</f>
        <v>2017</v>
      </c>
      <c r="D1074" s="7" t="str">
        <f>UPPER(TEXT(base[[#This Row],[Data]],"mmm"))</f>
        <v>MAR</v>
      </c>
      <c r="E1074" t="s">
        <v>19</v>
      </c>
      <c r="F1074" t="s">
        <v>17</v>
      </c>
      <c r="G1074" t="str">
        <f>PROPER(base[[#This Row],[Evento]]&amp;" "&amp;base[[#This Row],[Tipo]])</f>
        <v>Bodas Melhor Idade</v>
      </c>
      <c r="H1074" t="s">
        <v>12</v>
      </c>
      <c r="I1074">
        <v>200</v>
      </c>
      <c r="J1074" s="3">
        <f>VLOOKUP(_xlfn.CONCAT(base[[#This Row],[Evento]],base[[#This Row],[Tipo]]),'[1]tabela de preços'!$D$4:$E$14,2,0)</f>
        <v>120</v>
      </c>
      <c r="K1074" s="3">
        <v>24000</v>
      </c>
      <c r="L1074" s="3">
        <v>10237</v>
      </c>
      <c r="M1074" s="3">
        <v>13763</v>
      </c>
      <c r="N1074" t="s">
        <v>13</v>
      </c>
    </row>
    <row r="1075" spans="2:14" hidden="1" x14ac:dyDescent="0.25">
      <c r="B1075" s="2">
        <v>42689</v>
      </c>
      <c r="C1075" s="7">
        <f>YEAR(base[[#This Row],[Data]])</f>
        <v>2016</v>
      </c>
      <c r="D1075" s="7" t="str">
        <f>UPPER(TEXT(base[[#This Row],[Data]],"mmm"))</f>
        <v>NOV</v>
      </c>
      <c r="E1075" t="s">
        <v>20</v>
      </c>
      <c r="F1075" t="s">
        <v>16</v>
      </c>
      <c r="G1075" t="str">
        <f>PROPER(base[[#This Row],[Evento]]&amp;" "&amp;base[[#This Row],[Tipo]])</f>
        <v>Empresa Adulto</v>
      </c>
      <c r="H1075" t="s">
        <v>15</v>
      </c>
      <c r="I1075">
        <v>50</v>
      </c>
      <c r="J1075" s="3">
        <f>VLOOKUP(_xlfn.CONCAT(base[[#This Row],[Evento]],base[[#This Row],[Tipo]]),'[1]tabela de preços'!$D$4:$E$14,2,0)</f>
        <v>100</v>
      </c>
      <c r="K1075" s="3">
        <v>5000</v>
      </c>
      <c r="L1075" s="3">
        <v>2223</v>
      </c>
      <c r="M1075" s="3">
        <v>2777</v>
      </c>
      <c r="N1075" t="s">
        <v>13</v>
      </c>
    </row>
    <row r="1076" spans="2:14" hidden="1" x14ac:dyDescent="0.25">
      <c r="B1076" s="2">
        <v>42428</v>
      </c>
      <c r="C1076" s="7">
        <f>YEAR(base[[#This Row],[Data]])</f>
        <v>2016</v>
      </c>
      <c r="D1076" s="7" t="str">
        <f>UPPER(TEXT(base[[#This Row],[Data]],"mmm"))</f>
        <v>FEV</v>
      </c>
      <c r="E1076" t="s">
        <v>21</v>
      </c>
      <c r="F1076" t="s">
        <v>14</v>
      </c>
      <c r="G1076" t="str">
        <f>PROPER(base[[#This Row],[Evento]]&amp;" "&amp;base[[#This Row],[Tipo]])</f>
        <v>15 Anos Teen</v>
      </c>
      <c r="H1076" t="s">
        <v>12</v>
      </c>
      <c r="I1076">
        <v>100</v>
      </c>
      <c r="J1076" s="3">
        <f>VLOOKUP(_xlfn.CONCAT(base[[#This Row],[Evento]],base[[#This Row],[Tipo]]),'[1]tabela de preços'!$D$4:$E$14,2,0)</f>
        <v>90</v>
      </c>
      <c r="K1076" s="3">
        <v>9000</v>
      </c>
      <c r="L1076" s="3">
        <v>3950</v>
      </c>
      <c r="M1076" s="3">
        <v>5050</v>
      </c>
      <c r="N1076" t="s">
        <v>13</v>
      </c>
    </row>
    <row r="1077" spans="2:14" hidden="1" x14ac:dyDescent="0.25">
      <c r="B1077" s="2">
        <v>42485</v>
      </c>
      <c r="C1077" s="7">
        <f>YEAR(base[[#This Row],[Data]])</f>
        <v>2016</v>
      </c>
      <c r="D1077" s="7" t="str">
        <f>UPPER(TEXT(base[[#This Row],[Data]],"mmm"))</f>
        <v>ABR</v>
      </c>
      <c r="E1077" t="s">
        <v>22</v>
      </c>
      <c r="F1077" t="s">
        <v>16</v>
      </c>
      <c r="G1077" t="str">
        <f>PROPER(base[[#This Row],[Evento]]&amp;" "&amp;base[[#This Row],[Tipo]])</f>
        <v>Despedida Adulto</v>
      </c>
      <c r="H1077" t="s">
        <v>15</v>
      </c>
      <c r="I1077">
        <v>150</v>
      </c>
      <c r="J1077" s="3">
        <f>VLOOKUP(_xlfn.CONCAT(base[[#This Row],[Evento]],base[[#This Row],[Tipo]]),'[1]tabela de preços'!$D$4:$E$14,2,0)</f>
        <v>120</v>
      </c>
      <c r="K1077" s="3">
        <v>18000</v>
      </c>
      <c r="L1077" s="3">
        <v>6171</v>
      </c>
      <c r="M1077" s="3">
        <v>11829</v>
      </c>
      <c r="N1077" t="s">
        <v>13</v>
      </c>
    </row>
    <row r="1078" spans="2:14" hidden="1" x14ac:dyDescent="0.25">
      <c r="B1078" s="2">
        <v>42646</v>
      </c>
      <c r="C1078" s="7">
        <f>YEAR(base[[#This Row],[Data]])</f>
        <v>2016</v>
      </c>
      <c r="D1078" s="7" t="str">
        <f>UPPER(TEXT(base[[#This Row],[Data]],"mmm"))</f>
        <v>OUT</v>
      </c>
      <c r="E1078" t="s">
        <v>10</v>
      </c>
      <c r="F1078" t="s">
        <v>11</v>
      </c>
      <c r="G1078" t="str">
        <f>PROPER(base[[#This Row],[Evento]]&amp;" "&amp;base[[#This Row],[Tipo]])</f>
        <v>Aniversário Infantil</v>
      </c>
      <c r="H1078" t="s">
        <v>12</v>
      </c>
      <c r="I1078">
        <v>50</v>
      </c>
      <c r="J1078" s="3">
        <f>VLOOKUP(_xlfn.CONCAT(base[[#This Row],[Evento]],base[[#This Row],[Tipo]]),'[1]tabela de preços'!$D$4:$E$14,2,0)</f>
        <v>70</v>
      </c>
      <c r="K1078" s="3">
        <v>3500</v>
      </c>
      <c r="L1078" s="3">
        <v>1553</v>
      </c>
      <c r="M1078" s="3">
        <v>1947</v>
      </c>
      <c r="N1078" t="s">
        <v>13</v>
      </c>
    </row>
    <row r="1079" spans="2:14" hidden="1" x14ac:dyDescent="0.25">
      <c r="B1079" s="2">
        <v>42915</v>
      </c>
      <c r="C1079" s="7">
        <f>YEAR(base[[#This Row],[Data]])</f>
        <v>2017</v>
      </c>
      <c r="D1079" s="7" t="str">
        <f>UPPER(TEXT(base[[#This Row],[Data]],"mmm"))</f>
        <v>JUN</v>
      </c>
      <c r="E1079" t="s">
        <v>10</v>
      </c>
      <c r="F1079" t="s">
        <v>14</v>
      </c>
      <c r="G1079" t="str">
        <f>PROPER(base[[#This Row],[Evento]]&amp;" "&amp;base[[#This Row],[Tipo]])</f>
        <v>Aniversário Teen</v>
      </c>
      <c r="H1079" t="s">
        <v>15</v>
      </c>
      <c r="I1079">
        <v>100</v>
      </c>
      <c r="J1079" s="3">
        <f>VLOOKUP(_xlfn.CONCAT(base[[#This Row],[Evento]],base[[#This Row],[Tipo]]),'[1]tabela de preços'!$D$4:$E$14,2,0)</f>
        <v>90</v>
      </c>
      <c r="K1079" s="3">
        <v>9000</v>
      </c>
      <c r="L1079" s="3">
        <v>3459</v>
      </c>
      <c r="M1079" s="3">
        <v>5541</v>
      </c>
      <c r="N1079" t="s">
        <v>13</v>
      </c>
    </row>
    <row r="1080" spans="2:14" hidden="1" x14ac:dyDescent="0.25">
      <c r="B1080" s="2">
        <v>42580</v>
      </c>
      <c r="C1080" s="7">
        <f>YEAR(base[[#This Row],[Data]])</f>
        <v>2016</v>
      </c>
      <c r="D1080" s="7" t="str">
        <f>UPPER(TEXT(base[[#This Row],[Data]],"mmm"))</f>
        <v>JUL</v>
      </c>
      <c r="E1080" t="s">
        <v>10</v>
      </c>
      <c r="F1080" t="s">
        <v>16</v>
      </c>
      <c r="G1080" t="str">
        <f>PROPER(base[[#This Row],[Evento]]&amp;" "&amp;base[[#This Row],[Tipo]])</f>
        <v>Aniversário Adulto</v>
      </c>
      <c r="H1080" t="s">
        <v>12</v>
      </c>
      <c r="I1080">
        <v>150</v>
      </c>
      <c r="J1080" s="3">
        <f>VLOOKUP(_xlfn.CONCAT(base[[#This Row],[Evento]],base[[#This Row],[Tipo]]),'[1]tabela de preços'!$D$4:$E$14,2,0)</f>
        <v>120</v>
      </c>
      <c r="K1080" s="3">
        <v>18000</v>
      </c>
      <c r="L1080" s="3">
        <v>8022</v>
      </c>
      <c r="M1080" s="3">
        <v>9978</v>
      </c>
      <c r="N1080" t="s">
        <v>13</v>
      </c>
    </row>
    <row r="1081" spans="2:14" hidden="1" x14ac:dyDescent="0.25">
      <c r="B1081" s="2">
        <v>42937</v>
      </c>
      <c r="C1081" s="7">
        <f>YEAR(base[[#This Row],[Data]])</f>
        <v>2017</v>
      </c>
      <c r="D1081" s="7" t="str">
        <f>UPPER(TEXT(base[[#This Row],[Data]],"mmm"))</f>
        <v>JUL</v>
      </c>
      <c r="E1081" t="s">
        <v>10</v>
      </c>
      <c r="F1081" t="s">
        <v>17</v>
      </c>
      <c r="G1081" t="str">
        <f>PROPER(base[[#This Row],[Evento]]&amp;" "&amp;base[[#This Row],[Tipo]])</f>
        <v>Aniversário Melhor Idade</v>
      </c>
      <c r="H1081" t="s">
        <v>15</v>
      </c>
      <c r="I1081">
        <v>70</v>
      </c>
      <c r="J1081" s="3">
        <f>VLOOKUP(_xlfn.CONCAT(base[[#This Row],[Evento]],base[[#This Row],[Tipo]]),'[1]tabela de preços'!$D$4:$E$14,2,0)</f>
        <v>120</v>
      </c>
      <c r="K1081" s="3">
        <v>8400</v>
      </c>
      <c r="L1081" s="3">
        <v>3707</v>
      </c>
      <c r="M1081" s="3">
        <v>4693</v>
      </c>
      <c r="N1081" t="s">
        <v>13</v>
      </c>
    </row>
    <row r="1082" spans="2:14" hidden="1" x14ac:dyDescent="0.25">
      <c r="B1082" s="2">
        <v>42618</v>
      </c>
      <c r="C1082" s="7">
        <f>YEAR(base[[#This Row],[Data]])</f>
        <v>2016</v>
      </c>
      <c r="D1082" s="7" t="str">
        <f>UPPER(TEXT(base[[#This Row],[Data]],"mmm"))</f>
        <v>SET</v>
      </c>
      <c r="E1082" t="s">
        <v>18</v>
      </c>
      <c r="F1082" t="s">
        <v>16</v>
      </c>
      <c r="G1082" t="str">
        <f>PROPER(base[[#This Row],[Evento]]&amp;" "&amp;base[[#This Row],[Tipo]])</f>
        <v>Casamento Adulto</v>
      </c>
      <c r="H1082" t="s">
        <v>12</v>
      </c>
      <c r="I1082">
        <v>120</v>
      </c>
      <c r="J1082" s="3">
        <f>VLOOKUP(_xlfn.CONCAT(base[[#This Row],[Evento]],base[[#This Row],[Tipo]]),'[1]tabela de preços'!$D$4:$E$14,2,0)</f>
        <v>150</v>
      </c>
      <c r="K1082" s="3">
        <v>18000</v>
      </c>
      <c r="L1082" s="3">
        <v>6004</v>
      </c>
      <c r="M1082" s="3">
        <v>11996</v>
      </c>
      <c r="N1082" t="s">
        <v>13</v>
      </c>
    </row>
    <row r="1083" spans="2:14" hidden="1" x14ac:dyDescent="0.25">
      <c r="B1083" s="2">
        <v>42831</v>
      </c>
      <c r="C1083" s="7">
        <f>YEAR(base[[#This Row],[Data]])</f>
        <v>2017</v>
      </c>
      <c r="D1083" s="7" t="str">
        <f>UPPER(TEXT(base[[#This Row],[Data]],"mmm"))</f>
        <v>ABR</v>
      </c>
      <c r="E1083" t="s">
        <v>19</v>
      </c>
      <c r="F1083" t="s">
        <v>16</v>
      </c>
      <c r="G1083" t="str">
        <f>PROPER(base[[#This Row],[Evento]]&amp;" "&amp;base[[#This Row],[Tipo]])</f>
        <v>Bodas Adulto</v>
      </c>
      <c r="H1083" t="s">
        <v>15</v>
      </c>
      <c r="I1083">
        <v>100</v>
      </c>
      <c r="J1083" s="3">
        <f>VLOOKUP(_xlfn.CONCAT(base[[#This Row],[Evento]],base[[#This Row],[Tipo]]),'[1]tabela de preços'!$D$4:$E$14,2,0)</f>
        <v>150</v>
      </c>
      <c r="K1083" s="3">
        <v>15000</v>
      </c>
      <c r="L1083" s="3">
        <v>6170</v>
      </c>
      <c r="M1083" s="3">
        <v>8830</v>
      </c>
      <c r="N1083" t="s">
        <v>13</v>
      </c>
    </row>
    <row r="1084" spans="2:14" hidden="1" x14ac:dyDescent="0.25">
      <c r="B1084" s="2">
        <v>42910</v>
      </c>
      <c r="C1084" s="7">
        <f>YEAR(base[[#This Row],[Data]])</f>
        <v>2017</v>
      </c>
      <c r="D1084" s="7" t="str">
        <f>UPPER(TEXT(base[[#This Row],[Data]],"mmm"))</f>
        <v>JUN</v>
      </c>
      <c r="E1084" t="s">
        <v>19</v>
      </c>
      <c r="F1084" t="s">
        <v>17</v>
      </c>
      <c r="G1084" t="str">
        <f>PROPER(base[[#This Row],[Evento]]&amp;" "&amp;base[[#This Row],[Tipo]])</f>
        <v>Bodas Melhor Idade</v>
      </c>
      <c r="H1084" t="s">
        <v>12</v>
      </c>
      <c r="I1084">
        <v>200</v>
      </c>
      <c r="J1084" s="3">
        <f>VLOOKUP(_xlfn.CONCAT(base[[#This Row],[Evento]],base[[#This Row],[Tipo]]),'[1]tabela de preços'!$D$4:$E$14,2,0)</f>
        <v>120</v>
      </c>
      <c r="K1084" s="3">
        <v>24000</v>
      </c>
      <c r="L1084" s="3">
        <v>8990</v>
      </c>
      <c r="M1084" s="3">
        <v>15010</v>
      </c>
      <c r="N1084" t="s">
        <v>13</v>
      </c>
    </row>
    <row r="1085" spans="2:14" hidden="1" x14ac:dyDescent="0.25">
      <c r="B1085" s="2">
        <v>42518</v>
      </c>
      <c r="C1085" s="7">
        <f>YEAR(base[[#This Row],[Data]])</f>
        <v>2016</v>
      </c>
      <c r="D1085" s="7" t="str">
        <f>UPPER(TEXT(base[[#This Row],[Data]],"mmm"))</f>
        <v>MAI</v>
      </c>
      <c r="E1085" t="s">
        <v>20</v>
      </c>
      <c r="F1085" t="s">
        <v>16</v>
      </c>
      <c r="G1085" t="str">
        <f>PROPER(base[[#This Row],[Evento]]&amp;" "&amp;base[[#This Row],[Tipo]])</f>
        <v>Empresa Adulto</v>
      </c>
      <c r="H1085" t="s">
        <v>15</v>
      </c>
      <c r="I1085">
        <v>50</v>
      </c>
      <c r="J1085" s="3">
        <f>VLOOKUP(_xlfn.CONCAT(base[[#This Row],[Evento]],base[[#This Row],[Tipo]]),'[1]tabela de preços'!$D$4:$E$14,2,0)</f>
        <v>100</v>
      </c>
      <c r="K1085" s="3">
        <v>5000</v>
      </c>
      <c r="L1085" s="3">
        <v>1769</v>
      </c>
      <c r="M1085" s="3">
        <v>3231</v>
      </c>
      <c r="N1085" t="s">
        <v>13</v>
      </c>
    </row>
    <row r="1086" spans="2:14" hidden="1" x14ac:dyDescent="0.25">
      <c r="B1086" s="2">
        <v>43019</v>
      </c>
      <c r="C1086" s="7">
        <f>YEAR(base[[#This Row],[Data]])</f>
        <v>2017</v>
      </c>
      <c r="D1086" s="7" t="str">
        <f>UPPER(TEXT(base[[#This Row],[Data]],"mmm"))</f>
        <v>OUT</v>
      </c>
      <c r="E1086" t="s">
        <v>21</v>
      </c>
      <c r="F1086" t="s">
        <v>14</v>
      </c>
      <c r="G1086" t="str">
        <f>PROPER(base[[#This Row],[Evento]]&amp;" "&amp;base[[#This Row],[Tipo]])</f>
        <v>15 Anos Teen</v>
      </c>
      <c r="H1086" t="s">
        <v>12</v>
      </c>
      <c r="I1086">
        <v>100</v>
      </c>
      <c r="J1086" s="3">
        <f>VLOOKUP(_xlfn.CONCAT(base[[#This Row],[Evento]],base[[#This Row],[Tipo]]),'[1]tabela de preços'!$D$4:$E$14,2,0)</f>
        <v>90</v>
      </c>
      <c r="K1086" s="3">
        <v>9000</v>
      </c>
      <c r="L1086" s="3">
        <v>3787</v>
      </c>
      <c r="M1086" s="3">
        <v>5213</v>
      </c>
      <c r="N1086" t="s">
        <v>13</v>
      </c>
    </row>
    <row r="1087" spans="2:14" hidden="1" x14ac:dyDescent="0.25">
      <c r="B1087" s="2">
        <v>42610</v>
      </c>
      <c r="C1087" s="7">
        <f>YEAR(base[[#This Row],[Data]])</f>
        <v>2016</v>
      </c>
      <c r="D1087" s="7" t="str">
        <f>UPPER(TEXT(base[[#This Row],[Data]],"mmm"))</f>
        <v>AGO</v>
      </c>
      <c r="E1087" t="s">
        <v>22</v>
      </c>
      <c r="F1087" t="s">
        <v>16</v>
      </c>
      <c r="G1087" t="str">
        <f>PROPER(base[[#This Row],[Evento]]&amp;" "&amp;base[[#This Row],[Tipo]])</f>
        <v>Despedida Adulto</v>
      </c>
      <c r="H1087" t="s">
        <v>15</v>
      </c>
      <c r="I1087">
        <v>150</v>
      </c>
      <c r="J1087" s="3">
        <f>VLOOKUP(_xlfn.CONCAT(base[[#This Row],[Evento]],base[[#This Row],[Tipo]]),'[1]tabela de preços'!$D$4:$E$14,2,0)</f>
        <v>120</v>
      </c>
      <c r="K1087" s="3">
        <v>18000</v>
      </c>
      <c r="L1087" s="3">
        <v>6375</v>
      </c>
      <c r="M1087" s="3">
        <v>11625</v>
      </c>
      <c r="N1087" t="s">
        <v>13</v>
      </c>
    </row>
    <row r="1088" spans="2:14" hidden="1" x14ac:dyDescent="0.25">
      <c r="B1088" s="2">
        <v>42444</v>
      </c>
      <c r="C1088" s="7">
        <f>YEAR(base[[#This Row],[Data]])</f>
        <v>2016</v>
      </c>
      <c r="D1088" s="7" t="str">
        <f>UPPER(TEXT(base[[#This Row],[Data]],"mmm"))</f>
        <v>MAR</v>
      </c>
      <c r="E1088" t="s">
        <v>10</v>
      </c>
      <c r="F1088" t="s">
        <v>11</v>
      </c>
      <c r="G1088" t="str">
        <f>PROPER(base[[#This Row],[Evento]]&amp;" "&amp;base[[#This Row],[Tipo]])</f>
        <v>Aniversário Infantil</v>
      </c>
      <c r="H1088" t="s">
        <v>12</v>
      </c>
      <c r="I1088">
        <v>50</v>
      </c>
      <c r="J1088" s="3">
        <f>VLOOKUP(_xlfn.CONCAT(base[[#This Row],[Evento]],base[[#This Row],[Tipo]]),'[1]tabela de preços'!$D$4:$E$14,2,0)</f>
        <v>70</v>
      </c>
      <c r="K1088" s="3">
        <v>3500</v>
      </c>
      <c r="L1088" s="3">
        <v>1328</v>
      </c>
      <c r="M1088" s="3">
        <v>2172</v>
      </c>
      <c r="N1088" t="s">
        <v>13</v>
      </c>
    </row>
    <row r="1089" spans="2:14" hidden="1" x14ac:dyDescent="0.25">
      <c r="B1089" s="2">
        <v>42583</v>
      </c>
      <c r="C1089" s="7">
        <f>YEAR(base[[#This Row],[Data]])</f>
        <v>2016</v>
      </c>
      <c r="D1089" s="7" t="str">
        <f>UPPER(TEXT(base[[#This Row],[Data]],"mmm"))</f>
        <v>AGO</v>
      </c>
      <c r="E1089" t="s">
        <v>10</v>
      </c>
      <c r="F1089" t="s">
        <v>14</v>
      </c>
      <c r="G1089" t="str">
        <f>PROPER(base[[#This Row],[Evento]]&amp;" "&amp;base[[#This Row],[Tipo]])</f>
        <v>Aniversário Teen</v>
      </c>
      <c r="H1089" t="s">
        <v>15</v>
      </c>
      <c r="I1089">
        <v>100</v>
      </c>
      <c r="J1089" s="3">
        <f>VLOOKUP(_xlfn.CONCAT(base[[#This Row],[Evento]],base[[#This Row],[Tipo]]),'[1]tabela de preços'!$D$4:$E$14,2,0)</f>
        <v>90</v>
      </c>
      <c r="K1089" s="3">
        <v>9000</v>
      </c>
      <c r="L1089" s="3">
        <v>3443</v>
      </c>
      <c r="M1089" s="3">
        <v>5557</v>
      </c>
      <c r="N1089" t="s">
        <v>13</v>
      </c>
    </row>
    <row r="1090" spans="2:14" hidden="1" x14ac:dyDescent="0.25">
      <c r="B1090" s="2">
        <v>42735</v>
      </c>
      <c r="C1090" s="7">
        <f>YEAR(base[[#This Row],[Data]])</f>
        <v>2016</v>
      </c>
      <c r="D1090" s="7" t="str">
        <f>UPPER(TEXT(base[[#This Row],[Data]],"mmm"))</f>
        <v>DEZ</v>
      </c>
      <c r="E1090" t="s">
        <v>10</v>
      </c>
      <c r="F1090" t="s">
        <v>16</v>
      </c>
      <c r="G1090" t="str">
        <f>PROPER(base[[#This Row],[Evento]]&amp;" "&amp;base[[#This Row],[Tipo]])</f>
        <v>Aniversário Adulto</v>
      </c>
      <c r="H1090" t="s">
        <v>12</v>
      </c>
      <c r="I1090">
        <v>150</v>
      </c>
      <c r="J1090" s="3">
        <f>VLOOKUP(_xlfn.CONCAT(base[[#This Row],[Evento]],base[[#This Row],[Tipo]]),'[1]tabela de preços'!$D$4:$E$14,2,0)</f>
        <v>120</v>
      </c>
      <c r="K1090" s="3">
        <v>18000</v>
      </c>
      <c r="L1090" s="3">
        <v>7153</v>
      </c>
      <c r="M1090" s="3">
        <v>10847</v>
      </c>
      <c r="N1090" t="s">
        <v>13</v>
      </c>
    </row>
    <row r="1091" spans="2:14" hidden="1" x14ac:dyDescent="0.25">
      <c r="B1091" s="2">
        <v>42449</v>
      </c>
      <c r="C1091" s="7">
        <f>YEAR(base[[#This Row],[Data]])</f>
        <v>2016</v>
      </c>
      <c r="D1091" s="7" t="str">
        <f>UPPER(TEXT(base[[#This Row],[Data]],"mmm"))</f>
        <v>MAR</v>
      </c>
      <c r="E1091" t="s">
        <v>10</v>
      </c>
      <c r="F1091" t="s">
        <v>17</v>
      </c>
      <c r="G1091" t="str">
        <f>PROPER(base[[#This Row],[Evento]]&amp;" "&amp;base[[#This Row],[Tipo]])</f>
        <v>Aniversário Melhor Idade</v>
      </c>
      <c r="H1091" t="s">
        <v>15</v>
      </c>
      <c r="I1091">
        <v>70</v>
      </c>
      <c r="J1091" s="3">
        <f>VLOOKUP(_xlfn.CONCAT(base[[#This Row],[Evento]],base[[#This Row],[Tipo]]),'[1]tabela de preços'!$D$4:$E$14,2,0)</f>
        <v>120</v>
      </c>
      <c r="K1091" s="3">
        <v>8400</v>
      </c>
      <c r="L1091" s="3">
        <v>3109</v>
      </c>
      <c r="M1091" s="3">
        <v>5291</v>
      </c>
      <c r="N1091" t="s">
        <v>13</v>
      </c>
    </row>
    <row r="1092" spans="2:14" hidden="1" x14ac:dyDescent="0.25">
      <c r="B1092" s="2">
        <v>42616</v>
      </c>
      <c r="C1092" s="7">
        <f>YEAR(base[[#This Row],[Data]])</f>
        <v>2016</v>
      </c>
      <c r="D1092" s="7" t="str">
        <f>UPPER(TEXT(base[[#This Row],[Data]],"mmm"))</f>
        <v>SET</v>
      </c>
      <c r="E1092" t="s">
        <v>18</v>
      </c>
      <c r="F1092" t="s">
        <v>16</v>
      </c>
      <c r="G1092" t="str">
        <f>PROPER(base[[#This Row],[Evento]]&amp;" "&amp;base[[#This Row],[Tipo]])</f>
        <v>Casamento Adulto</v>
      </c>
      <c r="H1092" t="s">
        <v>12</v>
      </c>
      <c r="I1092">
        <v>120</v>
      </c>
      <c r="J1092" s="3">
        <f>VLOOKUP(_xlfn.CONCAT(base[[#This Row],[Evento]],base[[#This Row],[Tipo]]),'[1]tabela de preços'!$D$4:$E$14,2,0)</f>
        <v>150</v>
      </c>
      <c r="K1092" s="3">
        <v>18000</v>
      </c>
      <c r="L1092" s="3">
        <v>6971</v>
      </c>
      <c r="M1092" s="3">
        <v>11029</v>
      </c>
      <c r="N1092" t="s">
        <v>13</v>
      </c>
    </row>
    <row r="1093" spans="2:14" hidden="1" x14ac:dyDescent="0.25">
      <c r="B1093" s="2">
        <v>42962</v>
      </c>
      <c r="C1093" s="7">
        <f>YEAR(base[[#This Row],[Data]])</f>
        <v>2017</v>
      </c>
      <c r="D1093" s="7" t="str">
        <f>UPPER(TEXT(base[[#This Row],[Data]],"mmm"))</f>
        <v>AGO</v>
      </c>
      <c r="E1093" t="s">
        <v>19</v>
      </c>
      <c r="F1093" t="s">
        <v>16</v>
      </c>
      <c r="G1093" t="str">
        <f>PROPER(base[[#This Row],[Evento]]&amp;" "&amp;base[[#This Row],[Tipo]])</f>
        <v>Bodas Adulto</v>
      </c>
      <c r="H1093" t="s">
        <v>15</v>
      </c>
      <c r="I1093">
        <v>100</v>
      </c>
      <c r="J1093" s="3">
        <f>VLOOKUP(_xlfn.CONCAT(base[[#This Row],[Evento]],base[[#This Row],[Tipo]]),'[1]tabela de preços'!$D$4:$E$14,2,0)</f>
        <v>150</v>
      </c>
      <c r="K1093" s="3">
        <v>15000</v>
      </c>
      <c r="L1093" s="3">
        <v>5860</v>
      </c>
      <c r="M1093" s="3">
        <v>9140</v>
      </c>
      <c r="N1093" t="s">
        <v>13</v>
      </c>
    </row>
    <row r="1094" spans="2:14" hidden="1" x14ac:dyDescent="0.25">
      <c r="B1094" s="2">
        <v>42829</v>
      </c>
      <c r="C1094" s="7">
        <f>YEAR(base[[#This Row],[Data]])</f>
        <v>2017</v>
      </c>
      <c r="D1094" s="7" t="str">
        <f>UPPER(TEXT(base[[#This Row],[Data]],"mmm"))</f>
        <v>ABR</v>
      </c>
      <c r="E1094" t="s">
        <v>19</v>
      </c>
      <c r="F1094" t="s">
        <v>17</v>
      </c>
      <c r="G1094" t="str">
        <f>PROPER(base[[#This Row],[Evento]]&amp;" "&amp;base[[#This Row],[Tipo]])</f>
        <v>Bodas Melhor Idade</v>
      </c>
      <c r="H1094" t="s">
        <v>12</v>
      </c>
      <c r="I1094">
        <v>200</v>
      </c>
      <c r="J1094" s="3">
        <f>VLOOKUP(_xlfn.CONCAT(base[[#This Row],[Evento]],base[[#This Row],[Tipo]]),'[1]tabela de preços'!$D$4:$E$14,2,0)</f>
        <v>120</v>
      </c>
      <c r="K1094" s="3">
        <v>24000</v>
      </c>
      <c r="L1094" s="3">
        <v>9755</v>
      </c>
      <c r="M1094" s="3">
        <v>14245</v>
      </c>
      <c r="N1094" t="s">
        <v>13</v>
      </c>
    </row>
    <row r="1095" spans="2:14" hidden="1" x14ac:dyDescent="0.25">
      <c r="B1095" s="2">
        <v>43044</v>
      </c>
      <c r="C1095" s="7">
        <f>YEAR(base[[#This Row],[Data]])</f>
        <v>2017</v>
      </c>
      <c r="D1095" s="7" t="str">
        <f>UPPER(TEXT(base[[#This Row],[Data]],"mmm"))</f>
        <v>NOV</v>
      </c>
      <c r="E1095" t="s">
        <v>20</v>
      </c>
      <c r="F1095" t="s">
        <v>16</v>
      </c>
      <c r="G1095" t="str">
        <f>PROPER(base[[#This Row],[Evento]]&amp;" "&amp;base[[#This Row],[Tipo]])</f>
        <v>Empresa Adulto</v>
      </c>
      <c r="H1095" t="s">
        <v>15</v>
      </c>
      <c r="I1095">
        <v>50</v>
      </c>
      <c r="J1095" s="3">
        <f>VLOOKUP(_xlfn.CONCAT(base[[#This Row],[Evento]],base[[#This Row],[Tipo]]),'[1]tabela de preços'!$D$4:$E$14,2,0)</f>
        <v>100</v>
      </c>
      <c r="K1095" s="3">
        <v>5000</v>
      </c>
      <c r="L1095" s="3">
        <v>1674</v>
      </c>
      <c r="M1095" s="3">
        <v>3326</v>
      </c>
      <c r="N1095" t="s">
        <v>13</v>
      </c>
    </row>
    <row r="1096" spans="2:14" hidden="1" x14ac:dyDescent="0.25">
      <c r="B1096" s="2">
        <v>42627</v>
      </c>
      <c r="C1096" s="7">
        <f>YEAR(base[[#This Row],[Data]])</f>
        <v>2016</v>
      </c>
      <c r="D1096" s="7" t="str">
        <f>UPPER(TEXT(base[[#This Row],[Data]],"mmm"))</f>
        <v>SET</v>
      </c>
      <c r="E1096" t="s">
        <v>21</v>
      </c>
      <c r="F1096" t="s">
        <v>14</v>
      </c>
      <c r="G1096" t="str">
        <f>PROPER(base[[#This Row],[Evento]]&amp;" "&amp;base[[#This Row],[Tipo]])</f>
        <v>15 Anos Teen</v>
      </c>
      <c r="H1096" t="s">
        <v>12</v>
      </c>
      <c r="I1096">
        <v>100</v>
      </c>
      <c r="J1096" s="3">
        <f>VLOOKUP(_xlfn.CONCAT(base[[#This Row],[Evento]],base[[#This Row],[Tipo]]),'[1]tabela de preços'!$D$4:$E$14,2,0)</f>
        <v>90</v>
      </c>
      <c r="K1096" s="3">
        <v>9000</v>
      </c>
      <c r="L1096" s="3">
        <v>3077</v>
      </c>
      <c r="M1096" s="3">
        <v>5923</v>
      </c>
      <c r="N1096" t="s">
        <v>13</v>
      </c>
    </row>
    <row r="1097" spans="2:14" hidden="1" x14ac:dyDescent="0.25">
      <c r="B1097" s="2">
        <v>43014</v>
      </c>
      <c r="C1097" s="7">
        <f>YEAR(base[[#This Row],[Data]])</f>
        <v>2017</v>
      </c>
      <c r="D1097" s="7" t="str">
        <f>UPPER(TEXT(base[[#This Row],[Data]],"mmm"))</f>
        <v>OUT</v>
      </c>
      <c r="E1097" t="s">
        <v>22</v>
      </c>
      <c r="F1097" t="s">
        <v>16</v>
      </c>
      <c r="G1097" t="str">
        <f>PROPER(base[[#This Row],[Evento]]&amp;" "&amp;base[[#This Row],[Tipo]])</f>
        <v>Despedida Adulto</v>
      </c>
      <c r="H1097" t="s">
        <v>15</v>
      </c>
      <c r="I1097">
        <v>150</v>
      </c>
      <c r="J1097" s="3">
        <f>VLOOKUP(_xlfn.CONCAT(base[[#This Row],[Evento]],base[[#This Row],[Tipo]]),'[1]tabela de preços'!$D$4:$E$14,2,0)</f>
        <v>120</v>
      </c>
      <c r="K1097" s="3">
        <v>18000</v>
      </c>
      <c r="L1097" s="3">
        <v>6861</v>
      </c>
      <c r="M1097" s="3">
        <v>11139</v>
      </c>
      <c r="N1097" t="s">
        <v>13</v>
      </c>
    </row>
    <row r="1098" spans="2:14" hidden="1" x14ac:dyDescent="0.25">
      <c r="B1098" s="2">
        <v>42695</v>
      </c>
      <c r="C1098" s="7">
        <f>YEAR(base[[#This Row],[Data]])</f>
        <v>2016</v>
      </c>
      <c r="D1098" s="7" t="str">
        <f>UPPER(TEXT(base[[#This Row],[Data]],"mmm"))</f>
        <v>NOV</v>
      </c>
      <c r="E1098" t="s">
        <v>10</v>
      </c>
      <c r="F1098" t="s">
        <v>11</v>
      </c>
      <c r="G1098" t="str">
        <f>PROPER(base[[#This Row],[Evento]]&amp;" "&amp;base[[#This Row],[Tipo]])</f>
        <v>Aniversário Infantil</v>
      </c>
      <c r="H1098" t="s">
        <v>12</v>
      </c>
      <c r="I1098">
        <v>50</v>
      </c>
      <c r="J1098" s="3">
        <f>VLOOKUP(_xlfn.CONCAT(base[[#This Row],[Evento]],base[[#This Row],[Tipo]]),'[1]tabela de preços'!$D$4:$E$14,2,0)</f>
        <v>70</v>
      </c>
      <c r="K1098" s="3">
        <v>3500</v>
      </c>
      <c r="L1098" s="3">
        <v>1401</v>
      </c>
      <c r="M1098" s="3">
        <v>2099</v>
      </c>
      <c r="N1098" t="s">
        <v>13</v>
      </c>
    </row>
    <row r="1099" spans="2:14" hidden="1" x14ac:dyDescent="0.25">
      <c r="B1099" s="2">
        <v>42429</v>
      </c>
      <c r="C1099" s="7">
        <f>YEAR(base[[#This Row],[Data]])</f>
        <v>2016</v>
      </c>
      <c r="D1099" s="7" t="str">
        <f>UPPER(TEXT(base[[#This Row],[Data]],"mmm"))</f>
        <v>FEV</v>
      </c>
      <c r="E1099" t="s">
        <v>10</v>
      </c>
      <c r="F1099" t="s">
        <v>14</v>
      </c>
      <c r="G1099" t="str">
        <f>PROPER(base[[#This Row],[Evento]]&amp;" "&amp;base[[#This Row],[Tipo]])</f>
        <v>Aniversário Teen</v>
      </c>
      <c r="H1099" t="s">
        <v>15</v>
      </c>
      <c r="I1099">
        <v>100</v>
      </c>
      <c r="J1099" s="3">
        <f>VLOOKUP(_xlfn.CONCAT(base[[#This Row],[Evento]],base[[#This Row],[Tipo]]),'[1]tabela de preços'!$D$4:$E$14,2,0)</f>
        <v>90</v>
      </c>
      <c r="K1099" s="3">
        <v>9000</v>
      </c>
      <c r="L1099" s="3">
        <v>3642</v>
      </c>
      <c r="M1099" s="3">
        <v>5358</v>
      </c>
      <c r="N1099" t="s">
        <v>13</v>
      </c>
    </row>
    <row r="1100" spans="2:14" hidden="1" x14ac:dyDescent="0.25">
      <c r="B1100" s="2">
        <v>42476</v>
      </c>
      <c r="C1100" s="7">
        <f>YEAR(base[[#This Row],[Data]])</f>
        <v>2016</v>
      </c>
      <c r="D1100" s="7" t="str">
        <f>UPPER(TEXT(base[[#This Row],[Data]],"mmm"))</f>
        <v>ABR</v>
      </c>
      <c r="E1100" t="s">
        <v>10</v>
      </c>
      <c r="F1100" t="s">
        <v>16</v>
      </c>
      <c r="G1100" t="str">
        <f>PROPER(base[[#This Row],[Evento]]&amp;" "&amp;base[[#This Row],[Tipo]])</f>
        <v>Aniversário Adulto</v>
      </c>
      <c r="H1100" t="s">
        <v>12</v>
      </c>
      <c r="I1100">
        <v>150</v>
      </c>
      <c r="J1100" s="3">
        <f>VLOOKUP(_xlfn.CONCAT(base[[#This Row],[Evento]],base[[#This Row],[Tipo]]),'[1]tabela de preços'!$D$4:$E$14,2,0)</f>
        <v>120</v>
      </c>
      <c r="K1100" s="3">
        <v>18000</v>
      </c>
      <c r="L1100" s="3">
        <v>6146</v>
      </c>
      <c r="M1100" s="3">
        <v>11854</v>
      </c>
      <c r="N1100" t="s">
        <v>13</v>
      </c>
    </row>
    <row r="1101" spans="2:14" hidden="1" x14ac:dyDescent="0.25">
      <c r="B1101" s="2">
        <v>42436</v>
      </c>
      <c r="C1101" s="7">
        <f>YEAR(base[[#This Row],[Data]])</f>
        <v>2016</v>
      </c>
      <c r="D1101" s="7" t="str">
        <f>UPPER(TEXT(base[[#This Row],[Data]],"mmm"))</f>
        <v>MAR</v>
      </c>
      <c r="E1101" t="s">
        <v>10</v>
      </c>
      <c r="F1101" t="s">
        <v>17</v>
      </c>
      <c r="G1101" t="str">
        <f>PROPER(base[[#This Row],[Evento]]&amp;" "&amp;base[[#This Row],[Tipo]])</f>
        <v>Aniversário Melhor Idade</v>
      </c>
      <c r="H1101" t="s">
        <v>15</v>
      </c>
      <c r="I1101">
        <v>70</v>
      </c>
      <c r="J1101" s="3">
        <f>VLOOKUP(_xlfn.CONCAT(base[[#This Row],[Evento]],base[[#This Row],[Tipo]]),'[1]tabela de preços'!$D$4:$E$14,2,0)</f>
        <v>120</v>
      </c>
      <c r="K1101" s="3">
        <v>8400</v>
      </c>
      <c r="L1101" s="3">
        <v>2871</v>
      </c>
      <c r="M1101" s="3">
        <v>5529</v>
      </c>
      <c r="N1101" t="s">
        <v>13</v>
      </c>
    </row>
    <row r="1102" spans="2:14" hidden="1" x14ac:dyDescent="0.25">
      <c r="B1102" s="2">
        <v>42523</v>
      </c>
      <c r="C1102" s="7">
        <f>YEAR(base[[#This Row],[Data]])</f>
        <v>2016</v>
      </c>
      <c r="D1102" s="7" t="str">
        <f>UPPER(TEXT(base[[#This Row],[Data]],"mmm"))</f>
        <v>JUN</v>
      </c>
      <c r="E1102" t="s">
        <v>18</v>
      </c>
      <c r="F1102" t="s">
        <v>16</v>
      </c>
      <c r="G1102" t="str">
        <f>PROPER(base[[#This Row],[Evento]]&amp;" "&amp;base[[#This Row],[Tipo]])</f>
        <v>Casamento Adulto</v>
      </c>
      <c r="H1102" t="s">
        <v>12</v>
      </c>
      <c r="I1102">
        <v>120</v>
      </c>
      <c r="J1102" s="3">
        <f>VLOOKUP(_xlfn.CONCAT(base[[#This Row],[Evento]],base[[#This Row],[Tipo]]),'[1]tabela de preços'!$D$4:$E$14,2,0)</f>
        <v>150</v>
      </c>
      <c r="K1102" s="3">
        <v>18000</v>
      </c>
      <c r="L1102" s="3">
        <v>7221</v>
      </c>
      <c r="M1102" s="3">
        <v>10779</v>
      </c>
      <c r="N1102" t="s">
        <v>13</v>
      </c>
    </row>
    <row r="1103" spans="2:14" hidden="1" x14ac:dyDescent="0.25">
      <c r="B1103" s="2">
        <v>42777</v>
      </c>
      <c r="C1103" s="7">
        <f>YEAR(base[[#This Row],[Data]])</f>
        <v>2017</v>
      </c>
      <c r="D1103" s="7" t="str">
        <f>UPPER(TEXT(base[[#This Row],[Data]],"mmm"))</f>
        <v>FEV</v>
      </c>
      <c r="E1103" t="s">
        <v>19</v>
      </c>
      <c r="F1103" t="s">
        <v>16</v>
      </c>
      <c r="G1103" t="str">
        <f>PROPER(base[[#This Row],[Evento]]&amp;" "&amp;base[[#This Row],[Tipo]])</f>
        <v>Bodas Adulto</v>
      </c>
      <c r="H1103" t="s">
        <v>15</v>
      </c>
      <c r="I1103">
        <v>100</v>
      </c>
      <c r="J1103" s="3">
        <f>VLOOKUP(_xlfn.CONCAT(base[[#This Row],[Evento]],base[[#This Row],[Tipo]]),'[1]tabela de preços'!$D$4:$E$14,2,0)</f>
        <v>150</v>
      </c>
      <c r="K1103" s="3">
        <v>15000</v>
      </c>
      <c r="L1103" s="3">
        <v>6479</v>
      </c>
      <c r="M1103" s="3">
        <v>8521</v>
      </c>
      <c r="N1103" t="s">
        <v>13</v>
      </c>
    </row>
    <row r="1104" spans="2:14" hidden="1" x14ac:dyDescent="0.25">
      <c r="B1104" s="2">
        <v>42908</v>
      </c>
      <c r="C1104" s="7">
        <f>YEAR(base[[#This Row],[Data]])</f>
        <v>2017</v>
      </c>
      <c r="D1104" s="7" t="str">
        <f>UPPER(TEXT(base[[#This Row],[Data]],"mmm"))</f>
        <v>JUN</v>
      </c>
      <c r="E1104" t="s">
        <v>19</v>
      </c>
      <c r="F1104" t="s">
        <v>17</v>
      </c>
      <c r="G1104" t="str">
        <f>PROPER(base[[#This Row],[Evento]]&amp;" "&amp;base[[#This Row],[Tipo]])</f>
        <v>Bodas Melhor Idade</v>
      </c>
      <c r="H1104" t="s">
        <v>12</v>
      </c>
      <c r="I1104">
        <v>200</v>
      </c>
      <c r="J1104" s="3">
        <f>VLOOKUP(_xlfn.CONCAT(base[[#This Row],[Evento]],base[[#This Row],[Tipo]]),'[1]tabela de preços'!$D$4:$E$14,2,0)</f>
        <v>120</v>
      </c>
      <c r="K1104" s="3">
        <v>24000</v>
      </c>
      <c r="L1104" s="3">
        <v>9841</v>
      </c>
      <c r="M1104" s="3">
        <v>14159</v>
      </c>
      <c r="N1104" t="s">
        <v>13</v>
      </c>
    </row>
    <row r="1105" spans="2:14" hidden="1" x14ac:dyDescent="0.25">
      <c r="B1105" s="2">
        <v>42905</v>
      </c>
      <c r="C1105" s="7">
        <f>YEAR(base[[#This Row],[Data]])</f>
        <v>2017</v>
      </c>
      <c r="D1105" s="7" t="str">
        <f>UPPER(TEXT(base[[#This Row],[Data]],"mmm"))</f>
        <v>JUN</v>
      </c>
      <c r="E1105" t="s">
        <v>20</v>
      </c>
      <c r="F1105" t="s">
        <v>16</v>
      </c>
      <c r="G1105" t="str">
        <f>PROPER(base[[#This Row],[Evento]]&amp;" "&amp;base[[#This Row],[Tipo]])</f>
        <v>Empresa Adulto</v>
      </c>
      <c r="H1105" t="s">
        <v>15</v>
      </c>
      <c r="I1105">
        <v>50</v>
      </c>
      <c r="J1105" s="3">
        <f>VLOOKUP(_xlfn.CONCAT(base[[#This Row],[Evento]],base[[#This Row],[Tipo]]),'[1]tabela de preços'!$D$4:$E$14,2,0)</f>
        <v>100</v>
      </c>
      <c r="K1105" s="3">
        <v>5000</v>
      </c>
      <c r="L1105" s="3">
        <v>1807</v>
      </c>
      <c r="M1105" s="3">
        <v>3193</v>
      </c>
      <c r="N1105" t="s">
        <v>13</v>
      </c>
    </row>
    <row r="1106" spans="2:14" hidden="1" x14ac:dyDescent="0.25">
      <c r="B1106" s="2">
        <v>42909</v>
      </c>
      <c r="C1106" s="7">
        <f>YEAR(base[[#This Row],[Data]])</f>
        <v>2017</v>
      </c>
      <c r="D1106" s="7" t="str">
        <f>UPPER(TEXT(base[[#This Row],[Data]],"mmm"))</f>
        <v>JUN</v>
      </c>
      <c r="E1106" t="s">
        <v>21</v>
      </c>
      <c r="F1106" t="s">
        <v>14</v>
      </c>
      <c r="G1106" t="str">
        <f>PROPER(base[[#This Row],[Evento]]&amp;" "&amp;base[[#This Row],[Tipo]])</f>
        <v>15 Anos Teen</v>
      </c>
      <c r="H1106" t="s">
        <v>12</v>
      </c>
      <c r="I1106">
        <v>100</v>
      </c>
      <c r="J1106" s="3">
        <f>VLOOKUP(_xlfn.CONCAT(base[[#This Row],[Evento]],base[[#This Row],[Tipo]]),'[1]tabela de preços'!$D$4:$E$14,2,0)</f>
        <v>90</v>
      </c>
      <c r="K1106" s="3">
        <v>9000</v>
      </c>
      <c r="L1106" s="3">
        <v>3022</v>
      </c>
      <c r="M1106" s="3">
        <v>5978</v>
      </c>
      <c r="N1106" t="s">
        <v>13</v>
      </c>
    </row>
    <row r="1107" spans="2:14" hidden="1" x14ac:dyDescent="0.25">
      <c r="B1107" s="2">
        <v>43012</v>
      </c>
      <c r="C1107" s="7">
        <f>YEAR(base[[#This Row],[Data]])</f>
        <v>2017</v>
      </c>
      <c r="D1107" s="7" t="str">
        <f>UPPER(TEXT(base[[#This Row],[Data]],"mmm"))</f>
        <v>OUT</v>
      </c>
      <c r="E1107" t="s">
        <v>22</v>
      </c>
      <c r="F1107" t="s">
        <v>16</v>
      </c>
      <c r="G1107" t="str">
        <f>PROPER(base[[#This Row],[Evento]]&amp;" "&amp;base[[#This Row],[Tipo]])</f>
        <v>Despedida Adulto</v>
      </c>
      <c r="H1107" t="s">
        <v>15</v>
      </c>
      <c r="I1107">
        <v>150</v>
      </c>
      <c r="J1107" s="3">
        <f>VLOOKUP(_xlfn.CONCAT(base[[#This Row],[Evento]],base[[#This Row],[Tipo]]),'[1]tabela de preços'!$D$4:$E$14,2,0)</f>
        <v>120</v>
      </c>
      <c r="K1107" s="3">
        <v>18000</v>
      </c>
      <c r="L1107" s="3">
        <v>7641</v>
      </c>
      <c r="M1107" s="3">
        <v>10359</v>
      </c>
      <c r="N1107" t="s">
        <v>13</v>
      </c>
    </row>
    <row r="1108" spans="2:14" hidden="1" x14ac:dyDescent="0.25">
      <c r="B1108" s="2">
        <v>42613</v>
      </c>
      <c r="C1108" s="7">
        <f>YEAR(base[[#This Row],[Data]])</f>
        <v>2016</v>
      </c>
      <c r="D1108" s="7" t="str">
        <f>UPPER(TEXT(base[[#This Row],[Data]],"mmm"))</f>
        <v>AGO</v>
      </c>
      <c r="E1108" t="s">
        <v>10</v>
      </c>
      <c r="F1108" t="s">
        <v>11</v>
      </c>
      <c r="G1108" t="str">
        <f>PROPER(base[[#This Row],[Evento]]&amp;" "&amp;base[[#This Row],[Tipo]])</f>
        <v>Aniversário Infantil</v>
      </c>
      <c r="H1108" t="s">
        <v>12</v>
      </c>
      <c r="I1108">
        <v>50</v>
      </c>
      <c r="J1108" s="3">
        <f>VLOOKUP(_xlfn.CONCAT(base[[#This Row],[Evento]],base[[#This Row],[Tipo]]),'[1]tabela de preços'!$D$4:$E$14,2,0)</f>
        <v>70</v>
      </c>
      <c r="K1108" s="3">
        <v>3500</v>
      </c>
      <c r="L1108" s="3">
        <v>1410</v>
      </c>
      <c r="M1108" s="3">
        <v>2090</v>
      </c>
      <c r="N1108" t="s">
        <v>13</v>
      </c>
    </row>
    <row r="1109" spans="2:14" hidden="1" x14ac:dyDescent="0.25">
      <c r="B1109" s="2">
        <v>43087</v>
      </c>
      <c r="C1109" s="7">
        <f>YEAR(base[[#This Row],[Data]])</f>
        <v>2017</v>
      </c>
      <c r="D1109" s="7" t="str">
        <f>UPPER(TEXT(base[[#This Row],[Data]],"mmm"))</f>
        <v>DEZ</v>
      </c>
      <c r="E1109" t="s">
        <v>10</v>
      </c>
      <c r="F1109" t="s">
        <v>14</v>
      </c>
      <c r="G1109" t="str">
        <f>PROPER(base[[#This Row],[Evento]]&amp;" "&amp;base[[#This Row],[Tipo]])</f>
        <v>Aniversário Teen</v>
      </c>
      <c r="H1109" t="s">
        <v>15</v>
      </c>
      <c r="I1109">
        <v>100</v>
      </c>
      <c r="J1109" s="3">
        <f>VLOOKUP(_xlfn.CONCAT(base[[#This Row],[Evento]],base[[#This Row],[Tipo]]),'[1]tabela de preços'!$D$4:$E$14,2,0)</f>
        <v>90</v>
      </c>
      <c r="K1109" s="3">
        <v>9000</v>
      </c>
      <c r="L1109" s="3">
        <v>3553</v>
      </c>
      <c r="M1109" s="3">
        <v>5447</v>
      </c>
      <c r="N1109" t="s">
        <v>13</v>
      </c>
    </row>
    <row r="1110" spans="2:14" hidden="1" x14ac:dyDescent="0.25">
      <c r="B1110" s="2">
        <v>43013</v>
      </c>
      <c r="C1110" s="7">
        <f>YEAR(base[[#This Row],[Data]])</f>
        <v>2017</v>
      </c>
      <c r="D1110" s="7" t="str">
        <f>UPPER(TEXT(base[[#This Row],[Data]],"mmm"))</f>
        <v>OUT</v>
      </c>
      <c r="E1110" t="s">
        <v>10</v>
      </c>
      <c r="F1110" t="s">
        <v>16</v>
      </c>
      <c r="G1110" t="str">
        <f>PROPER(base[[#This Row],[Evento]]&amp;" "&amp;base[[#This Row],[Tipo]])</f>
        <v>Aniversário Adulto</v>
      </c>
      <c r="H1110" t="s">
        <v>12</v>
      </c>
      <c r="I1110">
        <v>150</v>
      </c>
      <c r="J1110" s="3">
        <f>VLOOKUP(_xlfn.CONCAT(base[[#This Row],[Evento]],base[[#This Row],[Tipo]]),'[1]tabela de preços'!$D$4:$E$14,2,0)</f>
        <v>120</v>
      </c>
      <c r="K1110" s="3">
        <v>18000</v>
      </c>
      <c r="L1110" s="3">
        <v>6954</v>
      </c>
      <c r="M1110" s="3">
        <v>11046</v>
      </c>
      <c r="N1110" t="s">
        <v>13</v>
      </c>
    </row>
    <row r="1111" spans="2:14" hidden="1" x14ac:dyDescent="0.25">
      <c r="B1111" s="2">
        <v>42441</v>
      </c>
      <c r="C1111" s="7">
        <f>YEAR(base[[#This Row],[Data]])</f>
        <v>2016</v>
      </c>
      <c r="D1111" s="7" t="str">
        <f>UPPER(TEXT(base[[#This Row],[Data]],"mmm"))</f>
        <v>MAR</v>
      </c>
      <c r="E1111" t="s">
        <v>10</v>
      </c>
      <c r="F1111" t="s">
        <v>17</v>
      </c>
      <c r="G1111" t="str">
        <f>PROPER(base[[#This Row],[Evento]]&amp;" "&amp;base[[#This Row],[Tipo]])</f>
        <v>Aniversário Melhor Idade</v>
      </c>
      <c r="H1111" t="s">
        <v>15</v>
      </c>
      <c r="I1111">
        <v>70</v>
      </c>
      <c r="J1111" s="3">
        <f>VLOOKUP(_xlfn.CONCAT(base[[#This Row],[Evento]],base[[#This Row],[Tipo]]),'[1]tabela de preços'!$D$4:$E$14,2,0)</f>
        <v>120</v>
      </c>
      <c r="K1111" s="3">
        <v>8400</v>
      </c>
      <c r="L1111" s="3">
        <v>3570</v>
      </c>
      <c r="M1111" s="3">
        <v>4830</v>
      </c>
      <c r="N1111" t="s">
        <v>13</v>
      </c>
    </row>
    <row r="1112" spans="2:14" hidden="1" x14ac:dyDescent="0.25">
      <c r="B1112" s="2">
        <v>43074</v>
      </c>
      <c r="C1112" s="7">
        <f>YEAR(base[[#This Row],[Data]])</f>
        <v>2017</v>
      </c>
      <c r="D1112" s="7" t="str">
        <f>UPPER(TEXT(base[[#This Row],[Data]],"mmm"))</f>
        <v>DEZ</v>
      </c>
      <c r="E1112" t="s">
        <v>18</v>
      </c>
      <c r="F1112" t="s">
        <v>16</v>
      </c>
      <c r="G1112" t="str">
        <f>PROPER(base[[#This Row],[Evento]]&amp;" "&amp;base[[#This Row],[Tipo]])</f>
        <v>Casamento Adulto</v>
      </c>
      <c r="H1112" t="s">
        <v>12</v>
      </c>
      <c r="I1112">
        <v>120</v>
      </c>
      <c r="J1112" s="3">
        <f>VLOOKUP(_xlfn.CONCAT(base[[#This Row],[Evento]],base[[#This Row],[Tipo]]),'[1]tabela de preços'!$D$4:$E$14,2,0)</f>
        <v>150</v>
      </c>
      <c r="K1112" s="3">
        <v>18000</v>
      </c>
      <c r="L1112" s="3">
        <v>8087</v>
      </c>
      <c r="M1112" s="3">
        <v>9913</v>
      </c>
      <c r="N1112" t="s">
        <v>13</v>
      </c>
    </row>
    <row r="1113" spans="2:14" hidden="1" x14ac:dyDescent="0.25">
      <c r="B1113" s="2">
        <v>42501</v>
      </c>
      <c r="C1113" s="7">
        <f>YEAR(base[[#This Row],[Data]])</f>
        <v>2016</v>
      </c>
      <c r="D1113" s="7" t="str">
        <f>UPPER(TEXT(base[[#This Row],[Data]],"mmm"))</f>
        <v>MAI</v>
      </c>
      <c r="E1113" t="s">
        <v>19</v>
      </c>
      <c r="F1113" t="s">
        <v>16</v>
      </c>
      <c r="G1113" t="str">
        <f>PROPER(base[[#This Row],[Evento]]&amp;" "&amp;base[[#This Row],[Tipo]])</f>
        <v>Bodas Adulto</v>
      </c>
      <c r="H1113" t="s">
        <v>15</v>
      </c>
      <c r="I1113">
        <v>100</v>
      </c>
      <c r="J1113" s="3">
        <f>VLOOKUP(_xlfn.CONCAT(base[[#This Row],[Evento]],base[[#This Row],[Tipo]]),'[1]tabela de preços'!$D$4:$E$14,2,0)</f>
        <v>150</v>
      </c>
      <c r="K1113" s="3">
        <v>15000</v>
      </c>
      <c r="L1113" s="3">
        <v>4977</v>
      </c>
      <c r="M1113" s="3">
        <v>10023</v>
      </c>
      <c r="N1113" t="s">
        <v>13</v>
      </c>
    </row>
    <row r="1114" spans="2:14" hidden="1" x14ac:dyDescent="0.25">
      <c r="B1114" s="2">
        <v>42889</v>
      </c>
      <c r="C1114" s="7">
        <f>YEAR(base[[#This Row],[Data]])</f>
        <v>2017</v>
      </c>
      <c r="D1114" s="7" t="str">
        <f>UPPER(TEXT(base[[#This Row],[Data]],"mmm"))</f>
        <v>JUN</v>
      </c>
      <c r="E1114" t="s">
        <v>19</v>
      </c>
      <c r="F1114" t="s">
        <v>17</v>
      </c>
      <c r="G1114" t="str">
        <f>PROPER(base[[#This Row],[Evento]]&amp;" "&amp;base[[#This Row],[Tipo]])</f>
        <v>Bodas Melhor Idade</v>
      </c>
      <c r="H1114" t="s">
        <v>12</v>
      </c>
      <c r="I1114">
        <v>200</v>
      </c>
      <c r="J1114" s="3">
        <f>VLOOKUP(_xlfn.CONCAT(base[[#This Row],[Evento]],base[[#This Row],[Tipo]]),'[1]tabela de preços'!$D$4:$E$14,2,0)</f>
        <v>120</v>
      </c>
      <c r="K1114" s="3">
        <v>24000</v>
      </c>
      <c r="L1114" s="3">
        <v>9590</v>
      </c>
      <c r="M1114" s="3">
        <v>14410</v>
      </c>
      <c r="N1114" t="s">
        <v>13</v>
      </c>
    </row>
    <row r="1115" spans="2:14" hidden="1" x14ac:dyDescent="0.25">
      <c r="B1115" s="2">
        <v>42986</v>
      </c>
      <c r="C1115" s="7">
        <f>YEAR(base[[#This Row],[Data]])</f>
        <v>2017</v>
      </c>
      <c r="D1115" s="7" t="str">
        <f>UPPER(TEXT(base[[#This Row],[Data]],"mmm"))</f>
        <v>SET</v>
      </c>
      <c r="E1115" t="s">
        <v>20</v>
      </c>
      <c r="F1115" t="s">
        <v>16</v>
      </c>
      <c r="G1115" t="str">
        <f>PROPER(base[[#This Row],[Evento]]&amp;" "&amp;base[[#This Row],[Tipo]])</f>
        <v>Empresa Adulto</v>
      </c>
      <c r="H1115" t="s">
        <v>15</v>
      </c>
      <c r="I1115">
        <v>50</v>
      </c>
      <c r="J1115" s="3">
        <f>VLOOKUP(_xlfn.CONCAT(base[[#This Row],[Evento]],base[[#This Row],[Tipo]]),'[1]tabela de preços'!$D$4:$E$14,2,0)</f>
        <v>100</v>
      </c>
      <c r="K1115" s="3">
        <v>5000</v>
      </c>
      <c r="L1115" s="3">
        <v>1721</v>
      </c>
      <c r="M1115" s="3">
        <v>3279</v>
      </c>
      <c r="N1115" t="s">
        <v>13</v>
      </c>
    </row>
    <row r="1116" spans="2:14" hidden="1" x14ac:dyDescent="0.25">
      <c r="B1116" s="2">
        <v>42892</v>
      </c>
      <c r="C1116" s="7">
        <f>YEAR(base[[#This Row],[Data]])</f>
        <v>2017</v>
      </c>
      <c r="D1116" s="7" t="str">
        <f>UPPER(TEXT(base[[#This Row],[Data]],"mmm"))</f>
        <v>JUN</v>
      </c>
      <c r="E1116" t="s">
        <v>21</v>
      </c>
      <c r="F1116" t="s">
        <v>14</v>
      </c>
      <c r="G1116" t="str">
        <f>PROPER(base[[#This Row],[Evento]]&amp;" "&amp;base[[#This Row],[Tipo]])</f>
        <v>15 Anos Teen</v>
      </c>
      <c r="H1116" t="s">
        <v>12</v>
      </c>
      <c r="I1116">
        <v>100</v>
      </c>
      <c r="J1116" s="3">
        <f>VLOOKUP(_xlfn.CONCAT(base[[#This Row],[Evento]],base[[#This Row],[Tipo]]),'[1]tabela de preços'!$D$4:$E$14,2,0)</f>
        <v>90</v>
      </c>
      <c r="K1116" s="3">
        <v>9000</v>
      </c>
      <c r="L1116" s="3">
        <v>3616</v>
      </c>
      <c r="M1116" s="3">
        <v>5384</v>
      </c>
      <c r="N1116" t="s">
        <v>13</v>
      </c>
    </row>
    <row r="1117" spans="2:14" hidden="1" x14ac:dyDescent="0.25">
      <c r="B1117" s="2">
        <v>42972</v>
      </c>
      <c r="C1117" s="7">
        <f>YEAR(base[[#This Row],[Data]])</f>
        <v>2017</v>
      </c>
      <c r="D1117" s="7" t="str">
        <f>UPPER(TEXT(base[[#This Row],[Data]],"mmm"))</f>
        <v>AGO</v>
      </c>
      <c r="E1117" t="s">
        <v>22</v>
      </c>
      <c r="F1117" t="s">
        <v>16</v>
      </c>
      <c r="G1117" t="str">
        <f>PROPER(base[[#This Row],[Evento]]&amp;" "&amp;base[[#This Row],[Tipo]])</f>
        <v>Despedida Adulto</v>
      </c>
      <c r="H1117" t="s">
        <v>15</v>
      </c>
      <c r="I1117">
        <v>150</v>
      </c>
      <c r="J1117" s="3">
        <f>VLOOKUP(_xlfn.CONCAT(base[[#This Row],[Evento]],base[[#This Row],[Tipo]]),'[1]tabela de preços'!$D$4:$E$14,2,0)</f>
        <v>120</v>
      </c>
      <c r="K1117" s="3">
        <v>18000</v>
      </c>
      <c r="L1117" s="3">
        <v>5988</v>
      </c>
      <c r="M1117" s="3">
        <v>12012</v>
      </c>
      <c r="N1117" t="s">
        <v>13</v>
      </c>
    </row>
    <row r="1118" spans="2:14" hidden="1" x14ac:dyDescent="0.25">
      <c r="B1118" s="2">
        <v>42808</v>
      </c>
      <c r="C1118" s="7">
        <f>YEAR(base[[#This Row],[Data]])</f>
        <v>2017</v>
      </c>
      <c r="D1118" s="7" t="str">
        <f>UPPER(TEXT(base[[#This Row],[Data]],"mmm"))</f>
        <v>MAR</v>
      </c>
      <c r="E1118" t="s">
        <v>10</v>
      </c>
      <c r="F1118" t="s">
        <v>11</v>
      </c>
      <c r="G1118" t="str">
        <f>PROPER(base[[#This Row],[Evento]]&amp;" "&amp;base[[#This Row],[Tipo]])</f>
        <v>Aniversário Infantil</v>
      </c>
      <c r="H1118" t="s">
        <v>12</v>
      </c>
      <c r="I1118">
        <v>50</v>
      </c>
      <c r="J1118" s="3">
        <f>VLOOKUP(_xlfn.CONCAT(base[[#This Row],[Evento]],base[[#This Row],[Tipo]]),'[1]tabela de preços'!$D$4:$E$14,2,0)</f>
        <v>70</v>
      </c>
      <c r="K1118" s="3">
        <v>3500</v>
      </c>
      <c r="L1118" s="3">
        <v>1312</v>
      </c>
      <c r="M1118" s="3">
        <v>2188</v>
      </c>
      <c r="N1118" t="s">
        <v>13</v>
      </c>
    </row>
    <row r="1119" spans="2:14" hidden="1" x14ac:dyDescent="0.25">
      <c r="B1119" s="2">
        <v>42598</v>
      </c>
      <c r="C1119" s="7">
        <f>YEAR(base[[#This Row],[Data]])</f>
        <v>2016</v>
      </c>
      <c r="D1119" s="7" t="str">
        <f>UPPER(TEXT(base[[#This Row],[Data]],"mmm"))</f>
        <v>AGO</v>
      </c>
      <c r="E1119" t="s">
        <v>10</v>
      </c>
      <c r="F1119" t="s">
        <v>14</v>
      </c>
      <c r="G1119" t="str">
        <f>PROPER(base[[#This Row],[Evento]]&amp;" "&amp;base[[#This Row],[Tipo]])</f>
        <v>Aniversário Teen</v>
      </c>
      <c r="H1119" t="s">
        <v>15</v>
      </c>
      <c r="I1119">
        <v>100</v>
      </c>
      <c r="J1119" s="3">
        <f>VLOOKUP(_xlfn.CONCAT(base[[#This Row],[Evento]],base[[#This Row],[Tipo]]),'[1]tabela de preços'!$D$4:$E$14,2,0)</f>
        <v>90</v>
      </c>
      <c r="K1119" s="3">
        <v>9000</v>
      </c>
      <c r="L1119" s="3">
        <v>3752</v>
      </c>
      <c r="M1119" s="3">
        <v>5248</v>
      </c>
      <c r="N1119" t="s">
        <v>13</v>
      </c>
    </row>
    <row r="1120" spans="2:14" hidden="1" x14ac:dyDescent="0.25">
      <c r="B1120" s="2">
        <v>43084</v>
      </c>
      <c r="C1120" s="7">
        <f>YEAR(base[[#This Row],[Data]])</f>
        <v>2017</v>
      </c>
      <c r="D1120" s="7" t="str">
        <f>UPPER(TEXT(base[[#This Row],[Data]],"mmm"))</f>
        <v>DEZ</v>
      </c>
      <c r="E1120" t="s">
        <v>10</v>
      </c>
      <c r="F1120" t="s">
        <v>16</v>
      </c>
      <c r="G1120" t="str">
        <f>PROPER(base[[#This Row],[Evento]]&amp;" "&amp;base[[#This Row],[Tipo]])</f>
        <v>Aniversário Adulto</v>
      </c>
      <c r="H1120" t="s">
        <v>12</v>
      </c>
      <c r="I1120">
        <v>150</v>
      </c>
      <c r="J1120" s="3">
        <f>VLOOKUP(_xlfn.CONCAT(base[[#This Row],[Evento]],base[[#This Row],[Tipo]]),'[1]tabela de preços'!$D$4:$E$14,2,0)</f>
        <v>120</v>
      </c>
      <c r="K1120" s="3">
        <v>18000</v>
      </c>
      <c r="L1120" s="3">
        <v>7939</v>
      </c>
      <c r="M1120" s="3">
        <v>10061</v>
      </c>
      <c r="N1120" t="s">
        <v>13</v>
      </c>
    </row>
    <row r="1121" spans="2:14" hidden="1" x14ac:dyDescent="0.25">
      <c r="B1121" s="2">
        <v>42933</v>
      </c>
      <c r="C1121" s="7">
        <f>YEAR(base[[#This Row],[Data]])</f>
        <v>2017</v>
      </c>
      <c r="D1121" s="7" t="str">
        <f>UPPER(TEXT(base[[#This Row],[Data]],"mmm"))</f>
        <v>JUL</v>
      </c>
      <c r="E1121" t="s">
        <v>10</v>
      </c>
      <c r="F1121" t="s">
        <v>17</v>
      </c>
      <c r="G1121" t="str">
        <f>PROPER(base[[#This Row],[Evento]]&amp;" "&amp;base[[#This Row],[Tipo]])</f>
        <v>Aniversário Melhor Idade</v>
      </c>
      <c r="H1121" t="s">
        <v>15</v>
      </c>
      <c r="I1121">
        <v>70</v>
      </c>
      <c r="J1121" s="3">
        <f>VLOOKUP(_xlfn.CONCAT(base[[#This Row],[Evento]],base[[#This Row],[Tipo]]),'[1]tabela de preços'!$D$4:$E$14,2,0)</f>
        <v>120</v>
      </c>
      <c r="K1121" s="3">
        <v>8400</v>
      </c>
      <c r="L1121" s="3">
        <v>3587</v>
      </c>
      <c r="M1121" s="3">
        <v>4813</v>
      </c>
      <c r="N1121" t="s">
        <v>13</v>
      </c>
    </row>
    <row r="1122" spans="2:14" hidden="1" x14ac:dyDescent="0.25">
      <c r="B1122" s="2">
        <v>42889</v>
      </c>
      <c r="C1122" s="7">
        <f>YEAR(base[[#This Row],[Data]])</f>
        <v>2017</v>
      </c>
      <c r="D1122" s="7" t="str">
        <f>UPPER(TEXT(base[[#This Row],[Data]],"mmm"))</f>
        <v>JUN</v>
      </c>
      <c r="E1122" t="s">
        <v>18</v>
      </c>
      <c r="F1122" t="s">
        <v>16</v>
      </c>
      <c r="G1122" t="str">
        <f>PROPER(base[[#This Row],[Evento]]&amp;" "&amp;base[[#This Row],[Tipo]])</f>
        <v>Casamento Adulto</v>
      </c>
      <c r="H1122" t="s">
        <v>12</v>
      </c>
      <c r="I1122">
        <v>120</v>
      </c>
      <c r="J1122" s="3">
        <f>VLOOKUP(_xlfn.CONCAT(base[[#This Row],[Evento]],base[[#This Row],[Tipo]]),'[1]tabela de preços'!$D$4:$E$14,2,0)</f>
        <v>150</v>
      </c>
      <c r="K1122" s="3">
        <v>18000</v>
      </c>
      <c r="L1122" s="3">
        <v>7310</v>
      </c>
      <c r="M1122" s="3">
        <v>10690</v>
      </c>
      <c r="N1122" t="s">
        <v>13</v>
      </c>
    </row>
    <row r="1123" spans="2:14" hidden="1" x14ac:dyDescent="0.25">
      <c r="B1123" s="2">
        <v>42906</v>
      </c>
      <c r="C1123" s="7">
        <f>YEAR(base[[#This Row],[Data]])</f>
        <v>2017</v>
      </c>
      <c r="D1123" s="7" t="str">
        <f>UPPER(TEXT(base[[#This Row],[Data]],"mmm"))</f>
        <v>JUN</v>
      </c>
      <c r="E1123" t="s">
        <v>19</v>
      </c>
      <c r="F1123" t="s">
        <v>16</v>
      </c>
      <c r="G1123" t="str">
        <f>PROPER(base[[#This Row],[Evento]]&amp;" "&amp;base[[#This Row],[Tipo]])</f>
        <v>Bodas Adulto</v>
      </c>
      <c r="H1123" t="s">
        <v>15</v>
      </c>
      <c r="I1123">
        <v>100</v>
      </c>
      <c r="J1123" s="3">
        <f>VLOOKUP(_xlfn.CONCAT(base[[#This Row],[Evento]],base[[#This Row],[Tipo]]),'[1]tabela de preços'!$D$4:$E$14,2,0)</f>
        <v>150</v>
      </c>
      <c r="K1123" s="3">
        <v>15000</v>
      </c>
      <c r="L1123" s="3">
        <v>6128</v>
      </c>
      <c r="M1123" s="3">
        <v>8872</v>
      </c>
      <c r="N1123" t="s">
        <v>13</v>
      </c>
    </row>
    <row r="1124" spans="2:14" hidden="1" x14ac:dyDescent="0.25">
      <c r="B1124" s="2">
        <v>42817</v>
      </c>
      <c r="C1124" s="7">
        <f>YEAR(base[[#This Row],[Data]])</f>
        <v>2017</v>
      </c>
      <c r="D1124" s="7" t="str">
        <f>UPPER(TEXT(base[[#This Row],[Data]],"mmm"))</f>
        <v>MAR</v>
      </c>
      <c r="E1124" t="s">
        <v>19</v>
      </c>
      <c r="F1124" t="s">
        <v>17</v>
      </c>
      <c r="G1124" t="str">
        <f>PROPER(base[[#This Row],[Evento]]&amp;" "&amp;base[[#This Row],[Tipo]])</f>
        <v>Bodas Melhor Idade</v>
      </c>
      <c r="H1124" t="s">
        <v>12</v>
      </c>
      <c r="I1124">
        <v>200</v>
      </c>
      <c r="J1124" s="3">
        <f>VLOOKUP(_xlfn.CONCAT(base[[#This Row],[Evento]],base[[#This Row],[Tipo]]),'[1]tabela de preços'!$D$4:$E$14,2,0)</f>
        <v>120</v>
      </c>
      <c r="K1124" s="3">
        <v>24000</v>
      </c>
      <c r="L1124" s="3">
        <v>7944</v>
      </c>
      <c r="M1124" s="3">
        <v>16056</v>
      </c>
      <c r="N1124" t="s">
        <v>13</v>
      </c>
    </row>
    <row r="1125" spans="2:14" hidden="1" x14ac:dyDescent="0.25">
      <c r="B1125" s="2">
        <v>43072</v>
      </c>
      <c r="C1125" s="7">
        <f>YEAR(base[[#This Row],[Data]])</f>
        <v>2017</v>
      </c>
      <c r="D1125" s="7" t="str">
        <f>UPPER(TEXT(base[[#This Row],[Data]],"mmm"))</f>
        <v>DEZ</v>
      </c>
      <c r="E1125" t="s">
        <v>20</v>
      </c>
      <c r="F1125" t="s">
        <v>16</v>
      </c>
      <c r="G1125" t="str">
        <f>PROPER(base[[#This Row],[Evento]]&amp;" "&amp;base[[#This Row],[Tipo]])</f>
        <v>Empresa Adulto</v>
      </c>
      <c r="H1125" t="s">
        <v>15</v>
      </c>
      <c r="I1125">
        <v>50</v>
      </c>
      <c r="J1125" s="3">
        <f>VLOOKUP(_xlfn.CONCAT(base[[#This Row],[Evento]],base[[#This Row],[Tipo]]),'[1]tabela de preços'!$D$4:$E$14,2,0)</f>
        <v>100</v>
      </c>
      <c r="K1125" s="3">
        <v>5000</v>
      </c>
      <c r="L1125" s="3">
        <v>2058</v>
      </c>
      <c r="M1125" s="3">
        <v>2942</v>
      </c>
      <c r="N1125" t="s">
        <v>13</v>
      </c>
    </row>
    <row r="1126" spans="2:14" hidden="1" x14ac:dyDescent="0.25">
      <c r="B1126" s="2">
        <v>42943</v>
      </c>
      <c r="C1126" s="7">
        <f>YEAR(base[[#This Row],[Data]])</f>
        <v>2017</v>
      </c>
      <c r="D1126" s="7" t="str">
        <f>UPPER(TEXT(base[[#This Row],[Data]],"mmm"))</f>
        <v>JUL</v>
      </c>
      <c r="E1126" t="s">
        <v>21</v>
      </c>
      <c r="F1126" t="s">
        <v>14</v>
      </c>
      <c r="G1126" t="str">
        <f>PROPER(base[[#This Row],[Evento]]&amp;" "&amp;base[[#This Row],[Tipo]])</f>
        <v>15 Anos Teen</v>
      </c>
      <c r="H1126" t="s">
        <v>12</v>
      </c>
      <c r="I1126">
        <v>100</v>
      </c>
      <c r="J1126" s="3">
        <f>VLOOKUP(_xlfn.CONCAT(base[[#This Row],[Evento]],base[[#This Row],[Tipo]]),'[1]tabela de preços'!$D$4:$E$14,2,0)</f>
        <v>90</v>
      </c>
      <c r="K1126" s="3">
        <v>9000</v>
      </c>
      <c r="L1126" s="3">
        <v>3672</v>
      </c>
      <c r="M1126" s="3">
        <v>5328</v>
      </c>
      <c r="N1126" t="s">
        <v>13</v>
      </c>
    </row>
    <row r="1127" spans="2:14" hidden="1" x14ac:dyDescent="0.25">
      <c r="B1127" s="2">
        <v>42470</v>
      </c>
      <c r="C1127" s="7">
        <f>YEAR(base[[#This Row],[Data]])</f>
        <v>2016</v>
      </c>
      <c r="D1127" s="7" t="str">
        <f>UPPER(TEXT(base[[#This Row],[Data]],"mmm"))</f>
        <v>ABR</v>
      </c>
      <c r="E1127" t="s">
        <v>22</v>
      </c>
      <c r="F1127" t="s">
        <v>16</v>
      </c>
      <c r="G1127" t="str">
        <f>PROPER(base[[#This Row],[Evento]]&amp;" "&amp;base[[#This Row],[Tipo]])</f>
        <v>Despedida Adulto</v>
      </c>
      <c r="H1127" t="s">
        <v>15</v>
      </c>
      <c r="I1127">
        <v>150</v>
      </c>
      <c r="J1127" s="3">
        <f>VLOOKUP(_xlfn.CONCAT(base[[#This Row],[Evento]],base[[#This Row],[Tipo]]),'[1]tabela de preços'!$D$4:$E$14,2,0)</f>
        <v>120</v>
      </c>
      <c r="K1127" s="3">
        <v>18000</v>
      </c>
      <c r="L1127" s="3">
        <v>7633</v>
      </c>
      <c r="M1127" s="3">
        <v>10367</v>
      </c>
      <c r="N1127" t="s">
        <v>13</v>
      </c>
    </row>
    <row r="1128" spans="2:14" hidden="1" x14ac:dyDescent="0.25">
      <c r="B1128" s="2">
        <v>42955</v>
      </c>
      <c r="C1128" s="7">
        <f>YEAR(base[[#This Row],[Data]])</f>
        <v>2017</v>
      </c>
      <c r="D1128" s="7" t="str">
        <f>UPPER(TEXT(base[[#This Row],[Data]],"mmm"))</f>
        <v>AGO</v>
      </c>
      <c r="E1128" t="s">
        <v>10</v>
      </c>
      <c r="F1128" t="s">
        <v>11</v>
      </c>
      <c r="G1128" t="str">
        <f>PROPER(base[[#This Row],[Evento]]&amp;" "&amp;base[[#This Row],[Tipo]])</f>
        <v>Aniversário Infantil</v>
      </c>
      <c r="H1128" t="s">
        <v>12</v>
      </c>
      <c r="I1128">
        <v>50</v>
      </c>
      <c r="J1128" s="3">
        <f>VLOOKUP(_xlfn.CONCAT(base[[#This Row],[Evento]],base[[#This Row],[Tipo]]),'[1]tabela de preços'!$D$4:$E$14,2,0)</f>
        <v>70</v>
      </c>
      <c r="K1128" s="3">
        <v>3500</v>
      </c>
      <c r="L1128" s="3">
        <v>1241</v>
      </c>
      <c r="M1128" s="3">
        <v>2259</v>
      </c>
      <c r="N1128" t="s">
        <v>13</v>
      </c>
    </row>
    <row r="1129" spans="2:14" hidden="1" x14ac:dyDescent="0.25">
      <c r="B1129" s="2">
        <v>43083</v>
      </c>
      <c r="C1129" s="7">
        <f>YEAR(base[[#This Row],[Data]])</f>
        <v>2017</v>
      </c>
      <c r="D1129" s="7" t="str">
        <f>UPPER(TEXT(base[[#This Row],[Data]],"mmm"))</f>
        <v>DEZ</v>
      </c>
      <c r="E1129" t="s">
        <v>10</v>
      </c>
      <c r="F1129" t="s">
        <v>14</v>
      </c>
      <c r="G1129" t="str">
        <f>PROPER(base[[#This Row],[Evento]]&amp;" "&amp;base[[#This Row],[Tipo]])</f>
        <v>Aniversário Teen</v>
      </c>
      <c r="H1129" t="s">
        <v>15</v>
      </c>
      <c r="I1129">
        <v>100</v>
      </c>
      <c r="J1129" s="3">
        <f>VLOOKUP(_xlfn.CONCAT(base[[#This Row],[Evento]],base[[#This Row],[Tipo]]),'[1]tabela de preços'!$D$4:$E$14,2,0)</f>
        <v>90</v>
      </c>
      <c r="K1129" s="3">
        <v>9000</v>
      </c>
      <c r="L1129" s="3">
        <v>3799</v>
      </c>
      <c r="M1129" s="3">
        <v>5201</v>
      </c>
      <c r="N1129" t="s">
        <v>13</v>
      </c>
    </row>
    <row r="1130" spans="2:14" hidden="1" x14ac:dyDescent="0.25">
      <c r="B1130" s="2">
        <v>42993</v>
      </c>
      <c r="C1130" s="7">
        <f>YEAR(base[[#This Row],[Data]])</f>
        <v>2017</v>
      </c>
      <c r="D1130" s="7" t="str">
        <f>UPPER(TEXT(base[[#This Row],[Data]],"mmm"))</f>
        <v>SET</v>
      </c>
      <c r="E1130" t="s">
        <v>10</v>
      </c>
      <c r="F1130" t="s">
        <v>16</v>
      </c>
      <c r="G1130" t="str">
        <f>PROPER(base[[#This Row],[Evento]]&amp;" "&amp;base[[#This Row],[Tipo]])</f>
        <v>Aniversário Adulto</v>
      </c>
      <c r="H1130" t="s">
        <v>12</v>
      </c>
      <c r="I1130">
        <v>150</v>
      </c>
      <c r="J1130" s="3">
        <f>VLOOKUP(_xlfn.CONCAT(base[[#This Row],[Evento]],base[[#This Row],[Tipo]]),'[1]tabela de preços'!$D$4:$E$14,2,0)</f>
        <v>120</v>
      </c>
      <c r="K1130" s="3">
        <v>18000</v>
      </c>
      <c r="L1130" s="3">
        <v>7465</v>
      </c>
      <c r="M1130" s="3">
        <v>10535</v>
      </c>
      <c r="N1130" t="s">
        <v>13</v>
      </c>
    </row>
    <row r="1131" spans="2:14" hidden="1" x14ac:dyDescent="0.25">
      <c r="B1131" s="2">
        <v>42524</v>
      </c>
      <c r="C1131" s="7">
        <f>YEAR(base[[#This Row],[Data]])</f>
        <v>2016</v>
      </c>
      <c r="D1131" s="7" t="str">
        <f>UPPER(TEXT(base[[#This Row],[Data]],"mmm"))</f>
        <v>JUN</v>
      </c>
      <c r="E1131" t="s">
        <v>10</v>
      </c>
      <c r="F1131" t="s">
        <v>17</v>
      </c>
      <c r="G1131" t="str">
        <f>PROPER(base[[#This Row],[Evento]]&amp;" "&amp;base[[#This Row],[Tipo]])</f>
        <v>Aniversário Melhor Idade</v>
      </c>
      <c r="H1131" t="s">
        <v>15</v>
      </c>
      <c r="I1131">
        <v>70</v>
      </c>
      <c r="J1131" s="3">
        <f>VLOOKUP(_xlfn.CONCAT(base[[#This Row],[Evento]],base[[#This Row],[Tipo]]),'[1]tabela de preços'!$D$4:$E$14,2,0)</f>
        <v>120</v>
      </c>
      <c r="K1131" s="3">
        <v>8400</v>
      </c>
      <c r="L1131" s="3">
        <v>3605</v>
      </c>
      <c r="M1131" s="3">
        <v>4795</v>
      </c>
      <c r="N1131" t="s">
        <v>13</v>
      </c>
    </row>
    <row r="1132" spans="2:14" hidden="1" x14ac:dyDescent="0.25">
      <c r="B1132" s="2">
        <v>42838</v>
      </c>
      <c r="C1132" s="7">
        <f>YEAR(base[[#This Row],[Data]])</f>
        <v>2017</v>
      </c>
      <c r="D1132" s="7" t="str">
        <f>UPPER(TEXT(base[[#This Row],[Data]],"mmm"))</f>
        <v>ABR</v>
      </c>
      <c r="E1132" t="s">
        <v>18</v>
      </c>
      <c r="F1132" t="s">
        <v>16</v>
      </c>
      <c r="G1132" t="str">
        <f>PROPER(base[[#This Row],[Evento]]&amp;" "&amp;base[[#This Row],[Tipo]])</f>
        <v>Casamento Adulto</v>
      </c>
      <c r="H1132" t="s">
        <v>12</v>
      </c>
      <c r="I1132">
        <v>120</v>
      </c>
      <c r="J1132" s="3">
        <f>VLOOKUP(_xlfn.CONCAT(base[[#This Row],[Evento]],base[[#This Row],[Tipo]]),'[1]tabela de preços'!$D$4:$E$14,2,0)</f>
        <v>150</v>
      </c>
      <c r="K1132" s="3">
        <v>18000</v>
      </c>
      <c r="L1132" s="3">
        <v>6348</v>
      </c>
      <c r="M1132" s="3">
        <v>11652</v>
      </c>
      <c r="N1132" t="s">
        <v>13</v>
      </c>
    </row>
    <row r="1133" spans="2:14" hidden="1" x14ac:dyDescent="0.25">
      <c r="B1133" s="2">
        <v>42838</v>
      </c>
      <c r="C1133" s="7">
        <f>YEAR(base[[#This Row],[Data]])</f>
        <v>2017</v>
      </c>
      <c r="D1133" s="7" t="str">
        <f>UPPER(TEXT(base[[#This Row],[Data]],"mmm"))</f>
        <v>ABR</v>
      </c>
      <c r="E1133" t="s">
        <v>19</v>
      </c>
      <c r="F1133" t="s">
        <v>16</v>
      </c>
      <c r="G1133" t="str">
        <f>PROPER(base[[#This Row],[Evento]]&amp;" "&amp;base[[#This Row],[Tipo]])</f>
        <v>Bodas Adulto</v>
      </c>
      <c r="H1133" t="s">
        <v>15</v>
      </c>
      <c r="I1133">
        <v>100</v>
      </c>
      <c r="J1133" s="3">
        <f>VLOOKUP(_xlfn.CONCAT(base[[#This Row],[Evento]],base[[#This Row],[Tipo]]),'[1]tabela de preços'!$D$4:$E$14,2,0)</f>
        <v>150</v>
      </c>
      <c r="K1133" s="3">
        <v>15000</v>
      </c>
      <c r="L1133" s="3">
        <v>5518</v>
      </c>
      <c r="M1133" s="3">
        <v>9482</v>
      </c>
      <c r="N1133" t="s">
        <v>13</v>
      </c>
    </row>
    <row r="1134" spans="2:14" hidden="1" x14ac:dyDescent="0.25">
      <c r="B1134" s="2">
        <v>42833</v>
      </c>
      <c r="C1134" s="7">
        <f>YEAR(base[[#This Row],[Data]])</f>
        <v>2017</v>
      </c>
      <c r="D1134" s="7" t="str">
        <f>UPPER(TEXT(base[[#This Row],[Data]],"mmm"))</f>
        <v>ABR</v>
      </c>
      <c r="E1134" t="s">
        <v>19</v>
      </c>
      <c r="F1134" t="s">
        <v>17</v>
      </c>
      <c r="G1134" t="str">
        <f>PROPER(base[[#This Row],[Evento]]&amp;" "&amp;base[[#This Row],[Tipo]])</f>
        <v>Bodas Melhor Idade</v>
      </c>
      <c r="H1134" t="s">
        <v>12</v>
      </c>
      <c r="I1134">
        <v>200</v>
      </c>
      <c r="J1134" s="3">
        <f>VLOOKUP(_xlfn.CONCAT(base[[#This Row],[Evento]],base[[#This Row],[Tipo]]),'[1]tabela de preços'!$D$4:$E$14,2,0)</f>
        <v>120</v>
      </c>
      <c r="K1134" s="3">
        <v>24000</v>
      </c>
      <c r="L1134" s="3">
        <v>8686</v>
      </c>
      <c r="M1134" s="3">
        <v>15314</v>
      </c>
      <c r="N1134" t="s">
        <v>13</v>
      </c>
    </row>
    <row r="1135" spans="2:14" hidden="1" x14ac:dyDescent="0.25">
      <c r="B1135" s="2">
        <v>42677</v>
      </c>
      <c r="C1135" s="7">
        <f>YEAR(base[[#This Row],[Data]])</f>
        <v>2016</v>
      </c>
      <c r="D1135" s="7" t="str">
        <f>UPPER(TEXT(base[[#This Row],[Data]],"mmm"))</f>
        <v>NOV</v>
      </c>
      <c r="E1135" t="s">
        <v>20</v>
      </c>
      <c r="F1135" t="s">
        <v>16</v>
      </c>
      <c r="G1135" t="str">
        <f>PROPER(base[[#This Row],[Evento]]&amp;" "&amp;base[[#This Row],[Tipo]])</f>
        <v>Empresa Adulto</v>
      </c>
      <c r="H1135" t="s">
        <v>15</v>
      </c>
      <c r="I1135">
        <v>50</v>
      </c>
      <c r="J1135" s="3">
        <f>VLOOKUP(_xlfn.CONCAT(base[[#This Row],[Evento]],base[[#This Row],[Tipo]]),'[1]tabela de preços'!$D$4:$E$14,2,0)</f>
        <v>100</v>
      </c>
      <c r="K1135" s="3">
        <v>5000</v>
      </c>
      <c r="L1135" s="3">
        <v>2194</v>
      </c>
      <c r="M1135" s="3">
        <v>2806</v>
      </c>
      <c r="N1135" t="s">
        <v>13</v>
      </c>
    </row>
    <row r="1136" spans="2:14" hidden="1" x14ac:dyDescent="0.25">
      <c r="B1136" s="2">
        <v>42387</v>
      </c>
      <c r="C1136" s="7">
        <f>YEAR(base[[#This Row],[Data]])</f>
        <v>2016</v>
      </c>
      <c r="D1136" s="7" t="str">
        <f>UPPER(TEXT(base[[#This Row],[Data]],"mmm"))</f>
        <v>JAN</v>
      </c>
      <c r="E1136" t="s">
        <v>21</v>
      </c>
      <c r="F1136" t="s">
        <v>14</v>
      </c>
      <c r="G1136" t="str">
        <f>PROPER(base[[#This Row],[Evento]]&amp;" "&amp;base[[#This Row],[Tipo]])</f>
        <v>15 Anos Teen</v>
      </c>
      <c r="H1136" t="s">
        <v>12</v>
      </c>
      <c r="I1136">
        <v>100</v>
      </c>
      <c r="J1136" s="3">
        <f>VLOOKUP(_xlfn.CONCAT(base[[#This Row],[Evento]],base[[#This Row],[Tipo]]),'[1]tabela de preços'!$D$4:$E$14,2,0)</f>
        <v>90</v>
      </c>
      <c r="K1136" s="3">
        <v>9000</v>
      </c>
      <c r="L1136" s="3">
        <v>3512</v>
      </c>
      <c r="M1136" s="3">
        <v>5488</v>
      </c>
      <c r="N1136" t="s">
        <v>13</v>
      </c>
    </row>
    <row r="1137" spans="2:14" hidden="1" x14ac:dyDescent="0.25">
      <c r="B1137" s="2">
        <v>42878</v>
      </c>
      <c r="C1137" s="7">
        <f>YEAR(base[[#This Row],[Data]])</f>
        <v>2017</v>
      </c>
      <c r="D1137" s="7" t="str">
        <f>UPPER(TEXT(base[[#This Row],[Data]],"mmm"))</f>
        <v>MAI</v>
      </c>
      <c r="E1137" t="s">
        <v>22</v>
      </c>
      <c r="F1137" t="s">
        <v>16</v>
      </c>
      <c r="G1137" t="str">
        <f>PROPER(base[[#This Row],[Evento]]&amp;" "&amp;base[[#This Row],[Tipo]])</f>
        <v>Despedida Adulto</v>
      </c>
      <c r="H1137" t="s">
        <v>15</v>
      </c>
      <c r="I1137">
        <v>150</v>
      </c>
      <c r="J1137" s="3">
        <f>VLOOKUP(_xlfn.CONCAT(base[[#This Row],[Evento]],base[[#This Row],[Tipo]]),'[1]tabela de preços'!$D$4:$E$14,2,0)</f>
        <v>120</v>
      </c>
      <c r="K1137" s="3">
        <v>18000</v>
      </c>
      <c r="L1137" s="3">
        <v>6280</v>
      </c>
      <c r="M1137" s="3">
        <v>11720</v>
      </c>
      <c r="N1137" t="s">
        <v>13</v>
      </c>
    </row>
    <row r="1138" spans="2:14" hidden="1" x14ac:dyDescent="0.25">
      <c r="B1138" s="2">
        <v>42454</v>
      </c>
      <c r="C1138" s="7">
        <f>YEAR(base[[#This Row],[Data]])</f>
        <v>2016</v>
      </c>
      <c r="D1138" s="7" t="str">
        <f>UPPER(TEXT(base[[#This Row],[Data]],"mmm"))</f>
        <v>MAR</v>
      </c>
      <c r="E1138" t="s">
        <v>10</v>
      </c>
      <c r="F1138" t="s">
        <v>11</v>
      </c>
      <c r="G1138" t="str">
        <f>PROPER(base[[#This Row],[Evento]]&amp;" "&amp;base[[#This Row],[Tipo]])</f>
        <v>Aniversário Infantil</v>
      </c>
      <c r="H1138" t="s">
        <v>12</v>
      </c>
      <c r="I1138">
        <v>50</v>
      </c>
      <c r="J1138" s="3">
        <f>VLOOKUP(_xlfn.CONCAT(base[[#This Row],[Evento]],base[[#This Row],[Tipo]]),'[1]tabela de preços'!$D$4:$E$14,2,0)</f>
        <v>70</v>
      </c>
      <c r="K1138" s="3">
        <v>3500</v>
      </c>
      <c r="L1138" s="3">
        <v>1276</v>
      </c>
      <c r="M1138" s="3">
        <v>2224</v>
      </c>
      <c r="N1138" t="s">
        <v>13</v>
      </c>
    </row>
    <row r="1139" spans="2:14" hidden="1" x14ac:dyDescent="0.25">
      <c r="B1139" s="2">
        <v>42713</v>
      </c>
      <c r="C1139" s="7">
        <f>YEAR(base[[#This Row],[Data]])</f>
        <v>2016</v>
      </c>
      <c r="D1139" s="7" t="str">
        <f>UPPER(TEXT(base[[#This Row],[Data]],"mmm"))</f>
        <v>DEZ</v>
      </c>
      <c r="E1139" t="s">
        <v>10</v>
      </c>
      <c r="F1139" t="s">
        <v>14</v>
      </c>
      <c r="G1139" t="str">
        <f>PROPER(base[[#This Row],[Evento]]&amp;" "&amp;base[[#This Row],[Tipo]])</f>
        <v>Aniversário Teen</v>
      </c>
      <c r="H1139" t="s">
        <v>15</v>
      </c>
      <c r="I1139">
        <v>100</v>
      </c>
      <c r="J1139" s="3">
        <f>VLOOKUP(_xlfn.CONCAT(base[[#This Row],[Evento]],base[[#This Row],[Tipo]]),'[1]tabela de preços'!$D$4:$E$14,2,0)</f>
        <v>90</v>
      </c>
      <c r="K1139" s="3">
        <v>9000</v>
      </c>
      <c r="L1139" s="3">
        <v>3627</v>
      </c>
      <c r="M1139" s="3">
        <v>5373</v>
      </c>
      <c r="N1139" t="s">
        <v>13</v>
      </c>
    </row>
    <row r="1140" spans="2:14" hidden="1" x14ac:dyDescent="0.25">
      <c r="B1140" s="2">
        <v>42959</v>
      </c>
      <c r="C1140" s="7">
        <f>YEAR(base[[#This Row],[Data]])</f>
        <v>2017</v>
      </c>
      <c r="D1140" s="7" t="str">
        <f>UPPER(TEXT(base[[#This Row],[Data]],"mmm"))</f>
        <v>AGO</v>
      </c>
      <c r="E1140" t="s">
        <v>10</v>
      </c>
      <c r="F1140" t="s">
        <v>16</v>
      </c>
      <c r="G1140" t="str">
        <f>PROPER(base[[#This Row],[Evento]]&amp;" "&amp;base[[#This Row],[Tipo]])</f>
        <v>Aniversário Adulto</v>
      </c>
      <c r="H1140" t="s">
        <v>12</v>
      </c>
      <c r="I1140">
        <v>150</v>
      </c>
      <c r="J1140" s="3">
        <f>VLOOKUP(_xlfn.CONCAT(base[[#This Row],[Evento]],base[[#This Row],[Tipo]]),'[1]tabela de preços'!$D$4:$E$14,2,0)</f>
        <v>120</v>
      </c>
      <c r="K1140" s="3">
        <v>18000</v>
      </c>
      <c r="L1140" s="3">
        <v>5956</v>
      </c>
      <c r="M1140" s="3">
        <v>12044</v>
      </c>
      <c r="N1140" t="s">
        <v>13</v>
      </c>
    </row>
    <row r="1141" spans="2:14" hidden="1" x14ac:dyDescent="0.25">
      <c r="B1141" s="2">
        <v>42798</v>
      </c>
      <c r="C1141" s="7">
        <f>YEAR(base[[#This Row],[Data]])</f>
        <v>2017</v>
      </c>
      <c r="D1141" s="7" t="str">
        <f>UPPER(TEXT(base[[#This Row],[Data]],"mmm"))</f>
        <v>MAR</v>
      </c>
      <c r="E1141" t="s">
        <v>10</v>
      </c>
      <c r="F1141" t="s">
        <v>17</v>
      </c>
      <c r="G1141" t="str">
        <f>PROPER(base[[#This Row],[Evento]]&amp;" "&amp;base[[#This Row],[Tipo]])</f>
        <v>Aniversário Melhor Idade</v>
      </c>
      <c r="H1141" t="s">
        <v>15</v>
      </c>
      <c r="I1141">
        <v>70</v>
      </c>
      <c r="J1141" s="3">
        <f>VLOOKUP(_xlfn.CONCAT(base[[#This Row],[Evento]],base[[#This Row],[Tipo]]),'[1]tabela de preços'!$D$4:$E$14,2,0)</f>
        <v>120</v>
      </c>
      <c r="K1141" s="3">
        <v>8400</v>
      </c>
      <c r="L1141" s="3">
        <v>2830</v>
      </c>
      <c r="M1141" s="3">
        <v>5570</v>
      </c>
      <c r="N1141" t="s">
        <v>13</v>
      </c>
    </row>
    <row r="1142" spans="2:14" hidden="1" x14ac:dyDescent="0.25">
      <c r="B1142" s="2">
        <v>42466</v>
      </c>
      <c r="C1142" s="7">
        <f>YEAR(base[[#This Row],[Data]])</f>
        <v>2016</v>
      </c>
      <c r="D1142" s="7" t="str">
        <f>UPPER(TEXT(base[[#This Row],[Data]],"mmm"))</f>
        <v>ABR</v>
      </c>
      <c r="E1142" t="s">
        <v>18</v>
      </c>
      <c r="F1142" t="s">
        <v>16</v>
      </c>
      <c r="G1142" t="str">
        <f>PROPER(base[[#This Row],[Evento]]&amp;" "&amp;base[[#This Row],[Tipo]])</f>
        <v>Casamento Adulto</v>
      </c>
      <c r="H1142" t="s">
        <v>12</v>
      </c>
      <c r="I1142">
        <v>120</v>
      </c>
      <c r="J1142" s="3">
        <f>VLOOKUP(_xlfn.CONCAT(base[[#This Row],[Evento]],base[[#This Row],[Tipo]]),'[1]tabela de preços'!$D$4:$E$14,2,0)</f>
        <v>150</v>
      </c>
      <c r="K1142" s="3">
        <v>18000</v>
      </c>
      <c r="L1142" s="3">
        <v>8023</v>
      </c>
      <c r="M1142" s="3">
        <v>9977</v>
      </c>
      <c r="N1142" t="s">
        <v>13</v>
      </c>
    </row>
    <row r="1143" spans="2:14" hidden="1" x14ac:dyDescent="0.25">
      <c r="B1143" s="2">
        <v>42382</v>
      </c>
      <c r="C1143" s="7">
        <f>YEAR(base[[#This Row],[Data]])</f>
        <v>2016</v>
      </c>
      <c r="D1143" s="7" t="str">
        <f>UPPER(TEXT(base[[#This Row],[Data]],"mmm"))</f>
        <v>JAN</v>
      </c>
      <c r="E1143" t="s">
        <v>19</v>
      </c>
      <c r="F1143" t="s">
        <v>16</v>
      </c>
      <c r="G1143" t="str">
        <f>PROPER(base[[#This Row],[Evento]]&amp;" "&amp;base[[#This Row],[Tipo]])</f>
        <v>Bodas Adulto</v>
      </c>
      <c r="H1143" t="s">
        <v>15</v>
      </c>
      <c r="I1143">
        <v>100</v>
      </c>
      <c r="J1143" s="3">
        <f>VLOOKUP(_xlfn.CONCAT(base[[#This Row],[Evento]],base[[#This Row],[Tipo]]),'[1]tabela de preços'!$D$4:$E$14,2,0)</f>
        <v>150</v>
      </c>
      <c r="K1143" s="3">
        <v>15000</v>
      </c>
      <c r="L1143" s="3">
        <v>5953</v>
      </c>
      <c r="M1143" s="3">
        <v>9047</v>
      </c>
      <c r="N1143" t="s">
        <v>13</v>
      </c>
    </row>
    <row r="1144" spans="2:14" hidden="1" x14ac:dyDescent="0.25">
      <c r="B1144" s="2">
        <v>42588</v>
      </c>
      <c r="C1144" s="7">
        <f>YEAR(base[[#This Row],[Data]])</f>
        <v>2016</v>
      </c>
      <c r="D1144" s="7" t="str">
        <f>UPPER(TEXT(base[[#This Row],[Data]],"mmm"))</f>
        <v>AGO</v>
      </c>
      <c r="E1144" t="s">
        <v>19</v>
      </c>
      <c r="F1144" t="s">
        <v>17</v>
      </c>
      <c r="G1144" t="str">
        <f>PROPER(base[[#This Row],[Evento]]&amp;" "&amp;base[[#This Row],[Tipo]])</f>
        <v>Bodas Melhor Idade</v>
      </c>
      <c r="H1144" t="s">
        <v>12</v>
      </c>
      <c r="I1144">
        <v>200</v>
      </c>
      <c r="J1144" s="3">
        <f>VLOOKUP(_xlfn.CONCAT(base[[#This Row],[Evento]],base[[#This Row],[Tipo]]),'[1]tabela de preços'!$D$4:$E$14,2,0)</f>
        <v>120</v>
      </c>
      <c r="K1144" s="3">
        <v>24000</v>
      </c>
      <c r="L1144" s="3">
        <v>10087</v>
      </c>
      <c r="M1144" s="3">
        <v>13913</v>
      </c>
      <c r="N1144" t="s">
        <v>13</v>
      </c>
    </row>
    <row r="1145" spans="2:14" hidden="1" x14ac:dyDescent="0.25">
      <c r="B1145" s="2">
        <v>42714</v>
      </c>
      <c r="C1145" s="7">
        <f>YEAR(base[[#This Row],[Data]])</f>
        <v>2016</v>
      </c>
      <c r="D1145" s="7" t="str">
        <f>UPPER(TEXT(base[[#This Row],[Data]],"mmm"))</f>
        <v>DEZ</v>
      </c>
      <c r="E1145" t="s">
        <v>20</v>
      </c>
      <c r="F1145" t="s">
        <v>16</v>
      </c>
      <c r="G1145" t="str">
        <f>PROPER(base[[#This Row],[Evento]]&amp;" "&amp;base[[#This Row],[Tipo]])</f>
        <v>Empresa Adulto</v>
      </c>
      <c r="H1145" t="s">
        <v>15</v>
      </c>
      <c r="I1145">
        <v>50</v>
      </c>
      <c r="J1145" s="3">
        <f>VLOOKUP(_xlfn.CONCAT(base[[#This Row],[Evento]],base[[#This Row],[Tipo]]),'[1]tabela de preços'!$D$4:$E$14,2,0)</f>
        <v>100</v>
      </c>
      <c r="K1145" s="3">
        <v>5000</v>
      </c>
      <c r="L1145" s="3">
        <v>1948</v>
      </c>
      <c r="M1145" s="3">
        <v>3052</v>
      </c>
      <c r="N1145" t="s">
        <v>13</v>
      </c>
    </row>
    <row r="1146" spans="2:14" hidden="1" x14ac:dyDescent="0.25">
      <c r="B1146" s="2">
        <v>42787</v>
      </c>
      <c r="C1146" s="7">
        <f>YEAR(base[[#This Row],[Data]])</f>
        <v>2017</v>
      </c>
      <c r="D1146" s="7" t="str">
        <f>UPPER(TEXT(base[[#This Row],[Data]],"mmm"))</f>
        <v>FEV</v>
      </c>
      <c r="E1146" t="s">
        <v>21</v>
      </c>
      <c r="F1146" t="s">
        <v>14</v>
      </c>
      <c r="G1146" t="str">
        <f>PROPER(base[[#This Row],[Evento]]&amp;" "&amp;base[[#This Row],[Tipo]])</f>
        <v>15 Anos Teen</v>
      </c>
      <c r="H1146" t="s">
        <v>12</v>
      </c>
      <c r="I1146">
        <v>100</v>
      </c>
      <c r="J1146" s="3">
        <f>VLOOKUP(_xlfn.CONCAT(base[[#This Row],[Evento]],base[[#This Row],[Tipo]]),'[1]tabela de preços'!$D$4:$E$14,2,0)</f>
        <v>90</v>
      </c>
      <c r="K1146" s="3">
        <v>9000</v>
      </c>
      <c r="L1146" s="3">
        <v>3518</v>
      </c>
      <c r="M1146" s="3">
        <v>5482</v>
      </c>
      <c r="N1146" t="s">
        <v>13</v>
      </c>
    </row>
    <row r="1147" spans="2:14" hidden="1" x14ac:dyDescent="0.25">
      <c r="B1147" s="2">
        <v>42949</v>
      </c>
      <c r="C1147" s="7">
        <f>YEAR(base[[#This Row],[Data]])</f>
        <v>2017</v>
      </c>
      <c r="D1147" s="7" t="str">
        <f>UPPER(TEXT(base[[#This Row],[Data]],"mmm"))</f>
        <v>AGO</v>
      </c>
      <c r="E1147" t="s">
        <v>22</v>
      </c>
      <c r="F1147" t="s">
        <v>16</v>
      </c>
      <c r="G1147" t="str">
        <f>PROPER(base[[#This Row],[Evento]]&amp;" "&amp;base[[#This Row],[Tipo]])</f>
        <v>Despedida Adulto</v>
      </c>
      <c r="H1147" t="s">
        <v>15</v>
      </c>
      <c r="I1147">
        <v>150</v>
      </c>
      <c r="J1147" s="3">
        <f>VLOOKUP(_xlfn.CONCAT(base[[#This Row],[Evento]],base[[#This Row],[Tipo]]),'[1]tabela de preços'!$D$4:$E$14,2,0)</f>
        <v>120</v>
      </c>
      <c r="K1147" s="3">
        <v>18000</v>
      </c>
      <c r="L1147" s="3">
        <v>7182</v>
      </c>
      <c r="M1147" s="3">
        <v>10818</v>
      </c>
      <c r="N1147" t="s">
        <v>13</v>
      </c>
    </row>
    <row r="1148" spans="2:14" hidden="1" x14ac:dyDescent="0.25">
      <c r="B1148" s="2">
        <v>42988</v>
      </c>
      <c r="C1148" s="7">
        <f>YEAR(base[[#This Row],[Data]])</f>
        <v>2017</v>
      </c>
      <c r="D1148" s="7" t="str">
        <f>UPPER(TEXT(base[[#This Row],[Data]],"mmm"))</f>
        <v>SET</v>
      </c>
      <c r="E1148" t="s">
        <v>10</v>
      </c>
      <c r="F1148" t="s">
        <v>11</v>
      </c>
      <c r="G1148" t="str">
        <f>PROPER(base[[#This Row],[Evento]]&amp;" "&amp;base[[#This Row],[Tipo]])</f>
        <v>Aniversário Infantil</v>
      </c>
      <c r="H1148" t="s">
        <v>12</v>
      </c>
      <c r="I1148">
        <v>50</v>
      </c>
      <c r="J1148" s="3">
        <f>VLOOKUP(_xlfn.CONCAT(base[[#This Row],[Evento]],base[[#This Row],[Tipo]]),'[1]tabela de preços'!$D$4:$E$14,2,0)</f>
        <v>70</v>
      </c>
      <c r="K1148" s="3">
        <v>3500</v>
      </c>
      <c r="L1148" s="3">
        <v>1282</v>
      </c>
      <c r="M1148" s="3">
        <v>2218</v>
      </c>
      <c r="N1148" t="s">
        <v>13</v>
      </c>
    </row>
    <row r="1149" spans="2:14" hidden="1" x14ac:dyDescent="0.25">
      <c r="B1149" s="2">
        <v>42650</v>
      </c>
      <c r="C1149" s="7">
        <f>YEAR(base[[#This Row],[Data]])</f>
        <v>2016</v>
      </c>
      <c r="D1149" s="7" t="str">
        <f>UPPER(TEXT(base[[#This Row],[Data]],"mmm"))</f>
        <v>OUT</v>
      </c>
      <c r="E1149" t="s">
        <v>10</v>
      </c>
      <c r="F1149" t="s">
        <v>14</v>
      </c>
      <c r="G1149" t="str">
        <f>PROPER(base[[#This Row],[Evento]]&amp;" "&amp;base[[#This Row],[Tipo]])</f>
        <v>Aniversário Teen</v>
      </c>
      <c r="H1149" t="s">
        <v>15</v>
      </c>
      <c r="I1149">
        <v>100</v>
      </c>
      <c r="J1149" s="3">
        <f>VLOOKUP(_xlfn.CONCAT(base[[#This Row],[Evento]],base[[#This Row],[Tipo]]),'[1]tabela de preços'!$D$4:$E$14,2,0)</f>
        <v>90</v>
      </c>
      <c r="K1149" s="3">
        <v>9000</v>
      </c>
      <c r="L1149" s="3">
        <v>3756</v>
      </c>
      <c r="M1149" s="3">
        <v>5244</v>
      </c>
      <c r="N1149" t="s">
        <v>13</v>
      </c>
    </row>
    <row r="1150" spans="2:14" hidden="1" x14ac:dyDescent="0.25">
      <c r="B1150" s="2">
        <v>42429</v>
      </c>
      <c r="C1150" s="7">
        <f>YEAR(base[[#This Row],[Data]])</f>
        <v>2016</v>
      </c>
      <c r="D1150" s="7" t="str">
        <f>UPPER(TEXT(base[[#This Row],[Data]],"mmm"))</f>
        <v>FEV</v>
      </c>
      <c r="E1150" t="s">
        <v>10</v>
      </c>
      <c r="F1150" t="s">
        <v>16</v>
      </c>
      <c r="G1150" t="str">
        <f>PROPER(base[[#This Row],[Evento]]&amp;" "&amp;base[[#This Row],[Tipo]])</f>
        <v>Aniversário Adulto</v>
      </c>
      <c r="H1150" t="s">
        <v>12</v>
      </c>
      <c r="I1150">
        <v>150</v>
      </c>
      <c r="J1150" s="3">
        <f>VLOOKUP(_xlfn.CONCAT(base[[#This Row],[Evento]],base[[#This Row],[Tipo]]),'[1]tabela de preços'!$D$4:$E$14,2,0)</f>
        <v>120</v>
      </c>
      <c r="K1150" s="3">
        <v>18000</v>
      </c>
      <c r="L1150" s="3">
        <v>6720</v>
      </c>
      <c r="M1150" s="3">
        <v>11280</v>
      </c>
      <c r="N1150" t="s">
        <v>13</v>
      </c>
    </row>
    <row r="1151" spans="2:14" hidden="1" x14ac:dyDescent="0.25">
      <c r="B1151" s="2">
        <v>42436</v>
      </c>
      <c r="C1151" s="7">
        <f>YEAR(base[[#This Row],[Data]])</f>
        <v>2016</v>
      </c>
      <c r="D1151" s="7" t="str">
        <f>UPPER(TEXT(base[[#This Row],[Data]],"mmm"))</f>
        <v>MAR</v>
      </c>
      <c r="E1151" t="s">
        <v>10</v>
      </c>
      <c r="F1151" t="s">
        <v>17</v>
      </c>
      <c r="G1151" t="str">
        <f>PROPER(base[[#This Row],[Evento]]&amp;" "&amp;base[[#This Row],[Tipo]])</f>
        <v>Aniversário Melhor Idade</v>
      </c>
      <c r="H1151" t="s">
        <v>15</v>
      </c>
      <c r="I1151">
        <v>70</v>
      </c>
      <c r="J1151" s="3">
        <f>VLOOKUP(_xlfn.CONCAT(base[[#This Row],[Evento]],base[[#This Row],[Tipo]]),'[1]tabela de preços'!$D$4:$E$14,2,0)</f>
        <v>120</v>
      </c>
      <c r="K1151" s="3">
        <v>8400</v>
      </c>
      <c r="L1151" s="3">
        <v>3432</v>
      </c>
      <c r="M1151" s="3">
        <v>4968</v>
      </c>
      <c r="N1151" t="s">
        <v>13</v>
      </c>
    </row>
    <row r="1152" spans="2:14" hidden="1" x14ac:dyDescent="0.25">
      <c r="B1152" s="2">
        <v>42409</v>
      </c>
      <c r="C1152" s="7">
        <f>YEAR(base[[#This Row],[Data]])</f>
        <v>2016</v>
      </c>
      <c r="D1152" s="7" t="str">
        <f>UPPER(TEXT(base[[#This Row],[Data]],"mmm"))</f>
        <v>FEV</v>
      </c>
      <c r="E1152" t="s">
        <v>18</v>
      </c>
      <c r="F1152" t="s">
        <v>16</v>
      </c>
      <c r="G1152" t="str">
        <f>PROPER(base[[#This Row],[Evento]]&amp;" "&amp;base[[#This Row],[Tipo]])</f>
        <v>Casamento Adulto</v>
      </c>
      <c r="H1152" t="s">
        <v>12</v>
      </c>
      <c r="I1152">
        <v>120</v>
      </c>
      <c r="J1152" s="3">
        <f>VLOOKUP(_xlfn.CONCAT(base[[#This Row],[Evento]],base[[#This Row],[Tipo]]),'[1]tabela de preços'!$D$4:$E$14,2,0)</f>
        <v>150</v>
      </c>
      <c r="K1152" s="3">
        <v>18000</v>
      </c>
      <c r="L1152" s="3">
        <v>7158</v>
      </c>
      <c r="M1152" s="3">
        <v>10842</v>
      </c>
      <c r="N1152" t="s">
        <v>13</v>
      </c>
    </row>
    <row r="1153" spans="2:14" hidden="1" x14ac:dyDescent="0.25">
      <c r="B1153" s="2">
        <v>42451</v>
      </c>
      <c r="C1153" s="7">
        <f>YEAR(base[[#This Row],[Data]])</f>
        <v>2016</v>
      </c>
      <c r="D1153" s="7" t="str">
        <f>UPPER(TEXT(base[[#This Row],[Data]],"mmm"))</f>
        <v>MAR</v>
      </c>
      <c r="E1153" t="s">
        <v>19</v>
      </c>
      <c r="F1153" t="s">
        <v>16</v>
      </c>
      <c r="G1153" t="str">
        <f>PROPER(base[[#This Row],[Evento]]&amp;" "&amp;base[[#This Row],[Tipo]])</f>
        <v>Bodas Adulto</v>
      </c>
      <c r="H1153" t="s">
        <v>15</v>
      </c>
      <c r="I1153">
        <v>100</v>
      </c>
      <c r="J1153" s="3">
        <f>VLOOKUP(_xlfn.CONCAT(base[[#This Row],[Evento]],base[[#This Row],[Tipo]]),'[1]tabela de preços'!$D$4:$E$14,2,0)</f>
        <v>150</v>
      </c>
      <c r="K1153" s="3">
        <v>15000</v>
      </c>
      <c r="L1153" s="3">
        <v>5675</v>
      </c>
      <c r="M1153" s="3">
        <v>9325</v>
      </c>
      <c r="N1153" t="s">
        <v>13</v>
      </c>
    </row>
    <row r="1154" spans="2:14" hidden="1" x14ac:dyDescent="0.25">
      <c r="B1154" s="2">
        <v>42528</v>
      </c>
      <c r="C1154" s="7">
        <f>YEAR(base[[#This Row],[Data]])</f>
        <v>2016</v>
      </c>
      <c r="D1154" s="7" t="str">
        <f>UPPER(TEXT(base[[#This Row],[Data]],"mmm"))</f>
        <v>JUN</v>
      </c>
      <c r="E1154" t="s">
        <v>19</v>
      </c>
      <c r="F1154" t="s">
        <v>17</v>
      </c>
      <c r="G1154" t="str">
        <f>PROPER(base[[#This Row],[Evento]]&amp;" "&amp;base[[#This Row],[Tipo]])</f>
        <v>Bodas Melhor Idade</v>
      </c>
      <c r="H1154" t="s">
        <v>12</v>
      </c>
      <c r="I1154">
        <v>200</v>
      </c>
      <c r="J1154" s="3">
        <f>VLOOKUP(_xlfn.CONCAT(base[[#This Row],[Evento]],base[[#This Row],[Tipo]]),'[1]tabela de preços'!$D$4:$E$14,2,0)</f>
        <v>120</v>
      </c>
      <c r="K1154" s="3">
        <v>24000</v>
      </c>
      <c r="L1154" s="3">
        <v>9458</v>
      </c>
      <c r="M1154" s="3">
        <v>14542</v>
      </c>
      <c r="N1154" t="s">
        <v>13</v>
      </c>
    </row>
    <row r="1155" spans="2:14" hidden="1" x14ac:dyDescent="0.25">
      <c r="B1155" s="2">
        <v>42894</v>
      </c>
      <c r="C1155" s="7">
        <f>YEAR(base[[#This Row],[Data]])</f>
        <v>2017</v>
      </c>
      <c r="D1155" s="7" t="str">
        <f>UPPER(TEXT(base[[#This Row],[Data]],"mmm"))</f>
        <v>JUN</v>
      </c>
      <c r="E1155" t="s">
        <v>20</v>
      </c>
      <c r="F1155" t="s">
        <v>16</v>
      </c>
      <c r="G1155" t="str">
        <f>PROPER(base[[#This Row],[Evento]]&amp;" "&amp;base[[#This Row],[Tipo]])</f>
        <v>Empresa Adulto</v>
      </c>
      <c r="H1155" t="s">
        <v>15</v>
      </c>
      <c r="I1155">
        <v>50</v>
      </c>
      <c r="J1155" s="3">
        <f>VLOOKUP(_xlfn.CONCAT(base[[#This Row],[Evento]],base[[#This Row],[Tipo]]),'[1]tabela de preços'!$D$4:$E$14,2,0)</f>
        <v>100</v>
      </c>
      <c r="K1155" s="3">
        <v>5000</v>
      </c>
      <c r="L1155" s="3">
        <v>1706</v>
      </c>
      <c r="M1155" s="3">
        <v>3294</v>
      </c>
      <c r="N1155" t="s">
        <v>13</v>
      </c>
    </row>
    <row r="1156" spans="2:14" hidden="1" x14ac:dyDescent="0.25">
      <c r="B1156" s="2">
        <v>42443</v>
      </c>
      <c r="C1156" s="7">
        <f>YEAR(base[[#This Row],[Data]])</f>
        <v>2016</v>
      </c>
      <c r="D1156" s="7" t="str">
        <f>UPPER(TEXT(base[[#This Row],[Data]],"mmm"))</f>
        <v>MAR</v>
      </c>
      <c r="E1156" t="s">
        <v>21</v>
      </c>
      <c r="F1156" t="s">
        <v>14</v>
      </c>
      <c r="G1156" t="str">
        <f>PROPER(base[[#This Row],[Evento]]&amp;" "&amp;base[[#This Row],[Tipo]])</f>
        <v>15 Anos Teen</v>
      </c>
      <c r="H1156" t="s">
        <v>12</v>
      </c>
      <c r="I1156">
        <v>100</v>
      </c>
      <c r="J1156" s="3">
        <f>VLOOKUP(_xlfn.CONCAT(base[[#This Row],[Evento]],base[[#This Row],[Tipo]]),'[1]tabela de preços'!$D$4:$E$14,2,0)</f>
        <v>90</v>
      </c>
      <c r="K1156" s="3">
        <v>9000</v>
      </c>
      <c r="L1156" s="3">
        <v>3575</v>
      </c>
      <c r="M1156" s="3">
        <v>5425</v>
      </c>
      <c r="N1156" t="s">
        <v>13</v>
      </c>
    </row>
    <row r="1157" spans="2:14" hidden="1" x14ac:dyDescent="0.25">
      <c r="B1157" s="2">
        <v>43074</v>
      </c>
      <c r="C1157" s="7">
        <f>YEAR(base[[#This Row],[Data]])</f>
        <v>2017</v>
      </c>
      <c r="D1157" s="7" t="str">
        <f>UPPER(TEXT(base[[#This Row],[Data]],"mmm"))</f>
        <v>DEZ</v>
      </c>
      <c r="E1157" t="s">
        <v>22</v>
      </c>
      <c r="F1157" t="s">
        <v>16</v>
      </c>
      <c r="G1157" t="str">
        <f>PROPER(base[[#This Row],[Evento]]&amp;" "&amp;base[[#This Row],[Tipo]])</f>
        <v>Despedida Adulto</v>
      </c>
      <c r="H1157" t="s">
        <v>15</v>
      </c>
      <c r="I1157">
        <v>150</v>
      </c>
      <c r="J1157" s="3">
        <f>VLOOKUP(_xlfn.CONCAT(base[[#This Row],[Evento]],base[[#This Row],[Tipo]]),'[1]tabela de preços'!$D$4:$E$14,2,0)</f>
        <v>120</v>
      </c>
      <c r="K1157" s="3">
        <v>18000</v>
      </c>
      <c r="L1157" s="3">
        <v>6452</v>
      </c>
      <c r="M1157" s="3">
        <v>11548</v>
      </c>
      <c r="N1157" t="s">
        <v>13</v>
      </c>
    </row>
    <row r="1158" spans="2:14" hidden="1" x14ac:dyDescent="0.25">
      <c r="B1158" s="2">
        <v>42550</v>
      </c>
      <c r="C1158" s="7">
        <f>YEAR(base[[#This Row],[Data]])</f>
        <v>2016</v>
      </c>
      <c r="D1158" s="7" t="str">
        <f>UPPER(TEXT(base[[#This Row],[Data]],"mmm"))</f>
        <v>JUN</v>
      </c>
      <c r="E1158" t="s">
        <v>10</v>
      </c>
      <c r="F1158" t="s">
        <v>11</v>
      </c>
      <c r="G1158" t="str">
        <f>PROPER(base[[#This Row],[Evento]]&amp;" "&amp;base[[#This Row],[Tipo]])</f>
        <v>Aniversário Infantil</v>
      </c>
      <c r="H1158" t="s">
        <v>12</v>
      </c>
      <c r="I1158">
        <v>50</v>
      </c>
      <c r="J1158" s="3">
        <f>VLOOKUP(_xlfn.CONCAT(base[[#This Row],[Evento]],base[[#This Row],[Tipo]]),'[1]tabela de preços'!$D$4:$E$14,2,0)</f>
        <v>70</v>
      </c>
      <c r="K1158" s="3">
        <v>3500</v>
      </c>
      <c r="L1158" s="3">
        <v>1442</v>
      </c>
      <c r="M1158" s="3">
        <v>2058</v>
      </c>
      <c r="N1158" t="s">
        <v>13</v>
      </c>
    </row>
    <row r="1159" spans="2:14" hidden="1" x14ac:dyDescent="0.25">
      <c r="B1159" s="2">
        <v>42856</v>
      </c>
      <c r="C1159" s="7">
        <f>YEAR(base[[#This Row],[Data]])</f>
        <v>2017</v>
      </c>
      <c r="D1159" s="7" t="str">
        <f>UPPER(TEXT(base[[#This Row],[Data]],"mmm"))</f>
        <v>MAI</v>
      </c>
      <c r="E1159" t="s">
        <v>10</v>
      </c>
      <c r="F1159" t="s">
        <v>14</v>
      </c>
      <c r="G1159" t="str">
        <f>PROPER(base[[#This Row],[Evento]]&amp;" "&amp;base[[#This Row],[Tipo]])</f>
        <v>Aniversário Teen</v>
      </c>
      <c r="H1159" t="s">
        <v>15</v>
      </c>
      <c r="I1159">
        <v>100</v>
      </c>
      <c r="J1159" s="3">
        <f>VLOOKUP(_xlfn.CONCAT(base[[#This Row],[Evento]],base[[#This Row],[Tipo]]),'[1]tabela de preços'!$D$4:$E$14,2,0)</f>
        <v>90</v>
      </c>
      <c r="K1159" s="3">
        <v>9000</v>
      </c>
      <c r="L1159" s="3">
        <v>3771</v>
      </c>
      <c r="M1159" s="3">
        <v>5229</v>
      </c>
      <c r="N1159" t="s">
        <v>13</v>
      </c>
    </row>
    <row r="1160" spans="2:14" hidden="1" x14ac:dyDescent="0.25">
      <c r="B1160" s="2">
        <v>43053</v>
      </c>
      <c r="C1160" s="7">
        <f>YEAR(base[[#This Row],[Data]])</f>
        <v>2017</v>
      </c>
      <c r="D1160" s="7" t="str">
        <f>UPPER(TEXT(base[[#This Row],[Data]],"mmm"))</f>
        <v>NOV</v>
      </c>
      <c r="E1160" t="s">
        <v>10</v>
      </c>
      <c r="F1160" t="s">
        <v>16</v>
      </c>
      <c r="G1160" t="str">
        <f>PROPER(base[[#This Row],[Evento]]&amp;" "&amp;base[[#This Row],[Tipo]])</f>
        <v>Aniversário Adulto</v>
      </c>
      <c r="H1160" t="s">
        <v>12</v>
      </c>
      <c r="I1160">
        <v>150</v>
      </c>
      <c r="J1160" s="3">
        <f>VLOOKUP(_xlfn.CONCAT(base[[#This Row],[Evento]],base[[#This Row],[Tipo]]),'[1]tabela de preços'!$D$4:$E$14,2,0)</f>
        <v>120</v>
      </c>
      <c r="K1160" s="3">
        <v>18000</v>
      </c>
      <c r="L1160" s="3">
        <v>6652</v>
      </c>
      <c r="M1160" s="3">
        <v>11348</v>
      </c>
      <c r="N1160" t="s">
        <v>13</v>
      </c>
    </row>
    <row r="1161" spans="2:14" hidden="1" x14ac:dyDescent="0.25">
      <c r="B1161" s="2">
        <v>42702</v>
      </c>
      <c r="C1161" s="7">
        <f>YEAR(base[[#This Row],[Data]])</f>
        <v>2016</v>
      </c>
      <c r="D1161" s="7" t="str">
        <f>UPPER(TEXT(base[[#This Row],[Data]],"mmm"))</f>
        <v>NOV</v>
      </c>
      <c r="E1161" t="s">
        <v>10</v>
      </c>
      <c r="F1161" t="s">
        <v>17</v>
      </c>
      <c r="G1161" t="str">
        <f>PROPER(base[[#This Row],[Evento]]&amp;" "&amp;base[[#This Row],[Tipo]])</f>
        <v>Aniversário Melhor Idade</v>
      </c>
      <c r="H1161" t="s">
        <v>15</v>
      </c>
      <c r="I1161">
        <v>70</v>
      </c>
      <c r="J1161" s="3">
        <f>VLOOKUP(_xlfn.CONCAT(base[[#This Row],[Evento]],base[[#This Row],[Tipo]]),'[1]tabela de preços'!$D$4:$E$14,2,0)</f>
        <v>120</v>
      </c>
      <c r="K1161" s="3">
        <v>8400</v>
      </c>
      <c r="L1161" s="3">
        <v>2853</v>
      </c>
      <c r="M1161" s="3">
        <v>5547</v>
      </c>
      <c r="N1161" t="s">
        <v>13</v>
      </c>
    </row>
    <row r="1162" spans="2:14" hidden="1" x14ac:dyDescent="0.25">
      <c r="B1162" s="2">
        <v>42934</v>
      </c>
      <c r="C1162" s="7">
        <f>YEAR(base[[#This Row],[Data]])</f>
        <v>2017</v>
      </c>
      <c r="D1162" s="7" t="str">
        <f>UPPER(TEXT(base[[#This Row],[Data]],"mmm"))</f>
        <v>JUL</v>
      </c>
      <c r="E1162" t="s">
        <v>18</v>
      </c>
      <c r="F1162" t="s">
        <v>16</v>
      </c>
      <c r="G1162" t="str">
        <f>PROPER(base[[#This Row],[Evento]]&amp;" "&amp;base[[#This Row],[Tipo]])</f>
        <v>Casamento Adulto</v>
      </c>
      <c r="H1162" t="s">
        <v>12</v>
      </c>
      <c r="I1162">
        <v>120</v>
      </c>
      <c r="J1162" s="3">
        <f>VLOOKUP(_xlfn.CONCAT(base[[#This Row],[Evento]],base[[#This Row],[Tipo]]),'[1]tabela de preços'!$D$4:$E$14,2,0)</f>
        <v>150</v>
      </c>
      <c r="K1162" s="3">
        <v>18000</v>
      </c>
      <c r="L1162" s="3">
        <v>5997</v>
      </c>
      <c r="M1162" s="3">
        <v>12003</v>
      </c>
      <c r="N1162" t="s">
        <v>13</v>
      </c>
    </row>
    <row r="1163" spans="2:14" hidden="1" x14ac:dyDescent="0.25">
      <c r="B1163" s="2">
        <v>42505</v>
      </c>
      <c r="C1163" s="7">
        <f>YEAR(base[[#This Row],[Data]])</f>
        <v>2016</v>
      </c>
      <c r="D1163" s="7" t="str">
        <f>UPPER(TEXT(base[[#This Row],[Data]],"mmm"))</f>
        <v>MAI</v>
      </c>
      <c r="E1163" t="s">
        <v>19</v>
      </c>
      <c r="F1163" t="s">
        <v>16</v>
      </c>
      <c r="G1163" t="str">
        <f>PROPER(base[[#This Row],[Evento]]&amp;" "&amp;base[[#This Row],[Tipo]])</f>
        <v>Bodas Adulto</v>
      </c>
      <c r="H1163" t="s">
        <v>15</v>
      </c>
      <c r="I1163">
        <v>100</v>
      </c>
      <c r="J1163" s="3">
        <f>VLOOKUP(_xlfn.CONCAT(base[[#This Row],[Evento]],base[[#This Row],[Tipo]]),'[1]tabela de preços'!$D$4:$E$14,2,0)</f>
        <v>150</v>
      </c>
      <c r="K1163" s="3">
        <v>15000</v>
      </c>
      <c r="L1163" s="3">
        <v>5497</v>
      </c>
      <c r="M1163" s="3">
        <v>9503</v>
      </c>
      <c r="N1163" t="s">
        <v>13</v>
      </c>
    </row>
    <row r="1164" spans="2:14" hidden="1" x14ac:dyDescent="0.25">
      <c r="B1164" s="2">
        <v>43043</v>
      </c>
      <c r="C1164" s="7">
        <f>YEAR(base[[#This Row],[Data]])</f>
        <v>2017</v>
      </c>
      <c r="D1164" s="7" t="str">
        <f>UPPER(TEXT(base[[#This Row],[Data]],"mmm"))</f>
        <v>NOV</v>
      </c>
      <c r="E1164" t="s">
        <v>19</v>
      </c>
      <c r="F1164" t="s">
        <v>17</v>
      </c>
      <c r="G1164" t="str">
        <f>PROPER(base[[#This Row],[Evento]]&amp;" "&amp;base[[#This Row],[Tipo]])</f>
        <v>Bodas Melhor Idade</v>
      </c>
      <c r="H1164" t="s">
        <v>12</v>
      </c>
      <c r="I1164">
        <v>200</v>
      </c>
      <c r="J1164" s="3">
        <f>VLOOKUP(_xlfn.CONCAT(base[[#This Row],[Evento]],base[[#This Row],[Tipo]]),'[1]tabela de preços'!$D$4:$E$14,2,0)</f>
        <v>120</v>
      </c>
      <c r="K1164" s="3">
        <v>24000</v>
      </c>
      <c r="L1164" s="3">
        <v>10171</v>
      </c>
      <c r="M1164" s="3">
        <v>13829</v>
      </c>
      <c r="N1164" t="s">
        <v>13</v>
      </c>
    </row>
    <row r="1165" spans="2:14" hidden="1" x14ac:dyDescent="0.25">
      <c r="B1165" s="2">
        <v>42710</v>
      </c>
      <c r="C1165" s="7">
        <f>YEAR(base[[#This Row],[Data]])</f>
        <v>2016</v>
      </c>
      <c r="D1165" s="7" t="str">
        <f>UPPER(TEXT(base[[#This Row],[Data]],"mmm"))</f>
        <v>DEZ</v>
      </c>
      <c r="E1165" t="s">
        <v>20</v>
      </c>
      <c r="F1165" t="s">
        <v>16</v>
      </c>
      <c r="G1165" t="str">
        <f>PROPER(base[[#This Row],[Evento]]&amp;" "&amp;base[[#This Row],[Tipo]])</f>
        <v>Empresa Adulto</v>
      </c>
      <c r="H1165" t="s">
        <v>15</v>
      </c>
      <c r="I1165">
        <v>50</v>
      </c>
      <c r="J1165" s="3">
        <f>VLOOKUP(_xlfn.CONCAT(base[[#This Row],[Evento]],base[[#This Row],[Tipo]]),'[1]tabela de preços'!$D$4:$E$14,2,0)</f>
        <v>100</v>
      </c>
      <c r="K1165" s="3">
        <v>5000</v>
      </c>
      <c r="L1165" s="3">
        <v>1807</v>
      </c>
      <c r="M1165" s="3">
        <v>3193</v>
      </c>
      <c r="N1165" t="s">
        <v>13</v>
      </c>
    </row>
    <row r="1166" spans="2:14" hidden="1" x14ac:dyDescent="0.25">
      <c r="B1166" s="2">
        <v>43046</v>
      </c>
      <c r="C1166" s="7">
        <f>YEAR(base[[#This Row],[Data]])</f>
        <v>2017</v>
      </c>
      <c r="D1166" s="7" t="str">
        <f>UPPER(TEXT(base[[#This Row],[Data]],"mmm"))</f>
        <v>NOV</v>
      </c>
      <c r="E1166" t="s">
        <v>21</v>
      </c>
      <c r="F1166" t="s">
        <v>14</v>
      </c>
      <c r="G1166" t="str">
        <f>PROPER(base[[#This Row],[Evento]]&amp;" "&amp;base[[#This Row],[Tipo]])</f>
        <v>15 Anos Teen</v>
      </c>
      <c r="H1166" t="s">
        <v>12</v>
      </c>
      <c r="I1166">
        <v>100</v>
      </c>
      <c r="J1166" s="3">
        <f>VLOOKUP(_xlfn.CONCAT(base[[#This Row],[Evento]],base[[#This Row],[Tipo]]),'[1]tabela de preços'!$D$4:$E$14,2,0)</f>
        <v>90</v>
      </c>
      <c r="K1166" s="3">
        <v>9000</v>
      </c>
      <c r="L1166" s="3">
        <v>3456</v>
      </c>
      <c r="M1166" s="3">
        <v>5544</v>
      </c>
      <c r="N1166" t="s">
        <v>13</v>
      </c>
    </row>
    <row r="1167" spans="2:14" hidden="1" x14ac:dyDescent="0.25">
      <c r="B1167" s="2">
        <v>42554</v>
      </c>
      <c r="C1167" s="7">
        <f>YEAR(base[[#This Row],[Data]])</f>
        <v>2016</v>
      </c>
      <c r="D1167" s="7" t="str">
        <f>UPPER(TEXT(base[[#This Row],[Data]],"mmm"))</f>
        <v>JUL</v>
      </c>
      <c r="E1167" t="s">
        <v>22</v>
      </c>
      <c r="F1167" t="s">
        <v>16</v>
      </c>
      <c r="G1167" t="str">
        <f>PROPER(base[[#This Row],[Evento]]&amp;" "&amp;base[[#This Row],[Tipo]])</f>
        <v>Despedida Adulto</v>
      </c>
      <c r="H1167" t="s">
        <v>15</v>
      </c>
      <c r="I1167">
        <v>150</v>
      </c>
      <c r="J1167" s="3">
        <f>VLOOKUP(_xlfn.CONCAT(base[[#This Row],[Evento]],base[[#This Row],[Tipo]]),'[1]tabela de preços'!$D$4:$E$14,2,0)</f>
        <v>120</v>
      </c>
      <c r="K1167" s="3">
        <v>18000</v>
      </c>
      <c r="L1167" s="3">
        <v>7648</v>
      </c>
      <c r="M1167" s="3">
        <v>10352</v>
      </c>
      <c r="N1167" t="s">
        <v>13</v>
      </c>
    </row>
    <row r="1168" spans="2:14" hidden="1" x14ac:dyDescent="0.25">
      <c r="B1168" s="2">
        <v>42418</v>
      </c>
      <c r="C1168" s="7">
        <f>YEAR(base[[#This Row],[Data]])</f>
        <v>2016</v>
      </c>
      <c r="D1168" s="7" t="str">
        <f>UPPER(TEXT(base[[#This Row],[Data]],"mmm"))</f>
        <v>FEV</v>
      </c>
      <c r="E1168" t="s">
        <v>10</v>
      </c>
      <c r="F1168" t="s">
        <v>11</v>
      </c>
      <c r="G1168" t="str">
        <f>PROPER(base[[#This Row],[Evento]]&amp;" "&amp;base[[#This Row],[Tipo]])</f>
        <v>Aniversário Infantil</v>
      </c>
      <c r="H1168" t="s">
        <v>12</v>
      </c>
      <c r="I1168">
        <v>50</v>
      </c>
      <c r="J1168" s="3">
        <f>VLOOKUP(_xlfn.CONCAT(base[[#This Row],[Evento]],base[[#This Row],[Tipo]]),'[1]tabela de preços'!$D$4:$E$14,2,0)</f>
        <v>70</v>
      </c>
      <c r="K1168" s="3">
        <v>3500</v>
      </c>
      <c r="L1168" s="3">
        <v>1184</v>
      </c>
      <c r="M1168" s="3">
        <v>2316</v>
      </c>
      <c r="N1168" t="s">
        <v>13</v>
      </c>
    </row>
    <row r="1169" spans="2:14" hidden="1" x14ac:dyDescent="0.25">
      <c r="B1169" s="2">
        <v>42885</v>
      </c>
      <c r="C1169" s="7">
        <f>YEAR(base[[#This Row],[Data]])</f>
        <v>2017</v>
      </c>
      <c r="D1169" s="7" t="str">
        <f>UPPER(TEXT(base[[#This Row],[Data]],"mmm"))</f>
        <v>MAI</v>
      </c>
      <c r="E1169" t="s">
        <v>10</v>
      </c>
      <c r="F1169" t="s">
        <v>14</v>
      </c>
      <c r="G1169" t="str">
        <f>PROPER(base[[#This Row],[Evento]]&amp;" "&amp;base[[#This Row],[Tipo]])</f>
        <v>Aniversário Teen</v>
      </c>
      <c r="H1169" t="s">
        <v>15</v>
      </c>
      <c r="I1169">
        <v>100</v>
      </c>
      <c r="J1169" s="3">
        <f>VLOOKUP(_xlfn.CONCAT(base[[#This Row],[Evento]],base[[#This Row],[Tipo]]),'[1]tabela de preços'!$D$4:$E$14,2,0)</f>
        <v>90</v>
      </c>
      <c r="K1169" s="3">
        <v>9000</v>
      </c>
      <c r="L1169" s="3">
        <v>3555</v>
      </c>
      <c r="M1169" s="3">
        <v>5445</v>
      </c>
      <c r="N1169" t="s">
        <v>13</v>
      </c>
    </row>
    <row r="1170" spans="2:14" hidden="1" x14ac:dyDescent="0.25">
      <c r="B1170" s="2">
        <v>42784</v>
      </c>
      <c r="C1170" s="7">
        <f>YEAR(base[[#This Row],[Data]])</f>
        <v>2017</v>
      </c>
      <c r="D1170" s="7" t="str">
        <f>UPPER(TEXT(base[[#This Row],[Data]],"mmm"))</f>
        <v>FEV</v>
      </c>
      <c r="E1170" t="s">
        <v>10</v>
      </c>
      <c r="F1170" t="s">
        <v>16</v>
      </c>
      <c r="G1170" t="str">
        <f>PROPER(base[[#This Row],[Evento]]&amp;" "&amp;base[[#This Row],[Tipo]])</f>
        <v>Aniversário Adulto</v>
      </c>
      <c r="H1170" t="s">
        <v>12</v>
      </c>
      <c r="I1170">
        <v>150</v>
      </c>
      <c r="J1170" s="3">
        <f>VLOOKUP(_xlfn.CONCAT(base[[#This Row],[Evento]],base[[#This Row],[Tipo]]),'[1]tabela de preços'!$D$4:$E$14,2,0)</f>
        <v>120</v>
      </c>
      <c r="K1170" s="3">
        <v>18000</v>
      </c>
      <c r="L1170" s="3">
        <v>7556</v>
      </c>
      <c r="M1170" s="3">
        <v>10444</v>
      </c>
      <c r="N1170" t="s">
        <v>13</v>
      </c>
    </row>
    <row r="1171" spans="2:14" hidden="1" x14ac:dyDescent="0.25">
      <c r="B1171" s="2">
        <v>42714</v>
      </c>
      <c r="C1171" s="7">
        <f>YEAR(base[[#This Row],[Data]])</f>
        <v>2016</v>
      </c>
      <c r="D1171" s="7" t="str">
        <f>UPPER(TEXT(base[[#This Row],[Data]],"mmm"))</f>
        <v>DEZ</v>
      </c>
      <c r="E1171" t="s">
        <v>10</v>
      </c>
      <c r="F1171" t="s">
        <v>17</v>
      </c>
      <c r="G1171" t="str">
        <f>PROPER(base[[#This Row],[Evento]]&amp;" "&amp;base[[#This Row],[Tipo]])</f>
        <v>Aniversário Melhor Idade</v>
      </c>
      <c r="H1171" t="s">
        <v>15</v>
      </c>
      <c r="I1171">
        <v>70</v>
      </c>
      <c r="J1171" s="3">
        <f>VLOOKUP(_xlfn.CONCAT(base[[#This Row],[Evento]],base[[#This Row],[Tipo]]),'[1]tabela de preços'!$D$4:$E$14,2,0)</f>
        <v>120</v>
      </c>
      <c r="K1171" s="3">
        <v>8400</v>
      </c>
      <c r="L1171" s="3">
        <v>2963</v>
      </c>
      <c r="M1171" s="3">
        <v>5437</v>
      </c>
      <c r="N1171" t="s">
        <v>13</v>
      </c>
    </row>
    <row r="1172" spans="2:14" hidden="1" x14ac:dyDescent="0.25">
      <c r="B1172" s="2">
        <v>42722</v>
      </c>
      <c r="C1172" s="7">
        <f>YEAR(base[[#This Row],[Data]])</f>
        <v>2016</v>
      </c>
      <c r="D1172" s="7" t="str">
        <f>UPPER(TEXT(base[[#This Row],[Data]],"mmm"))</f>
        <v>DEZ</v>
      </c>
      <c r="E1172" t="s">
        <v>18</v>
      </c>
      <c r="F1172" t="s">
        <v>16</v>
      </c>
      <c r="G1172" t="str">
        <f>PROPER(base[[#This Row],[Evento]]&amp;" "&amp;base[[#This Row],[Tipo]])</f>
        <v>Casamento Adulto</v>
      </c>
      <c r="H1172" t="s">
        <v>12</v>
      </c>
      <c r="I1172">
        <v>120</v>
      </c>
      <c r="J1172" s="3">
        <f>VLOOKUP(_xlfn.CONCAT(base[[#This Row],[Evento]],base[[#This Row],[Tipo]]),'[1]tabela de preços'!$D$4:$E$14,2,0)</f>
        <v>150</v>
      </c>
      <c r="K1172" s="3">
        <v>18000</v>
      </c>
      <c r="L1172" s="3">
        <v>6414</v>
      </c>
      <c r="M1172" s="3">
        <v>11586</v>
      </c>
      <c r="N1172" t="s">
        <v>13</v>
      </c>
    </row>
    <row r="1173" spans="2:14" hidden="1" x14ac:dyDescent="0.25">
      <c r="B1173" s="2">
        <v>42936</v>
      </c>
      <c r="C1173" s="7">
        <f>YEAR(base[[#This Row],[Data]])</f>
        <v>2017</v>
      </c>
      <c r="D1173" s="7" t="str">
        <f>UPPER(TEXT(base[[#This Row],[Data]],"mmm"))</f>
        <v>JUL</v>
      </c>
      <c r="E1173" t="s">
        <v>19</v>
      </c>
      <c r="F1173" t="s">
        <v>16</v>
      </c>
      <c r="G1173" t="str">
        <f>PROPER(base[[#This Row],[Evento]]&amp;" "&amp;base[[#This Row],[Tipo]])</f>
        <v>Bodas Adulto</v>
      </c>
      <c r="H1173" t="s">
        <v>15</v>
      </c>
      <c r="I1173">
        <v>100</v>
      </c>
      <c r="J1173" s="3">
        <f>VLOOKUP(_xlfn.CONCAT(base[[#This Row],[Evento]],base[[#This Row],[Tipo]]),'[1]tabela de preços'!$D$4:$E$14,2,0)</f>
        <v>150</v>
      </c>
      <c r="K1173" s="3">
        <v>15000</v>
      </c>
      <c r="L1173" s="3">
        <v>6207</v>
      </c>
      <c r="M1173" s="3">
        <v>8793</v>
      </c>
      <c r="N1173" t="s">
        <v>13</v>
      </c>
    </row>
    <row r="1174" spans="2:14" hidden="1" x14ac:dyDescent="0.25">
      <c r="B1174" s="2">
        <v>42420</v>
      </c>
      <c r="C1174" s="7">
        <f>YEAR(base[[#This Row],[Data]])</f>
        <v>2016</v>
      </c>
      <c r="D1174" s="7" t="str">
        <f>UPPER(TEXT(base[[#This Row],[Data]],"mmm"))</f>
        <v>FEV</v>
      </c>
      <c r="E1174" t="s">
        <v>19</v>
      </c>
      <c r="F1174" t="s">
        <v>17</v>
      </c>
      <c r="G1174" t="str">
        <f>PROPER(base[[#This Row],[Evento]]&amp;" "&amp;base[[#This Row],[Tipo]])</f>
        <v>Bodas Melhor Idade</v>
      </c>
      <c r="H1174" t="s">
        <v>12</v>
      </c>
      <c r="I1174">
        <v>200</v>
      </c>
      <c r="J1174" s="3">
        <f>VLOOKUP(_xlfn.CONCAT(base[[#This Row],[Evento]],base[[#This Row],[Tipo]]),'[1]tabela de preços'!$D$4:$E$14,2,0)</f>
        <v>120</v>
      </c>
      <c r="K1174" s="3">
        <v>24000</v>
      </c>
      <c r="L1174" s="3">
        <v>10755</v>
      </c>
      <c r="M1174" s="3">
        <v>13245</v>
      </c>
      <c r="N1174" t="s">
        <v>13</v>
      </c>
    </row>
    <row r="1175" spans="2:14" hidden="1" x14ac:dyDescent="0.25">
      <c r="B1175" s="2">
        <v>42582</v>
      </c>
      <c r="C1175" s="7">
        <f>YEAR(base[[#This Row],[Data]])</f>
        <v>2016</v>
      </c>
      <c r="D1175" s="7" t="str">
        <f>UPPER(TEXT(base[[#This Row],[Data]],"mmm"))</f>
        <v>JUL</v>
      </c>
      <c r="E1175" t="s">
        <v>20</v>
      </c>
      <c r="F1175" t="s">
        <v>16</v>
      </c>
      <c r="G1175" t="str">
        <f>PROPER(base[[#This Row],[Evento]]&amp;" "&amp;base[[#This Row],[Tipo]])</f>
        <v>Empresa Adulto</v>
      </c>
      <c r="H1175" t="s">
        <v>15</v>
      </c>
      <c r="I1175">
        <v>50</v>
      </c>
      <c r="J1175" s="3">
        <f>VLOOKUP(_xlfn.CONCAT(base[[#This Row],[Evento]],base[[#This Row],[Tipo]]),'[1]tabela de preços'!$D$4:$E$14,2,0)</f>
        <v>100</v>
      </c>
      <c r="K1175" s="3">
        <v>5000</v>
      </c>
      <c r="L1175" s="3">
        <v>2073</v>
      </c>
      <c r="M1175" s="3">
        <v>2927</v>
      </c>
      <c r="N1175" t="s">
        <v>13</v>
      </c>
    </row>
    <row r="1176" spans="2:14" hidden="1" x14ac:dyDescent="0.25">
      <c r="B1176" s="2">
        <v>42874</v>
      </c>
      <c r="C1176" s="7">
        <f>YEAR(base[[#This Row],[Data]])</f>
        <v>2017</v>
      </c>
      <c r="D1176" s="7" t="str">
        <f>UPPER(TEXT(base[[#This Row],[Data]],"mmm"))</f>
        <v>MAI</v>
      </c>
      <c r="E1176" t="s">
        <v>21</v>
      </c>
      <c r="F1176" t="s">
        <v>14</v>
      </c>
      <c r="G1176" t="str">
        <f>PROPER(base[[#This Row],[Evento]]&amp;" "&amp;base[[#This Row],[Tipo]])</f>
        <v>15 Anos Teen</v>
      </c>
      <c r="H1176" t="s">
        <v>12</v>
      </c>
      <c r="I1176">
        <v>100</v>
      </c>
      <c r="J1176" s="3">
        <f>VLOOKUP(_xlfn.CONCAT(base[[#This Row],[Evento]],base[[#This Row],[Tipo]]),'[1]tabela de preços'!$D$4:$E$14,2,0)</f>
        <v>90</v>
      </c>
      <c r="K1176" s="3">
        <v>9000</v>
      </c>
      <c r="L1176" s="3">
        <v>3272</v>
      </c>
      <c r="M1176" s="3">
        <v>5728</v>
      </c>
      <c r="N1176" t="s">
        <v>13</v>
      </c>
    </row>
    <row r="1177" spans="2:14" hidden="1" x14ac:dyDescent="0.25">
      <c r="B1177" s="2">
        <v>42423</v>
      </c>
      <c r="C1177" s="7">
        <f>YEAR(base[[#This Row],[Data]])</f>
        <v>2016</v>
      </c>
      <c r="D1177" s="7" t="str">
        <f>UPPER(TEXT(base[[#This Row],[Data]],"mmm"))</f>
        <v>FEV</v>
      </c>
      <c r="E1177" t="s">
        <v>22</v>
      </c>
      <c r="F1177" t="s">
        <v>16</v>
      </c>
      <c r="G1177" t="str">
        <f>PROPER(base[[#This Row],[Evento]]&amp;" "&amp;base[[#This Row],[Tipo]])</f>
        <v>Despedida Adulto</v>
      </c>
      <c r="H1177" t="s">
        <v>15</v>
      </c>
      <c r="I1177">
        <v>150</v>
      </c>
      <c r="J1177" s="3">
        <f>VLOOKUP(_xlfn.CONCAT(base[[#This Row],[Evento]],base[[#This Row],[Tipo]]),'[1]tabela de preços'!$D$4:$E$14,2,0)</f>
        <v>120</v>
      </c>
      <c r="K1177" s="3">
        <v>18000</v>
      </c>
      <c r="L1177" s="3">
        <v>6798</v>
      </c>
      <c r="M1177" s="3">
        <v>11202</v>
      </c>
      <c r="N1177" t="s">
        <v>13</v>
      </c>
    </row>
    <row r="1178" spans="2:14" hidden="1" x14ac:dyDescent="0.25">
      <c r="B1178" s="2">
        <v>42423</v>
      </c>
      <c r="C1178" s="7">
        <f>YEAR(base[[#This Row],[Data]])</f>
        <v>2016</v>
      </c>
      <c r="D1178" s="7" t="str">
        <f>UPPER(TEXT(base[[#This Row],[Data]],"mmm"))</f>
        <v>FEV</v>
      </c>
      <c r="E1178" t="s">
        <v>10</v>
      </c>
      <c r="F1178" t="s">
        <v>11</v>
      </c>
      <c r="G1178" t="str">
        <f>PROPER(base[[#This Row],[Evento]]&amp;" "&amp;base[[#This Row],[Tipo]])</f>
        <v>Aniversário Infantil</v>
      </c>
      <c r="H1178" t="s">
        <v>12</v>
      </c>
      <c r="I1178">
        <v>50</v>
      </c>
      <c r="J1178" s="3">
        <f>VLOOKUP(_xlfn.CONCAT(base[[#This Row],[Evento]],base[[#This Row],[Tipo]]),'[1]tabela de preços'!$D$4:$E$14,2,0)</f>
        <v>70</v>
      </c>
      <c r="K1178" s="3">
        <v>3500</v>
      </c>
      <c r="L1178" s="3">
        <v>1232</v>
      </c>
      <c r="M1178" s="3">
        <v>2268</v>
      </c>
      <c r="N1178" t="s">
        <v>13</v>
      </c>
    </row>
    <row r="1179" spans="2:14" hidden="1" x14ac:dyDescent="0.25">
      <c r="B1179" s="2">
        <v>42958</v>
      </c>
      <c r="C1179" s="7">
        <f>YEAR(base[[#This Row],[Data]])</f>
        <v>2017</v>
      </c>
      <c r="D1179" s="7" t="str">
        <f>UPPER(TEXT(base[[#This Row],[Data]],"mmm"))</f>
        <v>AGO</v>
      </c>
      <c r="E1179" t="s">
        <v>10</v>
      </c>
      <c r="F1179" t="s">
        <v>14</v>
      </c>
      <c r="G1179" t="str">
        <f>PROPER(base[[#This Row],[Evento]]&amp;" "&amp;base[[#This Row],[Tipo]])</f>
        <v>Aniversário Teen</v>
      </c>
      <c r="H1179" t="s">
        <v>15</v>
      </c>
      <c r="I1179">
        <v>100</v>
      </c>
      <c r="J1179" s="3">
        <f>VLOOKUP(_xlfn.CONCAT(base[[#This Row],[Evento]],base[[#This Row],[Tipo]]),'[1]tabela de preços'!$D$4:$E$14,2,0)</f>
        <v>90</v>
      </c>
      <c r="K1179" s="3">
        <v>9000</v>
      </c>
      <c r="L1179" s="3">
        <v>3325</v>
      </c>
      <c r="M1179" s="3">
        <v>5675</v>
      </c>
      <c r="N1179" t="s">
        <v>13</v>
      </c>
    </row>
    <row r="1180" spans="2:14" hidden="1" x14ac:dyDescent="0.25">
      <c r="B1180" s="2">
        <v>42608</v>
      </c>
      <c r="C1180" s="7">
        <f>YEAR(base[[#This Row],[Data]])</f>
        <v>2016</v>
      </c>
      <c r="D1180" s="7" t="str">
        <f>UPPER(TEXT(base[[#This Row],[Data]],"mmm"))</f>
        <v>AGO</v>
      </c>
      <c r="E1180" t="s">
        <v>10</v>
      </c>
      <c r="F1180" t="s">
        <v>16</v>
      </c>
      <c r="G1180" t="str">
        <f>PROPER(base[[#This Row],[Evento]]&amp;" "&amp;base[[#This Row],[Tipo]])</f>
        <v>Aniversário Adulto</v>
      </c>
      <c r="H1180" t="s">
        <v>12</v>
      </c>
      <c r="I1180">
        <v>150</v>
      </c>
      <c r="J1180" s="3">
        <f>VLOOKUP(_xlfn.CONCAT(base[[#This Row],[Evento]],base[[#This Row],[Tipo]]),'[1]tabela de preços'!$D$4:$E$14,2,0)</f>
        <v>120</v>
      </c>
      <c r="K1180" s="3">
        <v>18000</v>
      </c>
      <c r="L1180" s="3">
        <v>7159</v>
      </c>
      <c r="M1180" s="3">
        <v>10841</v>
      </c>
      <c r="N1180" t="s">
        <v>13</v>
      </c>
    </row>
    <row r="1181" spans="2:14" hidden="1" x14ac:dyDescent="0.25">
      <c r="B1181" s="2">
        <v>42582</v>
      </c>
      <c r="C1181" s="7">
        <f>YEAR(base[[#This Row],[Data]])</f>
        <v>2016</v>
      </c>
      <c r="D1181" s="7" t="str">
        <f>UPPER(TEXT(base[[#This Row],[Data]],"mmm"))</f>
        <v>JUL</v>
      </c>
      <c r="E1181" t="s">
        <v>10</v>
      </c>
      <c r="F1181" t="s">
        <v>17</v>
      </c>
      <c r="G1181" t="str">
        <f>PROPER(base[[#This Row],[Evento]]&amp;" "&amp;base[[#This Row],[Tipo]])</f>
        <v>Aniversário Melhor Idade</v>
      </c>
      <c r="H1181" t="s">
        <v>15</v>
      </c>
      <c r="I1181">
        <v>70</v>
      </c>
      <c r="J1181" s="3">
        <f>VLOOKUP(_xlfn.CONCAT(base[[#This Row],[Evento]],base[[#This Row],[Tipo]]),'[1]tabela de preços'!$D$4:$E$14,2,0)</f>
        <v>120</v>
      </c>
      <c r="K1181" s="3">
        <v>8400</v>
      </c>
      <c r="L1181" s="3">
        <v>2822</v>
      </c>
      <c r="M1181" s="3">
        <v>5578</v>
      </c>
      <c r="N1181" t="s">
        <v>13</v>
      </c>
    </row>
    <row r="1182" spans="2:14" hidden="1" x14ac:dyDescent="0.25">
      <c r="B1182" s="2">
        <v>42434</v>
      </c>
      <c r="C1182" s="7">
        <f>YEAR(base[[#This Row],[Data]])</f>
        <v>2016</v>
      </c>
      <c r="D1182" s="7" t="str">
        <f>UPPER(TEXT(base[[#This Row],[Data]],"mmm"))</f>
        <v>MAR</v>
      </c>
      <c r="E1182" t="s">
        <v>18</v>
      </c>
      <c r="F1182" t="s">
        <v>16</v>
      </c>
      <c r="G1182" t="str">
        <f>PROPER(base[[#This Row],[Evento]]&amp;" "&amp;base[[#This Row],[Tipo]])</f>
        <v>Casamento Adulto</v>
      </c>
      <c r="H1182" t="s">
        <v>12</v>
      </c>
      <c r="I1182">
        <v>120</v>
      </c>
      <c r="J1182" s="3">
        <f>VLOOKUP(_xlfn.CONCAT(base[[#This Row],[Evento]],base[[#This Row],[Tipo]]),'[1]tabela de preços'!$D$4:$E$14,2,0)</f>
        <v>150</v>
      </c>
      <c r="K1182" s="3">
        <v>18000</v>
      </c>
      <c r="L1182" s="3">
        <v>7785</v>
      </c>
      <c r="M1182" s="3">
        <v>10215</v>
      </c>
      <c r="N1182" t="s">
        <v>13</v>
      </c>
    </row>
    <row r="1183" spans="2:14" hidden="1" x14ac:dyDescent="0.25">
      <c r="B1183" s="2">
        <v>42528</v>
      </c>
      <c r="C1183" s="7">
        <f>YEAR(base[[#This Row],[Data]])</f>
        <v>2016</v>
      </c>
      <c r="D1183" s="7" t="str">
        <f>UPPER(TEXT(base[[#This Row],[Data]],"mmm"))</f>
        <v>JUN</v>
      </c>
      <c r="E1183" t="s">
        <v>19</v>
      </c>
      <c r="F1183" t="s">
        <v>16</v>
      </c>
      <c r="G1183" t="str">
        <f>PROPER(base[[#This Row],[Evento]]&amp;" "&amp;base[[#This Row],[Tipo]])</f>
        <v>Bodas Adulto</v>
      </c>
      <c r="H1183" t="s">
        <v>15</v>
      </c>
      <c r="I1183">
        <v>100</v>
      </c>
      <c r="J1183" s="3">
        <f>VLOOKUP(_xlfn.CONCAT(base[[#This Row],[Evento]],base[[#This Row],[Tipo]]),'[1]tabela de preços'!$D$4:$E$14,2,0)</f>
        <v>150</v>
      </c>
      <c r="K1183" s="3">
        <v>15000</v>
      </c>
      <c r="L1183" s="3">
        <v>5688</v>
      </c>
      <c r="M1183" s="3">
        <v>9312</v>
      </c>
      <c r="N1183" t="s">
        <v>13</v>
      </c>
    </row>
    <row r="1184" spans="2:14" hidden="1" x14ac:dyDescent="0.25">
      <c r="B1184" s="2">
        <v>42782</v>
      </c>
      <c r="C1184" s="7">
        <f>YEAR(base[[#This Row],[Data]])</f>
        <v>2017</v>
      </c>
      <c r="D1184" s="7" t="str">
        <f>UPPER(TEXT(base[[#This Row],[Data]],"mmm"))</f>
        <v>FEV</v>
      </c>
      <c r="E1184" t="s">
        <v>19</v>
      </c>
      <c r="F1184" t="s">
        <v>17</v>
      </c>
      <c r="G1184" t="str">
        <f>PROPER(base[[#This Row],[Evento]]&amp;" "&amp;base[[#This Row],[Tipo]])</f>
        <v>Bodas Melhor Idade</v>
      </c>
      <c r="H1184" t="s">
        <v>12</v>
      </c>
      <c r="I1184">
        <v>200</v>
      </c>
      <c r="J1184" s="3">
        <f>VLOOKUP(_xlfn.CONCAT(base[[#This Row],[Evento]],base[[#This Row],[Tipo]]),'[1]tabela de preços'!$D$4:$E$14,2,0)</f>
        <v>120</v>
      </c>
      <c r="K1184" s="3">
        <v>24000</v>
      </c>
      <c r="L1184" s="3">
        <v>10346</v>
      </c>
      <c r="M1184" s="3">
        <v>13654</v>
      </c>
      <c r="N1184" t="s">
        <v>13</v>
      </c>
    </row>
    <row r="1185" spans="2:14" hidden="1" x14ac:dyDescent="0.25">
      <c r="B1185" s="2">
        <v>42468</v>
      </c>
      <c r="C1185" s="7">
        <f>YEAR(base[[#This Row],[Data]])</f>
        <v>2016</v>
      </c>
      <c r="D1185" s="7" t="str">
        <f>UPPER(TEXT(base[[#This Row],[Data]],"mmm"))</f>
        <v>ABR</v>
      </c>
      <c r="E1185" t="s">
        <v>20</v>
      </c>
      <c r="F1185" t="s">
        <v>16</v>
      </c>
      <c r="G1185" t="str">
        <f>PROPER(base[[#This Row],[Evento]]&amp;" "&amp;base[[#This Row],[Tipo]])</f>
        <v>Empresa Adulto</v>
      </c>
      <c r="H1185" t="s">
        <v>15</v>
      </c>
      <c r="I1185">
        <v>50</v>
      </c>
      <c r="J1185" s="3">
        <f>VLOOKUP(_xlfn.CONCAT(base[[#This Row],[Evento]],base[[#This Row],[Tipo]]),'[1]tabela de preços'!$D$4:$E$14,2,0)</f>
        <v>100</v>
      </c>
      <c r="K1185" s="3">
        <v>5000</v>
      </c>
      <c r="L1185" s="3">
        <v>2190</v>
      </c>
      <c r="M1185" s="3">
        <v>2810</v>
      </c>
      <c r="N1185" t="s">
        <v>13</v>
      </c>
    </row>
    <row r="1186" spans="2:14" hidden="1" x14ac:dyDescent="0.25">
      <c r="B1186" s="2">
        <v>42674</v>
      </c>
      <c r="C1186" s="7">
        <f>YEAR(base[[#This Row],[Data]])</f>
        <v>2016</v>
      </c>
      <c r="D1186" s="7" t="str">
        <f>UPPER(TEXT(base[[#This Row],[Data]],"mmm"))</f>
        <v>OUT</v>
      </c>
      <c r="E1186" t="s">
        <v>21</v>
      </c>
      <c r="F1186" t="s">
        <v>14</v>
      </c>
      <c r="G1186" t="str">
        <f>PROPER(base[[#This Row],[Evento]]&amp;" "&amp;base[[#This Row],[Tipo]])</f>
        <v>15 Anos Teen</v>
      </c>
      <c r="H1186" t="s">
        <v>12</v>
      </c>
      <c r="I1186">
        <v>100</v>
      </c>
      <c r="J1186" s="3">
        <f>VLOOKUP(_xlfn.CONCAT(base[[#This Row],[Evento]],base[[#This Row],[Tipo]]),'[1]tabela de preços'!$D$4:$E$14,2,0)</f>
        <v>90</v>
      </c>
      <c r="K1186" s="3">
        <v>9000</v>
      </c>
      <c r="L1186" s="3">
        <v>3375</v>
      </c>
      <c r="M1186" s="3">
        <v>5625</v>
      </c>
      <c r="N1186" t="s">
        <v>13</v>
      </c>
    </row>
    <row r="1187" spans="2:14" hidden="1" x14ac:dyDescent="0.25">
      <c r="B1187" s="2">
        <v>42799</v>
      </c>
      <c r="C1187" s="7">
        <f>YEAR(base[[#This Row],[Data]])</f>
        <v>2017</v>
      </c>
      <c r="D1187" s="7" t="str">
        <f>UPPER(TEXT(base[[#This Row],[Data]],"mmm"))</f>
        <v>MAR</v>
      </c>
      <c r="E1187" t="s">
        <v>22</v>
      </c>
      <c r="F1187" t="s">
        <v>16</v>
      </c>
      <c r="G1187" t="str">
        <f>PROPER(base[[#This Row],[Evento]]&amp;" "&amp;base[[#This Row],[Tipo]])</f>
        <v>Despedida Adulto</v>
      </c>
      <c r="H1187" t="s">
        <v>15</v>
      </c>
      <c r="I1187">
        <v>150</v>
      </c>
      <c r="J1187" s="3">
        <f>VLOOKUP(_xlfn.CONCAT(base[[#This Row],[Evento]],base[[#This Row],[Tipo]]),'[1]tabela de preços'!$D$4:$E$14,2,0)</f>
        <v>120</v>
      </c>
      <c r="K1187" s="3">
        <v>18000</v>
      </c>
      <c r="L1187" s="3">
        <v>7098</v>
      </c>
      <c r="M1187" s="3">
        <v>10902</v>
      </c>
      <c r="N1187" t="s">
        <v>13</v>
      </c>
    </row>
    <row r="1188" spans="2:14" hidden="1" x14ac:dyDescent="0.25">
      <c r="B1188" s="2">
        <v>42623</v>
      </c>
      <c r="C1188" s="7">
        <f>YEAR(base[[#This Row],[Data]])</f>
        <v>2016</v>
      </c>
      <c r="D1188" s="7" t="str">
        <f>UPPER(TEXT(base[[#This Row],[Data]],"mmm"))</f>
        <v>SET</v>
      </c>
      <c r="E1188" t="s">
        <v>10</v>
      </c>
      <c r="F1188" t="s">
        <v>11</v>
      </c>
      <c r="G1188" t="str">
        <f>PROPER(base[[#This Row],[Evento]]&amp;" "&amp;base[[#This Row],[Tipo]])</f>
        <v>Aniversário Infantil</v>
      </c>
      <c r="H1188" t="s">
        <v>12</v>
      </c>
      <c r="I1188">
        <v>50</v>
      </c>
      <c r="J1188" s="3">
        <f>VLOOKUP(_xlfn.CONCAT(base[[#This Row],[Evento]],base[[#This Row],[Tipo]]),'[1]tabela de preços'!$D$4:$E$14,2,0)</f>
        <v>70</v>
      </c>
      <c r="K1188" s="3">
        <v>3500</v>
      </c>
      <c r="L1188" s="3">
        <v>1530</v>
      </c>
      <c r="M1188" s="3">
        <v>1970</v>
      </c>
      <c r="N1188" t="s">
        <v>13</v>
      </c>
    </row>
    <row r="1189" spans="2:14" hidden="1" x14ac:dyDescent="0.25">
      <c r="B1189" s="2">
        <v>42424</v>
      </c>
      <c r="C1189" s="7">
        <f>YEAR(base[[#This Row],[Data]])</f>
        <v>2016</v>
      </c>
      <c r="D1189" s="7" t="str">
        <f>UPPER(TEXT(base[[#This Row],[Data]],"mmm"))</f>
        <v>FEV</v>
      </c>
      <c r="E1189" t="s">
        <v>10</v>
      </c>
      <c r="F1189" t="s">
        <v>14</v>
      </c>
      <c r="G1189" t="str">
        <f>PROPER(base[[#This Row],[Evento]]&amp;" "&amp;base[[#This Row],[Tipo]])</f>
        <v>Aniversário Teen</v>
      </c>
      <c r="H1189" t="s">
        <v>15</v>
      </c>
      <c r="I1189">
        <v>100</v>
      </c>
      <c r="J1189" s="3">
        <f>VLOOKUP(_xlfn.CONCAT(base[[#This Row],[Evento]],base[[#This Row],[Tipo]]),'[1]tabela de preços'!$D$4:$E$14,2,0)</f>
        <v>90</v>
      </c>
      <c r="K1189" s="3">
        <v>9000</v>
      </c>
      <c r="L1189" s="3">
        <v>3180</v>
      </c>
      <c r="M1189" s="3">
        <v>5820</v>
      </c>
      <c r="N1189" t="s">
        <v>13</v>
      </c>
    </row>
    <row r="1190" spans="2:14" hidden="1" x14ac:dyDescent="0.25">
      <c r="B1190" s="2">
        <v>42528</v>
      </c>
      <c r="C1190" s="7">
        <f>YEAR(base[[#This Row],[Data]])</f>
        <v>2016</v>
      </c>
      <c r="D1190" s="7" t="str">
        <f>UPPER(TEXT(base[[#This Row],[Data]],"mmm"))</f>
        <v>JUN</v>
      </c>
      <c r="E1190" t="s">
        <v>10</v>
      </c>
      <c r="F1190" t="s">
        <v>16</v>
      </c>
      <c r="G1190" t="str">
        <f>PROPER(base[[#This Row],[Evento]]&amp;" "&amp;base[[#This Row],[Tipo]])</f>
        <v>Aniversário Adulto</v>
      </c>
      <c r="H1190" t="s">
        <v>12</v>
      </c>
      <c r="I1190">
        <v>150</v>
      </c>
      <c r="J1190" s="3">
        <f>VLOOKUP(_xlfn.CONCAT(base[[#This Row],[Evento]],base[[#This Row],[Tipo]]),'[1]tabela de preços'!$D$4:$E$14,2,0)</f>
        <v>120</v>
      </c>
      <c r="K1190" s="3">
        <v>18000</v>
      </c>
      <c r="L1190" s="3">
        <v>7417</v>
      </c>
      <c r="M1190" s="3">
        <v>10583</v>
      </c>
      <c r="N1190" t="s">
        <v>13</v>
      </c>
    </row>
    <row r="1191" spans="2:14" hidden="1" x14ac:dyDescent="0.25">
      <c r="B1191" s="2">
        <v>42716</v>
      </c>
      <c r="C1191" s="7">
        <f>YEAR(base[[#This Row],[Data]])</f>
        <v>2016</v>
      </c>
      <c r="D1191" s="7" t="str">
        <f>UPPER(TEXT(base[[#This Row],[Data]],"mmm"))</f>
        <v>DEZ</v>
      </c>
      <c r="E1191" t="s">
        <v>10</v>
      </c>
      <c r="F1191" t="s">
        <v>17</v>
      </c>
      <c r="G1191" t="str">
        <f>PROPER(base[[#This Row],[Evento]]&amp;" "&amp;base[[#This Row],[Tipo]])</f>
        <v>Aniversário Melhor Idade</v>
      </c>
      <c r="H1191" t="s">
        <v>15</v>
      </c>
      <c r="I1191">
        <v>70</v>
      </c>
      <c r="J1191" s="3">
        <f>VLOOKUP(_xlfn.CONCAT(base[[#This Row],[Evento]],base[[#This Row],[Tipo]]),'[1]tabela de preços'!$D$4:$E$14,2,0)</f>
        <v>120</v>
      </c>
      <c r="K1191" s="3">
        <v>8400</v>
      </c>
      <c r="L1191" s="3">
        <v>2899</v>
      </c>
      <c r="M1191" s="3">
        <v>5501</v>
      </c>
      <c r="N1191" t="s">
        <v>13</v>
      </c>
    </row>
    <row r="1192" spans="2:14" hidden="1" x14ac:dyDescent="0.25">
      <c r="B1192" s="2">
        <v>42719</v>
      </c>
      <c r="C1192" s="7">
        <f>YEAR(base[[#This Row],[Data]])</f>
        <v>2016</v>
      </c>
      <c r="D1192" s="7" t="str">
        <f>UPPER(TEXT(base[[#This Row],[Data]],"mmm"))</f>
        <v>DEZ</v>
      </c>
      <c r="E1192" t="s">
        <v>18</v>
      </c>
      <c r="F1192" t="s">
        <v>16</v>
      </c>
      <c r="G1192" t="str">
        <f>PROPER(base[[#This Row],[Evento]]&amp;" "&amp;base[[#This Row],[Tipo]])</f>
        <v>Casamento Adulto</v>
      </c>
      <c r="H1192" t="s">
        <v>12</v>
      </c>
      <c r="I1192">
        <v>120</v>
      </c>
      <c r="J1192" s="3">
        <f>VLOOKUP(_xlfn.CONCAT(base[[#This Row],[Evento]],base[[#This Row],[Tipo]]),'[1]tabela de preços'!$D$4:$E$14,2,0)</f>
        <v>150</v>
      </c>
      <c r="K1192" s="3">
        <v>18000</v>
      </c>
      <c r="L1192" s="3">
        <v>7038</v>
      </c>
      <c r="M1192" s="3">
        <v>10962</v>
      </c>
      <c r="N1192" t="s">
        <v>13</v>
      </c>
    </row>
    <row r="1193" spans="2:14" hidden="1" x14ac:dyDescent="0.25">
      <c r="B1193" s="2">
        <v>42374</v>
      </c>
      <c r="C1193" s="7">
        <f>YEAR(base[[#This Row],[Data]])</f>
        <v>2016</v>
      </c>
      <c r="D1193" s="7" t="str">
        <f>UPPER(TEXT(base[[#This Row],[Data]],"mmm"))</f>
        <v>JAN</v>
      </c>
      <c r="E1193" t="s">
        <v>19</v>
      </c>
      <c r="F1193" t="s">
        <v>16</v>
      </c>
      <c r="G1193" t="str">
        <f>PROPER(base[[#This Row],[Evento]]&amp;" "&amp;base[[#This Row],[Tipo]])</f>
        <v>Bodas Adulto</v>
      </c>
      <c r="H1193" t="s">
        <v>15</v>
      </c>
      <c r="I1193">
        <v>100</v>
      </c>
      <c r="J1193" s="3">
        <f>VLOOKUP(_xlfn.CONCAT(base[[#This Row],[Evento]],base[[#This Row],[Tipo]]),'[1]tabela de preços'!$D$4:$E$14,2,0)</f>
        <v>150</v>
      </c>
      <c r="K1193" s="3">
        <v>15000</v>
      </c>
      <c r="L1193" s="3">
        <v>5959</v>
      </c>
      <c r="M1193" s="3">
        <v>9041</v>
      </c>
      <c r="N1193" t="s">
        <v>13</v>
      </c>
    </row>
    <row r="1194" spans="2:14" hidden="1" x14ac:dyDescent="0.25">
      <c r="B1194" s="2">
        <v>42395</v>
      </c>
      <c r="C1194" s="7">
        <f>YEAR(base[[#This Row],[Data]])</f>
        <v>2016</v>
      </c>
      <c r="D1194" s="7" t="str">
        <f>UPPER(TEXT(base[[#This Row],[Data]],"mmm"))</f>
        <v>JAN</v>
      </c>
      <c r="E1194" t="s">
        <v>19</v>
      </c>
      <c r="F1194" t="s">
        <v>17</v>
      </c>
      <c r="G1194" t="str">
        <f>PROPER(base[[#This Row],[Evento]]&amp;" "&amp;base[[#This Row],[Tipo]])</f>
        <v>Bodas Melhor Idade</v>
      </c>
      <c r="H1194" t="s">
        <v>12</v>
      </c>
      <c r="I1194">
        <v>200</v>
      </c>
      <c r="J1194" s="3">
        <f>VLOOKUP(_xlfn.CONCAT(base[[#This Row],[Evento]],base[[#This Row],[Tipo]]),'[1]tabela de preços'!$D$4:$E$14,2,0)</f>
        <v>120</v>
      </c>
      <c r="K1194" s="3">
        <v>24000</v>
      </c>
      <c r="L1194" s="3">
        <v>9314</v>
      </c>
      <c r="M1194" s="3">
        <v>14686</v>
      </c>
      <c r="N1194" t="s">
        <v>13</v>
      </c>
    </row>
    <row r="1195" spans="2:14" hidden="1" x14ac:dyDescent="0.25">
      <c r="B1195" s="2">
        <v>42696</v>
      </c>
      <c r="C1195" s="7">
        <f>YEAR(base[[#This Row],[Data]])</f>
        <v>2016</v>
      </c>
      <c r="D1195" s="7" t="str">
        <f>UPPER(TEXT(base[[#This Row],[Data]],"mmm"))</f>
        <v>NOV</v>
      </c>
      <c r="E1195" t="s">
        <v>20</v>
      </c>
      <c r="F1195" t="s">
        <v>16</v>
      </c>
      <c r="G1195" t="str">
        <f>PROPER(base[[#This Row],[Evento]]&amp;" "&amp;base[[#This Row],[Tipo]])</f>
        <v>Empresa Adulto</v>
      </c>
      <c r="H1195" t="s">
        <v>15</v>
      </c>
      <c r="I1195">
        <v>50</v>
      </c>
      <c r="J1195" s="3">
        <f>VLOOKUP(_xlfn.CONCAT(base[[#This Row],[Evento]],base[[#This Row],[Tipo]]),'[1]tabela de preços'!$D$4:$E$14,2,0)</f>
        <v>100</v>
      </c>
      <c r="K1195" s="3">
        <v>5000</v>
      </c>
      <c r="L1195" s="3">
        <v>1863</v>
      </c>
      <c r="M1195" s="3">
        <v>3137</v>
      </c>
      <c r="N1195" t="s">
        <v>13</v>
      </c>
    </row>
    <row r="1196" spans="2:14" hidden="1" x14ac:dyDescent="0.25">
      <c r="B1196" s="2">
        <v>42538</v>
      </c>
      <c r="C1196" s="7">
        <f>YEAR(base[[#This Row],[Data]])</f>
        <v>2016</v>
      </c>
      <c r="D1196" s="7" t="str">
        <f>UPPER(TEXT(base[[#This Row],[Data]],"mmm"))</f>
        <v>JUN</v>
      </c>
      <c r="E1196" t="s">
        <v>21</v>
      </c>
      <c r="F1196" t="s">
        <v>14</v>
      </c>
      <c r="G1196" t="str">
        <f>PROPER(base[[#This Row],[Evento]]&amp;" "&amp;base[[#This Row],[Tipo]])</f>
        <v>15 Anos Teen</v>
      </c>
      <c r="H1196" t="s">
        <v>12</v>
      </c>
      <c r="I1196">
        <v>100</v>
      </c>
      <c r="J1196" s="3">
        <f>VLOOKUP(_xlfn.CONCAT(base[[#This Row],[Evento]],base[[#This Row],[Tipo]]),'[1]tabela de preços'!$D$4:$E$14,2,0)</f>
        <v>90</v>
      </c>
      <c r="K1196" s="3">
        <v>9000</v>
      </c>
      <c r="L1196" s="3">
        <v>3564</v>
      </c>
      <c r="M1196" s="3">
        <v>5436</v>
      </c>
      <c r="N1196" t="s">
        <v>13</v>
      </c>
    </row>
    <row r="1197" spans="2:14" hidden="1" x14ac:dyDescent="0.25">
      <c r="B1197" s="2">
        <v>42645</v>
      </c>
      <c r="C1197" s="7">
        <f>YEAR(base[[#This Row],[Data]])</f>
        <v>2016</v>
      </c>
      <c r="D1197" s="7" t="str">
        <f>UPPER(TEXT(base[[#This Row],[Data]],"mmm"))</f>
        <v>OUT</v>
      </c>
      <c r="E1197" t="s">
        <v>22</v>
      </c>
      <c r="F1197" t="s">
        <v>16</v>
      </c>
      <c r="G1197" t="str">
        <f>PROPER(base[[#This Row],[Evento]]&amp;" "&amp;base[[#This Row],[Tipo]])</f>
        <v>Despedida Adulto</v>
      </c>
      <c r="H1197" t="s">
        <v>15</v>
      </c>
      <c r="I1197">
        <v>150</v>
      </c>
      <c r="J1197" s="3">
        <f>VLOOKUP(_xlfn.CONCAT(base[[#This Row],[Evento]],base[[#This Row],[Tipo]]),'[1]tabela de preços'!$D$4:$E$14,2,0)</f>
        <v>120</v>
      </c>
      <c r="K1197" s="3">
        <v>18000</v>
      </c>
      <c r="L1197" s="3">
        <v>6244</v>
      </c>
      <c r="M1197" s="3">
        <v>11756</v>
      </c>
      <c r="N1197" t="s">
        <v>13</v>
      </c>
    </row>
    <row r="1198" spans="2:14" hidden="1" x14ac:dyDescent="0.25">
      <c r="B1198" s="2">
        <v>42426</v>
      </c>
      <c r="C1198" s="7">
        <f>YEAR(base[[#This Row],[Data]])</f>
        <v>2016</v>
      </c>
      <c r="D1198" s="7" t="str">
        <f>UPPER(TEXT(base[[#This Row],[Data]],"mmm"))</f>
        <v>FEV</v>
      </c>
      <c r="E1198" t="s">
        <v>10</v>
      </c>
      <c r="F1198" t="s">
        <v>11</v>
      </c>
      <c r="G1198" t="str">
        <f>PROPER(base[[#This Row],[Evento]]&amp;" "&amp;base[[#This Row],[Tipo]])</f>
        <v>Aniversário Infantil</v>
      </c>
      <c r="H1198" t="s">
        <v>12</v>
      </c>
      <c r="I1198">
        <v>50</v>
      </c>
      <c r="J1198" s="3">
        <f>VLOOKUP(_xlfn.CONCAT(base[[#This Row],[Evento]],base[[#This Row],[Tipo]]),'[1]tabela de preços'!$D$4:$E$14,2,0)</f>
        <v>70</v>
      </c>
      <c r="K1198" s="3">
        <v>3500</v>
      </c>
      <c r="L1198" s="3">
        <v>1210</v>
      </c>
      <c r="M1198" s="3">
        <v>2290</v>
      </c>
      <c r="N1198" t="s">
        <v>13</v>
      </c>
    </row>
    <row r="1199" spans="2:14" hidden="1" x14ac:dyDescent="0.25">
      <c r="B1199" s="2">
        <v>43055</v>
      </c>
      <c r="C1199" s="7">
        <f>YEAR(base[[#This Row],[Data]])</f>
        <v>2017</v>
      </c>
      <c r="D1199" s="7" t="str">
        <f>UPPER(TEXT(base[[#This Row],[Data]],"mmm"))</f>
        <v>NOV</v>
      </c>
      <c r="E1199" t="s">
        <v>10</v>
      </c>
      <c r="F1199" t="s">
        <v>14</v>
      </c>
      <c r="G1199" t="str">
        <f>PROPER(base[[#This Row],[Evento]]&amp;" "&amp;base[[#This Row],[Tipo]])</f>
        <v>Aniversário Teen</v>
      </c>
      <c r="H1199" t="s">
        <v>15</v>
      </c>
      <c r="I1199">
        <v>100</v>
      </c>
      <c r="J1199" s="3">
        <f>VLOOKUP(_xlfn.CONCAT(base[[#This Row],[Evento]],base[[#This Row],[Tipo]]),'[1]tabela de preços'!$D$4:$E$14,2,0)</f>
        <v>90</v>
      </c>
      <c r="K1199" s="3">
        <v>9000</v>
      </c>
      <c r="L1199" s="3">
        <v>3526</v>
      </c>
      <c r="M1199" s="3">
        <v>5474</v>
      </c>
      <c r="N1199" t="s">
        <v>13</v>
      </c>
    </row>
    <row r="1200" spans="2:14" hidden="1" x14ac:dyDescent="0.25">
      <c r="B1200" s="2">
        <v>42406</v>
      </c>
      <c r="C1200" s="7">
        <f>YEAR(base[[#This Row],[Data]])</f>
        <v>2016</v>
      </c>
      <c r="D1200" s="7" t="str">
        <f>UPPER(TEXT(base[[#This Row],[Data]],"mmm"))</f>
        <v>FEV</v>
      </c>
      <c r="E1200" t="s">
        <v>10</v>
      </c>
      <c r="F1200" t="s">
        <v>16</v>
      </c>
      <c r="G1200" t="str">
        <f>PROPER(base[[#This Row],[Evento]]&amp;" "&amp;base[[#This Row],[Tipo]])</f>
        <v>Aniversário Adulto</v>
      </c>
      <c r="H1200" t="s">
        <v>12</v>
      </c>
      <c r="I1200">
        <v>150</v>
      </c>
      <c r="J1200" s="3">
        <f>VLOOKUP(_xlfn.CONCAT(base[[#This Row],[Evento]],base[[#This Row],[Tipo]]),'[1]tabela de preços'!$D$4:$E$14,2,0)</f>
        <v>120</v>
      </c>
      <c r="K1200" s="3">
        <v>18000</v>
      </c>
      <c r="L1200" s="3">
        <v>6291</v>
      </c>
      <c r="M1200" s="3">
        <v>11709</v>
      </c>
      <c r="N1200" t="s">
        <v>13</v>
      </c>
    </row>
    <row r="1201" spans="2:14" hidden="1" x14ac:dyDescent="0.25">
      <c r="B1201" s="2">
        <v>42653</v>
      </c>
      <c r="C1201" s="7">
        <f>YEAR(base[[#This Row],[Data]])</f>
        <v>2016</v>
      </c>
      <c r="D1201" s="7" t="str">
        <f>UPPER(TEXT(base[[#This Row],[Data]],"mmm"))</f>
        <v>OUT</v>
      </c>
      <c r="E1201" t="s">
        <v>10</v>
      </c>
      <c r="F1201" t="s">
        <v>17</v>
      </c>
      <c r="G1201" t="str">
        <f>PROPER(base[[#This Row],[Evento]]&amp;" "&amp;base[[#This Row],[Tipo]])</f>
        <v>Aniversário Melhor Idade</v>
      </c>
      <c r="H1201" t="s">
        <v>15</v>
      </c>
      <c r="I1201">
        <v>70</v>
      </c>
      <c r="J1201" s="3">
        <f>VLOOKUP(_xlfn.CONCAT(base[[#This Row],[Evento]],base[[#This Row],[Tipo]]),'[1]tabela de preços'!$D$4:$E$14,2,0)</f>
        <v>120</v>
      </c>
      <c r="K1201" s="3">
        <v>8400</v>
      </c>
      <c r="L1201" s="3">
        <v>2949</v>
      </c>
      <c r="M1201" s="3">
        <v>5451</v>
      </c>
      <c r="N1201" t="s">
        <v>13</v>
      </c>
    </row>
    <row r="1202" spans="2:14" hidden="1" x14ac:dyDescent="0.25">
      <c r="B1202" s="2">
        <v>42639</v>
      </c>
      <c r="C1202" s="7">
        <f>YEAR(base[[#This Row],[Data]])</f>
        <v>2016</v>
      </c>
      <c r="D1202" s="7" t="str">
        <f>UPPER(TEXT(base[[#This Row],[Data]],"mmm"))</f>
        <v>SET</v>
      </c>
      <c r="E1202" t="s">
        <v>18</v>
      </c>
      <c r="F1202" t="s">
        <v>16</v>
      </c>
      <c r="G1202" t="str">
        <f>PROPER(base[[#This Row],[Evento]]&amp;" "&amp;base[[#This Row],[Tipo]])</f>
        <v>Casamento Adulto</v>
      </c>
      <c r="H1202" t="s">
        <v>12</v>
      </c>
      <c r="I1202">
        <v>120</v>
      </c>
      <c r="J1202" s="3">
        <f>VLOOKUP(_xlfn.CONCAT(base[[#This Row],[Evento]],base[[#This Row],[Tipo]]),'[1]tabela de preços'!$D$4:$E$14,2,0)</f>
        <v>150</v>
      </c>
      <c r="K1202" s="3">
        <v>18000</v>
      </c>
      <c r="L1202" s="3">
        <v>8014</v>
      </c>
      <c r="M1202" s="3">
        <v>9986</v>
      </c>
      <c r="N1202" t="s">
        <v>13</v>
      </c>
    </row>
    <row r="1203" spans="2:14" hidden="1" x14ac:dyDescent="0.25">
      <c r="B1203" s="2">
        <v>42415</v>
      </c>
      <c r="C1203" s="7">
        <f>YEAR(base[[#This Row],[Data]])</f>
        <v>2016</v>
      </c>
      <c r="D1203" s="7" t="str">
        <f>UPPER(TEXT(base[[#This Row],[Data]],"mmm"))</f>
        <v>FEV</v>
      </c>
      <c r="E1203" t="s">
        <v>19</v>
      </c>
      <c r="F1203" t="s">
        <v>16</v>
      </c>
      <c r="G1203" t="str">
        <f>PROPER(base[[#This Row],[Evento]]&amp;" "&amp;base[[#This Row],[Tipo]])</f>
        <v>Bodas Adulto</v>
      </c>
      <c r="H1203" t="s">
        <v>15</v>
      </c>
      <c r="I1203">
        <v>100</v>
      </c>
      <c r="J1203" s="3">
        <f>VLOOKUP(_xlfn.CONCAT(base[[#This Row],[Evento]],base[[#This Row],[Tipo]]),'[1]tabela de preços'!$D$4:$E$14,2,0)</f>
        <v>150</v>
      </c>
      <c r="K1203" s="3">
        <v>15000</v>
      </c>
      <c r="L1203" s="3">
        <v>6679</v>
      </c>
      <c r="M1203" s="3">
        <v>8321</v>
      </c>
      <c r="N1203" t="s">
        <v>13</v>
      </c>
    </row>
    <row r="1204" spans="2:14" hidden="1" x14ac:dyDescent="0.25">
      <c r="B1204" s="2">
        <v>43035</v>
      </c>
      <c r="C1204" s="7">
        <f>YEAR(base[[#This Row],[Data]])</f>
        <v>2017</v>
      </c>
      <c r="D1204" s="7" t="str">
        <f>UPPER(TEXT(base[[#This Row],[Data]],"mmm"))</f>
        <v>OUT</v>
      </c>
      <c r="E1204" t="s">
        <v>19</v>
      </c>
      <c r="F1204" t="s">
        <v>17</v>
      </c>
      <c r="G1204" t="str">
        <f>PROPER(base[[#This Row],[Evento]]&amp;" "&amp;base[[#This Row],[Tipo]])</f>
        <v>Bodas Melhor Idade</v>
      </c>
      <c r="H1204" t="s">
        <v>12</v>
      </c>
      <c r="I1204">
        <v>200</v>
      </c>
      <c r="J1204" s="3">
        <f>VLOOKUP(_xlfn.CONCAT(base[[#This Row],[Evento]],base[[#This Row],[Tipo]]),'[1]tabela de preços'!$D$4:$E$14,2,0)</f>
        <v>120</v>
      </c>
      <c r="K1204" s="3">
        <v>24000</v>
      </c>
      <c r="L1204" s="3">
        <v>8523</v>
      </c>
      <c r="M1204" s="3">
        <v>15477</v>
      </c>
      <c r="N1204" t="s">
        <v>13</v>
      </c>
    </row>
    <row r="1205" spans="2:14" hidden="1" x14ac:dyDescent="0.25">
      <c r="B1205" s="2">
        <v>42526</v>
      </c>
      <c r="C1205" s="7">
        <f>YEAR(base[[#This Row],[Data]])</f>
        <v>2016</v>
      </c>
      <c r="D1205" s="7" t="str">
        <f>UPPER(TEXT(base[[#This Row],[Data]],"mmm"))</f>
        <v>JUN</v>
      </c>
      <c r="E1205" t="s">
        <v>20</v>
      </c>
      <c r="F1205" t="s">
        <v>16</v>
      </c>
      <c r="G1205" t="str">
        <f>PROPER(base[[#This Row],[Evento]]&amp;" "&amp;base[[#This Row],[Tipo]])</f>
        <v>Empresa Adulto</v>
      </c>
      <c r="H1205" t="s">
        <v>15</v>
      </c>
      <c r="I1205">
        <v>50</v>
      </c>
      <c r="J1205" s="3">
        <f>VLOOKUP(_xlfn.CONCAT(base[[#This Row],[Evento]],base[[#This Row],[Tipo]]),'[1]tabela de preços'!$D$4:$E$14,2,0)</f>
        <v>100</v>
      </c>
      <c r="K1205" s="3">
        <v>5000</v>
      </c>
      <c r="L1205" s="3">
        <v>1842</v>
      </c>
      <c r="M1205" s="3">
        <v>3158</v>
      </c>
      <c r="N1205" t="s">
        <v>13</v>
      </c>
    </row>
    <row r="1206" spans="2:14" hidden="1" x14ac:dyDescent="0.25">
      <c r="B1206" s="2">
        <v>42650</v>
      </c>
      <c r="C1206" s="7">
        <f>YEAR(base[[#This Row],[Data]])</f>
        <v>2016</v>
      </c>
      <c r="D1206" s="7" t="str">
        <f>UPPER(TEXT(base[[#This Row],[Data]],"mmm"))</f>
        <v>OUT</v>
      </c>
      <c r="E1206" t="s">
        <v>21</v>
      </c>
      <c r="F1206" t="s">
        <v>14</v>
      </c>
      <c r="G1206" t="str">
        <f>PROPER(base[[#This Row],[Evento]]&amp;" "&amp;base[[#This Row],[Tipo]])</f>
        <v>15 Anos Teen</v>
      </c>
      <c r="H1206" t="s">
        <v>12</v>
      </c>
      <c r="I1206">
        <v>100</v>
      </c>
      <c r="J1206" s="3">
        <f>VLOOKUP(_xlfn.CONCAT(base[[#This Row],[Evento]],base[[#This Row],[Tipo]]),'[1]tabela de preços'!$D$4:$E$14,2,0)</f>
        <v>90</v>
      </c>
      <c r="K1206" s="3">
        <v>9000</v>
      </c>
      <c r="L1206" s="3">
        <v>3233</v>
      </c>
      <c r="M1206" s="3">
        <v>5767</v>
      </c>
      <c r="N1206" t="s">
        <v>13</v>
      </c>
    </row>
    <row r="1207" spans="2:14" hidden="1" x14ac:dyDescent="0.25">
      <c r="B1207" s="2">
        <v>42403</v>
      </c>
      <c r="C1207" s="7">
        <f>YEAR(base[[#This Row],[Data]])</f>
        <v>2016</v>
      </c>
      <c r="D1207" s="7" t="str">
        <f>UPPER(TEXT(base[[#This Row],[Data]],"mmm"))</f>
        <v>FEV</v>
      </c>
      <c r="E1207" t="s">
        <v>22</v>
      </c>
      <c r="F1207" t="s">
        <v>16</v>
      </c>
      <c r="G1207" t="str">
        <f>PROPER(base[[#This Row],[Evento]]&amp;" "&amp;base[[#This Row],[Tipo]])</f>
        <v>Despedida Adulto</v>
      </c>
      <c r="H1207" t="s">
        <v>15</v>
      </c>
      <c r="I1207">
        <v>150</v>
      </c>
      <c r="J1207" s="3">
        <f>VLOOKUP(_xlfn.CONCAT(base[[#This Row],[Evento]],base[[#This Row],[Tipo]]),'[1]tabela de preços'!$D$4:$E$14,2,0)</f>
        <v>120</v>
      </c>
      <c r="K1207" s="3">
        <v>18000</v>
      </c>
      <c r="L1207" s="3">
        <v>7747</v>
      </c>
      <c r="M1207" s="3">
        <v>10253</v>
      </c>
      <c r="N1207" t="s">
        <v>13</v>
      </c>
    </row>
    <row r="1208" spans="2:14" hidden="1" x14ac:dyDescent="0.25">
      <c r="B1208" s="2">
        <v>42897</v>
      </c>
      <c r="C1208" s="7">
        <f>YEAR(base[[#This Row],[Data]])</f>
        <v>2017</v>
      </c>
      <c r="D1208" s="7" t="str">
        <f>UPPER(TEXT(base[[#This Row],[Data]],"mmm"))</f>
        <v>JUN</v>
      </c>
      <c r="E1208" t="s">
        <v>10</v>
      </c>
      <c r="F1208" t="s">
        <v>11</v>
      </c>
      <c r="G1208" t="str">
        <f>PROPER(base[[#This Row],[Evento]]&amp;" "&amp;base[[#This Row],[Tipo]])</f>
        <v>Aniversário Infantil</v>
      </c>
      <c r="H1208" t="s">
        <v>12</v>
      </c>
      <c r="I1208">
        <v>50</v>
      </c>
      <c r="J1208" s="3">
        <f>VLOOKUP(_xlfn.CONCAT(base[[#This Row],[Evento]],base[[#This Row],[Tipo]]),'[1]tabela de preços'!$D$4:$E$14,2,0)</f>
        <v>70</v>
      </c>
      <c r="K1208" s="3">
        <v>3500</v>
      </c>
      <c r="L1208" s="3">
        <v>1257</v>
      </c>
      <c r="M1208" s="3">
        <v>2243</v>
      </c>
      <c r="N1208" t="s">
        <v>13</v>
      </c>
    </row>
    <row r="1209" spans="2:14" hidden="1" x14ac:dyDescent="0.25">
      <c r="B1209" s="2">
        <v>42877</v>
      </c>
      <c r="C1209" s="7">
        <f>YEAR(base[[#This Row],[Data]])</f>
        <v>2017</v>
      </c>
      <c r="D1209" s="7" t="str">
        <f>UPPER(TEXT(base[[#This Row],[Data]],"mmm"))</f>
        <v>MAI</v>
      </c>
      <c r="E1209" t="s">
        <v>10</v>
      </c>
      <c r="F1209" t="s">
        <v>14</v>
      </c>
      <c r="G1209" t="str">
        <f>PROPER(base[[#This Row],[Evento]]&amp;" "&amp;base[[#This Row],[Tipo]])</f>
        <v>Aniversário Teen</v>
      </c>
      <c r="H1209" t="s">
        <v>15</v>
      </c>
      <c r="I1209">
        <v>100</v>
      </c>
      <c r="J1209" s="3">
        <f>VLOOKUP(_xlfn.CONCAT(base[[#This Row],[Evento]],base[[#This Row],[Tipo]]),'[1]tabela de preços'!$D$4:$E$14,2,0)</f>
        <v>90</v>
      </c>
      <c r="K1209" s="3">
        <v>9000</v>
      </c>
      <c r="L1209" s="3">
        <v>3444</v>
      </c>
      <c r="M1209" s="3">
        <v>5556</v>
      </c>
      <c r="N1209" t="s">
        <v>13</v>
      </c>
    </row>
    <row r="1210" spans="2:14" hidden="1" x14ac:dyDescent="0.25">
      <c r="B1210" s="2">
        <v>42544</v>
      </c>
      <c r="C1210" s="7">
        <f>YEAR(base[[#This Row],[Data]])</f>
        <v>2016</v>
      </c>
      <c r="D1210" s="7" t="str">
        <f>UPPER(TEXT(base[[#This Row],[Data]],"mmm"))</f>
        <v>JUN</v>
      </c>
      <c r="E1210" t="s">
        <v>10</v>
      </c>
      <c r="F1210" t="s">
        <v>16</v>
      </c>
      <c r="G1210" t="str">
        <f>PROPER(base[[#This Row],[Evento]]&amp;" "&amp;base[[#This Row],[Tipo]])</f>
        <v>Aniversário Adulto</v>
      </c>
      <c r="H1210" t="s">
        <v>12</v>
      </c>
      <c r="I1210">
        <v>150</v>
      </c>
      <c r="J1210" s="3">
        <f>VLOOKUP(_xlfn.CONCAT(base[[#This Row],[Evento]],base[[#This Row],[Tipo]]),'[1]tabela de preços'!$D$4:$E$14,2,0)</f>
        <v>120</v>
      </c>
      <c r="K1210" s="3">
        <v>18000</v>
      </c>
      <c r="L1210" s="3">
        <v>8015</v>
      </c>
      <c r="M1210" s="3">
        <v>9985</v>
      </c>
      <c r="N1210" t="s">
        <v>13</v>
      </c>
    </row>
    <row r="1211" spans="2:14" hidden="1" x14ac:dyDescent="0.25">
      <c r="B1211" s="2">
        <v>42960</v>
      </c>
      <c r="C1211" s="7">
        <f>YEAR(base[[#This Row],[Data]])</f>
        <v>2017</v>
      </c>
      <c r="D1211" s="7" t="str">
        <f>UPPER(TEXT(base[[#This Row],[Data]],"mmm"))</f>
        <v>AGO</v>
      </c>
      <c r="E1211" t="s">
        <v>10</v>
      </c>
      <c r="F1211" t="s">
        <v>17</v>
      </c>
      <c r="G1211" t="str">
        <f>PROPER(base[[#This Row],[Evento]]&amp;" "&amp;base[[#This Row],[Tipo]])</f>
        <v>Aniversário Melhor Idade</v>
      </c>
      <c r="H1211" t="s">
        <v>15</v>
      </c>
      <c r="I1211">
        <v>70</v>
      </c>
      <c r="J1211" s="3">
        <f>VLOOKUP(_xlfn.CONCAT(base[[#This Row],[Evento]],base[[#This Row],[Tipo]]),'[1]tabela de preços'!$D$4:$E$14,2,0)</f>
        <v>120</v>
      </c>
      <c r="K1211" s="3">
        <v>8400</v>
      </c>
      <c r="L1211" s="3">
        <v>3543</v>
      </c>
      <c r="M1211" s="3">
        <v>4857</v>
      </c>
      <c r="N1211" t="s">
        <v>13</v>
      </c>
    </row>
    <row r="1212" spans="2:14" hidden="1" x14ac:dyDescent="0.25">
      <c r="B1212" s="2">
        <v>43022</v>
      </c>
      <c r="C1212" s="7">
        <f>YEAR(base[[#This Row],[Data]])</f>
        <v>2017</v>
      </c>
      <c r="D1212" s="7" t="str">
        <f>UPPER(TEXT(base[[#This Row],[Data]],"mmm"))</f>
        <v>OUT</v>
      </c>
      <c r="E1212" t="s">
        <v>18</v>
      </c>
      <c r="F1212" t="s">
        <v>16</v>
      </c>
      <c r="G1212" t="str">
        <f>PROPER(base[[#This Row],[Evento]]&amp;" "&amp;base[[#This Row],[Tipo]])</f>
        <v>Casamento Adulto</v>
      </c>
      <c r="H1212" t="s">
        <v>12</v>
      </c>
      <c r="I1212">
        <v>120</v>
      </c>
      <c r="J1212" s="3">
        <f>VLOOKUP(_xlfn.CONCAT(base[[#This Row],[Evento]],base[[#This Row],[Tipo]]),'[1]tabela de preços'!$D$4:$E$14,2,0)</f>
        <v>150</v>
      </c>
      <c r="K1212" s="3">
        <v>18000</v>
      </c>
      <c r="L1212" s="3">
        <v>6109</v>
      </c>
      <c r="M1212" s="3">
        <v>11891</v>
      </c>
      <c r="N1212" t="s">
        <v>13</v>
      </c>
    </row>
    <row r="1213" spans="2:14" hidden="1" x14ac:dyDescent="0.25">
      <c r="B1213" s="2">
        <v>42398</v>
      </c>
      <c r="C1213" s="7">
        <f>YEAR(base[[#This Row],[Data]])</f>
        <v>2016</v>
      </c>
      <c r="D1213" s="7" t="str">
        <f>UPPER(TEXT(base[[#This Row],[Data]],"mmm"))</f>
        <v>JAN</v>
      </c>
      <c r="E1213" t="s">
        <v>19</v>
      </c>
      <c r="F1213" t="s">
        <v>16</v>
      </c>
      <c r="G1213" t="str">
        <f>PROPER(base[[#This Row],[Evento]]&amp;" "&amp;base[[#This Row],[Tipo]])</f>
        <v>Bodas Adulto</v>
      </c>
      <c r="H1213" t="s">
        <v>15</v>
      </c>
      <c r="I1213">
        <v>100</v>
      </c>
      <c r="J1213" s="3">
        <f>VLOOKUP(_xlfn.CONCAT(base[[#This Row],[Evento]],base[[#This Row],[Tipo]]),'[1]tabela de preços'!$D$4:$E$14,2,0)</f>
        <v>150</v>
      </c>
      <c r="K1213" s="3">
        <v>15000</v>
      </c>
      <c r="L1213" s="3">
        <v>5968</v>
      </c>
      <c r="M1213" s="3">
        <v>9032</v>
      </c>
      <c r="N1213" t="s">
        <v>13</v>
      </c>
    </row>
    <row r="1214" spans="2:14" hidden="1" x14ac:dyDescent="0.25">
      <c r="B1214" s="2">
        <v>42865</v>
      </c>
      <c r="C1214" s="7">
        <f>YEAR(base[[#This Row],[Data]])</f>
        <v>2017</v>
      </c>
      <c r="D1214" s="7" t="str">
        <f>UPPER(TEXT(base[[#This Row],[Data]],"mmm"))</f>
        <v>MAI</v>
      </c>
      <c r="E1214" t="s">
        <v>19</v>
      </c>
      <c r="F1214" t="s">
        <v>17</v>
      </c>
      <c r="G1214" t="str">
        <f>PROPER(base[[#This Row],[Evento]]&amp;" "&amp;base[[#This Row],[Tipo]])</f>
        <v>Bodas Melhor Idade</v>
      </c>
      <c r="H1214" t="s">
        <v>12</v>
      </c>
      <c r="I1214">
        <v>200</v>
      </c>
      <c r="J1214" s="3">
        <f>VLOOKUP(_xlfn.CONCAT(base[[#This Row],[Evento]],base[[#This Row],[Tipo]]),'[1]tabela de preços'!$D$4:$E$14,2,0)</f>
        <v>120</v>
      </c>
      <c r="K1214" s="3">
        <v>24000</v>
      </c>
      <c r="L1214" s="3">
        <v>10330</v>
      </c>
      <c r="M1214" s="3">
        <v>13670</v>
      </c>
      <c r="N1214" t="s">
        <v>13</v>
      </c>
    </row>
    <row r="1215" spans="2:14" hidden="1" x14ac:dyDescent="0.25">
      <c r="B1215" s="2">
        <v>42517</v>
      </c>
      <c r="C1215" s="7">
        <f>YEAR(base[[#This Row],[Data]])</f>
        <v>2016</v>
      </c>
      <c r="D1215" s="7" t="str">
        <f>UPPER(TEXT(base[[#This Row],[Data]],"mmm"))</f>
        <v>MAI</v>
      </c>
      <c r="E1215" t="s">
        <v>20</v>
      </c>
      <c r="F1215" t="s">
        <v>16</v>
      </c>
      <c r="G1215" t="str">
        <f>PROPER(base[[#This Row],[Evento]]&amp;" "&amp;base[[#This Row],[Tipo]])</f>
        <v>Empresa Adulto</v>
      </c>
      <c r="H1215" t="s">
        <v>15</v>
      </c>
      <c r="I1215">
        <v>50</v>
      </c>
      <c r="J1215" s="3">
        <f>VLOOKUP(_xlfn.CONCAT(base[[#This Row],[Evento]],base[[#This Row],[Tipo]]),'[1]tabela de preços'!$D$4:$E$14,2,0)</f>
        <v>100</v>
      </c>
      <c r="K1215" s="3">
        <v>5000</v>
      </c>
      <c r="L1215" s="3">
        <v>1946</v>
      </c>
      <c r="M1215" s="3">
        <v>3054</v>
      </c>
      <c r="N1215" t="s">
        <v>13</v>
      </c>
    </row>
    <row r="1216" spans="2:14" hidden="1" x14ac:dyDescent="0.25">
      <c r="B1216" s="2">
        <v>43038</v>
      </c>
      <c r="C1216" s="7">
        <f>YEAR(base[[#This Row],[Data]])</f>
        <v>2017</v>
      </c>
      <c r="D1216" s="7" t="str">
        <f>UPPER(TEXT(base[[#This Row],[Data]],"mmm"))</f>
        <v>OUT</v>
      </c>
      <c r="E1216" t="s">
        <v>21</v>
      </c>
      <c r="F1216" t="s">
        <v>14</v>
      </c>
      <c r="G1216" t="str">
        <f>PROPER(base[[#This Row],[Evento]]&amp;" "&amp;base[[#This Row],[Tipo]])</f>
        <v>15 Anos Teen</v>
      </c>
      <c r="H1216" t="s">
        <v>12</v>
      </c>
      <c r="I1216">
        <v>100</v>
      </c>
      <c r="J1216" s="3">
        <f>VLOOKUP(_xlfn.CONCAT(base[[#This Row],[Evento]],base[[#This Row],[Tipo]]),'[1]tabela de preços'!$D$4:$E$14,2,0)</f>
        <v>90</v>
      </c>
      <c r="K1216" s="3">
        <v>9000</v>
      </c>
      <c r="L1216" s="3">
        <v>3333</v>
      </c>
      <c r="M1216" s="3">
        <v>5667</v>
      </c>
      <c r="N1216" t="s">
        <v>13</v>
      </c>
    </row>
    <row r="1217" spans="2:14" hidden="1" x14ac:dyDescent="0.25">
      <c r="B1217" s="2">
        <v>42651</v>
      </c>
      <c r="C1217" s="7">
        <f>YEAR(base[[#This Row],[Data]])</f>
        <v>2016</v>
      </c>
      <c r="D1217" s="7" t="str">
        <f>UPPER(TEXT(base[[#This Row],[Data]],"mmm"))</f>
        <v>OUT</v>
      </c>
      <c r="E1217" t="s">
        <v>22</v>
      </c>
      <c r="F1217" t="s">
        <v>16</v>
      </c>
      <c r="G1217" t="str">
        <f>PROPER(base[[#This Row],[Evento]]&amp;" "&amp;base[[#This Row],[Tipo]])</f>
        <v>Despedida Adulto</v>
      </c>
      <c r="H1217" t="s">
        <v>15</v>
      </c>
      <c r="I1217">
        <v>150</v>
      </c>
      <c r="J1217" s="3">
        <f>VLOOKUP(_xlfn.CONCAT(base[[#This Row],[Evento]],base[[#This Row],[Tipo]]),'[1]tabela de preços'!$D$4:$E$14,2,0)</f>
        <v>120</v>
      </c>
      <c r="K1217" s="3">
        <v>18000</v>
      </c>
      <c r="L1217" s="3">
        <v>6132</v>
      </c>
      <c r="M1217" s="3">
        <v>11868</v>
      </c>
      <c r="N1217" t="s">
        <v>13</v>
      </c>
    </row>
    <row r="1218" spans="2:14" hidden="1" x14ac:dyDescent="0.25">
      <c r="B1218" s="2">
        <v>42417</v>
      </c>
      <c r="C1218" s="7">
        <f>YEAR(base[[#This Row],[Data]])</f>
        <v>2016</v>
      </c>
      <c r="D1218" s="7" t="str">
        <f>UPPER(TEXT(base[[#This Row],[Data]],"mmm"))</f>
        <v>FEV</v>
      </c>
      <c r="E1218" t="s">
        <v>10</v>
      </c>
      <c r="F1218" t="s">
        <v>11</v>
      </c>
      <c r="G1218" t="str">
        <f>PROPER(base[[#This Row],[Evento]]&amp;" "&amp;base[[#This Row],[Tipo]])</f>
        <v>Aniversário Infantil</v>
      </c>
      <c r="H1218" t="s">
        <v>12</v>
      </c>
      <c r="I1218">
        <v>50</v>
      </c>
      <c r="J1218" s="3">
        <f>VLOOKUP(_xlfn.CONCAT(base[[#This Row],[Evento]],base[[#This Row],[Tipo]]),'[1]tabela de preços'!$D$4:$E$14,2,0)</f>
        <v>70</v>
      </c>
      <c r="K1218" s="3">
        <v>3500</v>
      </c>
      <c r="L1218" s="3">
        <v>1324</v>
      </c>
      <c r="M1218" s="3">
        <v>2176</v>
      </c>
      <c r="N1218" t="s">
        <v>13</v>
      </c>
    </row>
    <row r="1219" spans="2:14" hidden="1" x14ac:dyDescent="0.25">
      <c r="B1219" s="2">
        <v>42591</v>
      </c>
      <c r="C1219" s="7">
        <f>YEAR(base[[#This Row],[Data]])</f>
        <v>2016</v>
      </c>
      <c r="D1219" s="7" t="str">
        <f>UPPER(TEXT(base[[#This Row],[Data]],"mmm"))</f>
        <v>AGO</v>
      </c>
      <c r="E1219" t="s">
        <v>10</v>
      </c>
      <c r="F1219" t="s">
        <v>14</v>
      </c>
      <c r="G1219" t="str">
        <f>PROPER(base[[#This Row],[Evento]]&amp;" "&amp;base[[#This Row],[Tipo]])</f>
        <v>Aniversário Teen</v>
      </c>
      <c r="H1219" t="s">
        <v>15</v>
      </c>
      <c r="I1219">
        <v>100</v>
      </c>
      <c r="J1219" s="3">
        <f>VLOOKUP(_xlfn.CONCAT(base[[#This Row],[Evento]],base[[#This Row],[Tipo]]),'[1]tabela de preços'!$D$4:$E$14,2,0)</f>
        <v>90</v>
      </c>
      <c r="K1219" s="3">
        <v>9000</v>
      </c>
      <c r="L1219" s="3">
        <v>3001</v>
      </c>
      <c r="M1219" s="3">
        <v>5999</v>
      </c>
      <c r="N1219" t="s">
        <v>13</v>
      </c>
    </row>
    <row r="1220" spans="2:14" x14ac:dyDescent="0.25">
      <c r="B1220" s="2">
        <v>42744</v>
      </c>
      <c r="C1220" s="7">
        <f>YEAR(base[[#This Row],[Data]])</f>
        <v>2017</v>
      </c>
      <c r="D1220" s="7" t="str">
        <f>UPPER(TEXT(base[[#This Row],[Data]],"mmm"))</f>
        <v>JAN</v>
      </c>
      <c r="E1220" t="s">
        <v>10</v>
      </c>
      <c r="F1220" t="s">
        <v>16</v>
      </c>
      <c r="G1220" t="str">
        <f>PROPER(base[[#This Row],[Evento]]&amp;" "&amp;base[[#This Row],[Tipo]])</f>
        <v>Aniversário Adulto</v>
      </c>
      <c r="H1220" t="s">
        <v>12</v>
      </c>
      <c r="I1220">
        <v>150</v>
      </c>
      <c r="J1220" s="3">
        <f>VLOOKUP(_xlfn.CONCAT(base[[#This Row],[Evento]],base[[#This Row],[Tipo]]),'[1]tabela de preços'!$D$4:$E$14,2,0)</f>
        <v>120</v>
      </c>
      <c r="K1220" s="3">
        <v>18000</v>
      </c>
      <c r="L1220" s="3">
        <v>6941</v>
      </c>
      <c r="M1220" s="3">
        <v>11059</v>
      </c>
      <c r="N1220" t="s">
        <v>13</v>
      </c>
    </row>
    <row r="1221" spans="2:14" hidden="1" x14ac:dyDescent="0.25">
      <c r="B1221" s="2">
        <v>43060</v>
      </c>
      <c r="C1221" s="7">
        <f>YEAR(base[[#This Row],[Data]])</f>
        <v>2017</v>
      </c>
      <c r="D1221" s="7" t="str">
        <f>UPPER(TEXT(base[[#This Row],[Data]],"mmm"))</f>
        <v>NOV</v>
      </c>
      <c r="E1221" t="s">
        <v>10</v>
      </c>
      <c r="F1221" t="s">
        <v>17</v>
      </c>
      <c r="G1221" t="str">
        <f>PROPER(base[[#This Row],[Evento]]&amp;" "&amp;base[[#This Row],[Tipo]])</f>
        <v>Aniversário Melhor Idade</v>
      </c>
      <c r="H1221" t="s">
        <v>15</v>
      </c>
      <c r="I1221">
        <v>70</v>
      </c>
      <c r="J1221" s="3">
        <f>VLOOKUP(_xlfn.CONCAT(base[[#This Row],[Evento]],base[[#This Row],[Tipo]]),'[1]tabela de preços'!$D$4:$E$14,2,0)</f>
        <v>120</v>
      </c>
      <c r="K1221" s="3">
        <v>8400</v>
      </c>
      <c r="L1221" s="3">
        <v>2788</v>
      </c>
      <c r="M1221" s="3">
        <v>5612</v>
      </c>
      <c r="N1221" t="s">
        <v>13</v>
      </c>
    </row>
    <row r="1222" spans="2:14" hidden="1" x14ac:dyDescent="0.25">
      <c r="B1222" s="2">
        <v>42834</v>
      </c>
      <c r="C1222" s="7">
        <f>YEAR(base[[#This Row],[Data]])</f>
        <v>2017</v>
      </c>
      <c r="D1222" s="7" t="str">
        <f>UPPER(TEXT(base[[#This Row],[Data]],"mmm"))</f>
        <v>ABR</v>
      </c>
      <c r="E1222" t="s">
        <v>18</v>
      </c>
      <c r="F1222" t="s">
        <v>16</v>
      </c>
      <c r="G1222" t="str">
        <f>PROPER(base[[#This Row],[Evento]]&amp;" "&amp;base[[#This Row],[Tipo]])</f>
        <v>Casamento Adulto</v>
      </c>
      <c r="H1222" t="s">
        <v>12</v>
      </c>
      <c r="I1222">
        <v>120</v>
      </c>
      <c r="J1222" s="3">
        <f>VLOOKUP(_xlfn.CONCAT(base[[#This Row],[Evento]],base[[#This Row],[Tipo]]),'[1]tabela de preços'!$D$4:$E$14,2,0)</f>
        <v>150</v>
      </c>
      <c r="K1222" s="3">
        <v>18000</v>
      </c>
      <c r="L1222" s="3">
        <v>6080</v>
      </c>
      <c r="M1222" s="3">
        <v>11920</v>
      </c>
      <c r="N1222" t="s">
        <v>13</v>
      </c>
    </row>
    <row r="1223" spans="2:14" hidden="1" x14ac:dyDescent="0.25">
      <c r="B1223" s="2">
        <v>42818</v>
      </c>
      <c r="C1223" s="7">
        <f>YEAR(base[[#This Row],[Data]])</f>
        <v>2017</v>
      </c>
      <c r="D1223" s="7" t="str">
        <f>UPPER(TEXT(base[[#This Row],[Data]],"mmm"))</f>
        <v>MAR</v>
      </c>
      <c r="E1223" t="s">
        <v>19</v>
      </c>
      <c r="F1223" t="s">
        <v>16</v>
      </c>
      <c r="G1223" t="str">
        <f>PROPER(base[[#This Row],[Evento]]&amp;" "&amp;base[[#This Row],[Tipo]])</f>
        <v>Bodas Adulto</v>
      </c>
      <c r="H1223" t="s">
        <v>15</v>
      </c>
      <c r="I1223">
        <v>100</v>
      </c>
      <c r="J1223" s="3">
        <f>VLOOKUP(_xlfn.CONCAT(base[[#This Row],[Evento]],base[[#This Row],[Tipo]]),'[1]tabela de preços'!$D$4:$E$14,2,0)</f>
        <v>150</v>
      </c>
      <c r="K1223" s="3">
        <v>15000</v>
      </c>
      <c r="L1223" s="3">
        <v>5961</v>
      </c>
      <c r="M1223" s="3">
        <v>9039</v>
      </c>
      <c r="N1223" t="s">
        <v>13</v>
      </c>
    </row>
    <row r="1224" spans="2:14" hidden="1" x14ac:dyDescent="0.25">
      <c r="B1224" s="2">
        <v>42815</v>
      </c>
      <c r="C1224" s="7">
        <f>YEAR(base[[#This Row],[Data]])</f>
        <v>2017</v>
      </c>
      <c r="D1224" s="7" t="str">
        <f>UPPER(TEXT(base[[#This Row],[Data]],"mmm"))</f>
        <v>MAR</v>
      </c>
      <c r="E1224" t="s">
        <v>19</v>
      </c>
      <c r="F1224" t="s">
        <v>17</v>
      </c>
      <c r="G1224" t="str">
        <f>PROPER(base[[#This Row],[Evento]]&amp;" "&amp;base[[#This Row],[Tipo]])</f>
        <v>Bodas Melhor Idade</v>
      </c>
      <c r="H1224" t="s">
        <v>12</v>
      </c>
      <c r="I1224">
        <v>200</v>
      </c>
      <c r="J1224" s="3">
        <f>VLOOKUP(_xlfn.CONCAT(base[[#This Row],[Evento]],base[[#This Row],[Tipo]]),'[1]tabela de preços'!$D$4:$E$14,2,0)</f>
        <v>120</v>
      </c>
      <c r="K1224" s="3">
        <v>24000</v>
      </c>
      <c r="L1224" s="3">
        <v>9631</v>
      </c>
      <c r="M1224" s="3">
        <v>14369</v>
      </c>
      <c r="N1224" t="s">
        <v>13</v>
      </c>
    </row>
    <row r="1225" spans="2:14" hidden="1" x14ac:dyDescent="0.25">
      <c r="B1225" s="2">
        <v>42387</v>
      </c>
      <c r="C1225" s="7">
        <f>YEAR(base[[#This Row],[Data]])</f>
        <v>2016</v>
      </c>
      <c r="D1225" s="7" t="str">
        <f>UPPER(TEXT(base[[#This Row],[Data]],"mmm"))</f>
        <v>JAN</v>
      </c>
      <c r="E1225" t="s">
        <v>20</v>
      </c>
      <c r="F1225" t="s">
        <v>16</v>
      </c>
      <c r="G1225" t="str">
        <f>PROPER(base[[#This Row],[Evento]]&amp;" "&amp;base[[#This Row],[Tipo]])</f>
        <v>Empresa Adulto</v>
      </c>
      <c r="H1225" t="s">
        <v>15</v>
      </c>
      <c r="I1225">
        <v>50</v>
      </c>
      <c r="J1225" s="3">
        <f>VLOOKUP(_xlfn.CONCAT(base[[#This Row],[Evento]],base[[#This Row],[Tipo]]),'[1]tabela de preços'!$D$4:$E$14,2,0)</f>
        <v>100</v>
      </c>
      <c r="K1225" s="3">
        <v>5000</v>
      </c>
      <c r="L1225" s="3">
        <v>1780</v>
      </c>
      <c r="M1225" s="3">
        <v>3220</v>
      </c>
      <c r="N1225" t="s">
        <v>13</v>
      </c>
    </row>
    <row r="1226" spans="2:14" hidden="1" x14ac:dyDescent="0.25">
      <c r="B1226" s="2">
        <v>42727</v>
      </c>
      <c r="C1226" s="7">
        <f>YEAR(base[[#This Row],[Data]])</f>
        <v>2016</v>
      </c>
      <c r="D1226" s="7" t="str">
        <f>UPPER(TEXT(base[[#This Row],[Data]],"mmm"))</f>
        <v>DEZ</v>
      </c>
      <c r="E1226" t="s">
        <v>21</v>
      </c>
      <c r="F1226" t="s">
        <v>14</v>
      </c>
      <c r="G1226" t="str">
        <f>PROPER(base[[#This Row],[Evento]]&amp;" "&amp;base[[#This Row],[Tipo]])</f>
        <v>15 Anos Teen</v>
      </c>
      <c r="H1226" t="s">
        <v>12</v>
      </c>
      <c r="I1226">
        <v>100</v>
      </c>
      <c r="J1226" s="3">
        <f>VLOOKUP(_xlfn.CONCAT(base[[#This Row],[Evento]],base[[#This Row],[Tipo]]),'[1]tabela de preços'!$D$4:$E$14,2,0)</f>
        <v>90</v>
      </c>
      <c r="K1226" s="3">
        <v>9000</v>
      </c>
      <c r="L1226" s="3">
        <v>3451</v>
      </c>
      <c r="M1226" s="3">
        <v>5549</v>
      </c>
      <c r="N1226" t="s">
        <v>13</v>
      </c>
    </row>
    <row r="1227" spans="2:14" hidden="1" x14ac:dyDescent="0.25">
      <c r="B1227" s="2">
        <v>42600</v>
      </c>
      <c r="C1227" s="7">
        <f>YEAR(base[[#This Row],[Data]])</f>
        <v>2016</v>
      </c>
      <c r="D1227" s="7" t="str">
        <f>UPPER(TEXT(base[[#This Row],[Data]],"mmm"))</f>
        <v>AGO</v>
      </c>
      <c r="E1227" t="s">
        <v>22</v>
      </c>
      <c r="F1227" t="s">
        <v>16</v>
      </c>
      <c r="G1227" t="str">
        <f>PROPER(base[[#This Row],[Evento]]&amp;" "&amp;base[[#This Row],[Tipo]])</f>
        <v>Despedida Adulto</v>
      </c>
      <c r="H1227" t="s">
        <v>15</v>
      </c>
      <c r="I1227">
        <v>150</v>
      </c>
      <c r="J1227" s="3">
        <f>VLOOKUP(_xlfn.CONCAT(base[[#This Row],[Evento]],base[[#This Row],[Tipo]]),'[1]tabela de preços'!$D$4:$E$14,2,0)</f>
        <v>120</v>
      </c>
      <c r="K1227" s="3">
        <v>18000</v>
      </c>
      <c r="L1227" s="3">
        <v>6478</v>
      </c>
      <c r="M1227" s="3">
        <v>11522</v>
      </c>
      <c r="N1227" t="s">
        <v>13</v>
      </c>
    </row>
    <row r="1228" spans="2:14" hidden="1" x14ac:dyDescent="0.25">
      <c r="B1228" s="2">
        <v>43038</v>
      </c>
      <c r="C1228" s="7">
        <f>YEAR(base[[#This Row],[Data]])</f>
        <v>2017</v>
      </c>
      <c r="D1228" s="7" t="str">
        <f>UPPER(TEXT(base[[#This Row],[Data]],"mmm"))</f>
        <v>OUT</v>
      </c>
      <c r="E1228" t="s">
        <v>10</v>
      </c>
      <c r="F1228" t="s">
        <v>11</v>
      </c>
      <c r="G1228" t="str">
        <f>PROPER(base[[#This Row],[Evento]]&amp;" "&amp;base[[#This Row],[Tipo]])</f>
        <v>Aniversário Infantil</v>
      </c>
      <c r="H1228" t="s">
        <v>12</v>
      </c>
      <c r="I1228">
        <v>50</v>
      </c>
      <c r="J1228" s="3">
        <f>VLOOKUP(_xlfn.CONCAT(base[[#This Row],[Evento]],base[[#This Row],[Tipo]]),'[1]tabela de preços'!$D$4:$E$14,2,0)</f>
        <v>70</v>
      </c>
      <c r="K1228" s="3">
        <v>3500</v>
      </c>
      <c r="L1228" s="3">
        <v>1301</v>
      </c>
      <c r="M1228" s="3">
        <v>2199</v>
      </c>
      <c r="N1228" t="s">
        <v>13</v>
      </c>
    </row>
    <row r="1229" spans="2:14" hidden="1" x14ac:dyDescent="0.25">
      <c r="B1229" s="2">
        <v>42507</v>
      </c>
      <c r="C1229" s="7">
        <f>YEAR(base[[#This Row],[Data]])</f>
        <v>2016</v>
      </c>
      <c r="D1229" s="7" t="str">
        <f>UPPER(TEXT(base[[#This Row],[Data]],"mmm"))</f>
        <v>MAI</v>
      </c>
      <c r="E1229" t="s">
        <v>10</v>
      </c>
      <c r="F1229" t="s">
        <v>14</v>
      </c>
      <c r="G1229" t="str">
        <f>PROPER(base[[#This Row],[Evento]]&amp;" "&amp;base[[#This Row],[Tipo]])</f>
        <v>Aniversário Teen</v>
      </c>
      <c r="H1229" t="s">
        <v>15</v>
      </c>
      <c r="I1229">
        <v>100</v>
      </c>
      <c r="J1229" s="3">
        <f>VLOOKUP(_xlfn.CONCAT(base[[#This Row],[Evento]],base[[#This Row],[Tipo]]),'[1]tabela de preços'!$D$4:$E$14,2,0)</f>
        <v>90</v>
      </c>
      <c r="K1229" s="3">
        <v>9000</v>
      </c>
      <c r="L1229" s="3">
        <v>3367</v>
      </c>
      <c r="M1229" s="3">
        <v>5633</v>
      </c>
      <c r="N1229" t="s">
        <v>13</v>
      </c>
    </row>
    <row r="1230" spans="2:14" hidden="1" x14ac:dyDescent="0.25">
      <c r="B1230" s="2">
        <v>42829</v>
      </c>
      <c r="C1230" s="7">
        <f>YEAR(base[[#This Row],[Data]])</f>
        <v>2017</v>
      </c>
      <c r="D1230" s="7" t="str">
        <f>UPPER(TEXT(base[[#This Row],[Data]],"mmm"))</f>
        <v>ABR</v>
      </c>
      <c r="E1230" t="s">
        <v>10</v>
      </c>
      <c r="F1230" t="s">
        <v>16</v>
      </c>
      <c r="G1230" t="str">
        <f>PROPER(base[[#This Row],[Evento]]&amp;" "&amp;base[[#This Row],[Tipo]])</f>
        <v>Aniversário Adulto</v>
      </c>
      <c r="H1230" t="s">
        <v>12</v>
      </c>
      <c r="I1230">
        <v>150</v>
      </c>
      <c r="J1230" s="3">
        <f>VLOOKUP(_xlfn.CONCAT(base[[#This Row],[Evento]],base[[#This Row],[Tipo]]),'[1]tabela de preços'!$D$4:$E$14,2,0)</f>
        <v>120</v>
      </c>
      <c r="K1230" s="3">
        <v>18000</v>
      </c>
      <c r="L1230" s="3">
        <v>7150</v>
      </c>
      <c r="M1230" s="3">
        <v>10850</v>
      </c>
      <c r="N1230" t="s">
        <v>13</v>
      </c>
    </row>
    <row r="1231" spans="2:14" hidden="1" x14ac:dyDescent="0.25">
      <c r="B1231" s="2">
        <v>42925</v>
      </c>
      <c r="C1231" s="7">
        <f>YEAR(base[[#This Row],[Data]])</f>
        <v>2017</v>
      </c>
      <c r="D1231" s="7" t="str">
        <f>UPPER(TEXT(base[[#This Row],[Data]],"mmm"))</f>
        <v>JUL</v>
      </c>
      <c r="E1231" t="s">
        <v>10</v>
      </c>
      <c r="F1231" t="s">
        <v>17</v>
      </c>
      <c r="G1231" t="str">
        <f>PROPER(base[[#This Row],[Evento]]&amp;" "&amp;base[[#This Row],[Tipo]])</f>
        <v>Aniversário Melhor Idade</v>
      </c>
      <c r="H1231" t="s">
        <v>15</v>
      </c>
      <c r="I1231">
        <v>70</v>
      </c>
      <c r="J1231" s="3">
        <f>VLOOKUP(_xlfn.CONCAT(base[[#This Row],[Evento]],base[[#This Row],[Tipo]]),'[1]tabela de preços'!$D$4:$E$14,2,0)</f>
        <v>120</v>
      </c>
      <c r="K1231" s="3">
        <v>8400</v>
      </c>
      <c r="L1231" s="3">
        <v>3655</v>
      </c>
      <c r="M1231" s="3">
        <v>4745</v>
      </c>
      <c r="N1231" t="s">
        <v>13</v>
      </c>
    </row>
    <row r="1232" spans="2:14" hidden="1" x14ac:dyDescent="0.25">
      <c r="B1232" s="2">
        <v>42882</v>
      </c>
      <c r="C1232" s="7">
        <f>YEAR(base[[#This Row],[Data]])</f>
        <v>2017</v>
      </c>
      <c r="D1232" s="7" t="str">
        <f>UPPER(TEXT(base[[#This Row],[Data]],"mmm"))</f>
        <v>MAI</v>
      </c>
      <c r="E1232" t="s">
        <v>18</v>
      </c>
      <c r="F1232" t="s">
        <v>16</v>
      </c>
      <c r="G1232" t="str">
        <f>PROPER(base[[#This Row],[Evento]]&amp;" "&amp;base[[#This Row],[Tipo]])</f>
        <v>Casamento Adulto</v>
      </c>
      <c r="H1232" t="s">
        <v>12</v>
      </c>
      <c r="I1232">
        <v>120</v>
      </c>
      <c r="J1232" s="3">
        <f>VLOOKUP(_xlfn.CONCAT(base[[#This Row],[Evento]],base[[#This Row],[Tipo]]),'[1]tabela de preços'!$D$4:$E$14,2,0)</f>
        <v>150</v>
      </c>
      <c r="K1232" s="3">
        <v>18000</v>
      </c>
      <c r="L1232" s="3">
        <v>7847</v>
      </c>
      <c r="M1232" s="3">
        <v>10153</v>
      </c>
      <c r="N1232" t="s">
        <v>13</v>
      </c>
    </row>
    <row r="1233" spans="2:14" hidden="1" x14ac:dyDescent="0.25">
      <c r="B1233" s="2">
        <v>42599</v>
      </c>
      <c r="C1233" s="7">
        <f>YEAR(base[[#This Row],[Data]])</f>
        <v>2016</v>
      </c>
      <c r="D1233" s="7" t="str">
        <f>UPPER(TEXT(base[[#This Row],[Data]],"mmm"))</f>
        <v>AGO</v>
      </c>
      <c r="E1233" t="s">
        <v>19</v>
      </c>
      <c r="F1233" t="s">
        <v>16</v>
      </c>
      <c r="G1233" t="str">
        <f>PROPER(base[[#This Row],[Evento]]&amp;" "&amp;base[[#This Row],[Tipo]])</f>
        <v>Bodas Adulto</v>
      </c>
      <c r="H1233" t="s">
        <v>15</v>
      </c>
      <c r="I1233">
        <v>100</v>
      </c>
      <c r="J1233" s="3">
        <f>VLOOKUP(_xlfn.CONCAT(base[[#This Row],[Evento]],base[[#This Row],[Tipo]]),'[1]tabela de preços'!$D$4:$E$14,2,0)</f>
        <v>150</v>
      </c>
      <c r="K1233" s="3">
        <v>15000</v>
      </c>
      <c r="L1233" s="3">
        <v>5410</v>
      </c>
      <c r="M1233" s="3">
        <v>9590</v>
      </c>
      <c r="N1233" t="s">
        <v>13</v>
      </c>
    </row>
    <row r="1234" spans="2:14" hidden="1" x14ac:dyDescent="0.25">
      <c r="B1234" s="2">
        <v>42530</v>
      </c>
      <c r="C1234" s="7">
        <f>YEAR(base[[#This Row],[Data]])</f>
        <v>2016</v>
      </c>
      <c r="D1234" s="7" t="str">
        <f>UPPER(TEXT(base[[#This Row],[Data]],"mmm"))</f>
        <v>JUN</v>
      </c>
      <c r="E1234" t="s">
        <v>19</v>
      </c>
      <c r="F1234" t="s">
        <v>17</v>
      </c>
      <c r="G1234" t="str">
        <f>PROPER(base[[#This Row],[Evento]]&amp;" "&amp;base[[#This Row],[Tipo]])</f>
        <v>Bodas Melhor Idade</v>
      </c>
      <c r="H1234" t="s">
        <v>12</v>
      </c>
      <c r="I1234">
        <v>200</v>
      </c>
      <c r="J1234" s="3">
        <f>VLOOKUP(_xlfn.CONCAT(base[[#This Row],[Evento]],base[[#This Row],[Tipo]]),'[1]tabela de preços'!$D$4:$E$14,2,0)</f>
        <v>120</v>
      </c>
      <c r="K1234" s="3">
        <v>24000</v>
      </c>
      <c r="L1234" s="3">
        <v>9958</v>
      </c>
      <c r="M1234" s="3">
        <v>14042</v>
      </c>
      <c r="N1234" t="s">
        <v>13</v>
      </c>
    </row>
    <row r="1235" spans="2:14" hidden="1" x14ac:dyDescent="0.25">
      <c r="B1235" s="2">
        <v>42827</v>
      </c>
      <c r="C1235" s="7">
        <f>YEAR(base[[#This Row],[Data]])</f>
        <v>2017</v>
      </c>
      <c r="D1235" s="7" t="str">
        <f>UPPER(TEXT(base[[#This Row],[Data]],"mmm"))</f>
        <v>ABR</v>
      </c>
      <c r="E1235" t="s">
        <v>20</v>
      </c>
      <c r="F1235" t="s">
        <v>16</v>
      </c>
      <c r="G1235" t="str">
        <f>PROPER(base[[#This Row],[Evento]]&amp;" "&amp;base[[#This Row],[Tipo]])</f>
        <v>Empresa Adulto</v>
      </c>
      <c r="H1235" t="s">
        <v>15</v>
      </c>
      <c r="I1235">
        <v>50</v>
      </c>
      <c r="J1235" s="3">
        <f>VLOOKUP(_xlfn.CONCAT(base[[#This Row],[Evento]],base[[#This Row],[Tipo]]),'[1]tabela de preços'!$D$4:$E$14,2,0)</f>
        <v>100</v>
      </c>
      <c r="K1235" s="3">
        <v>5000</v>
      </c>
      <c r="L1235" s="3">
        <v>2204</v>
      </c>
      <c r="M1235" s="3">
        <v>2796</v>
      </c>
      <c r="N1235" t="s">
        <v>13</v>
      </c>
    </row>
    <row r="1236" spans="2:14" hidden="1" x14ac:dyDescent="0.25">
      <c r="B1236" s="2">
        <v>42558</v>
      </c>
      <c r="C1236" s="7">
        <f>YEAR(base[[#This Row],[Data]])</f>
        <v>2016</v>
      </c>
      <c r="D1236" s="7" t="str">
        <f>UPPER(TEXT(base[[#This Row],[Data]],"mmm"))</f>
        <v>JUL</v>
      </c>
      <c r="E1236" t="s">
        <v>21</v>
      </c>
      <c r="F1236" t="s">
        <v>14</v>
      </c>
      <c r="G1236" t="str">
        <f>PROPER(base[[#This Row],[Evento]]&amp;" "&amp;base[[#This Row],[Tipo]])</f>
        <v>15 Anos Teen</v>
      </c>
      <c r="H1236" t="s">
        <v>12</v>
      </c>
      <c r="I1236">
        <v>100</v>
      </c>
      <c r="J1236" s="3">
        <f>VLOOKUP(_xlfn.CONCAT(base[[#This Row],[Evento]],base[[#This Row],[Tipo]]),'[1]tabela de preços'!$D$4:$E$14,2,0)</f>
        <v>90</v>
      </c>
      <c r="K1236" s="3">
        <v>9000</v>
      </c>
      <c r="L1236" s="3">
        <v>3631</v>
      </c>
      <c r="M1236" s="3">
        <v>5369</v>
      </c>
      <c r="N1236" t="s">
        <v>13</v>
      </c>
    </row>
    <row r="1237" spans="2:14" hidden="1" x14ac:dyDescent="0.25">
      <c r="B1237" s="2">
        <v>42691</v>
      </c>
      <c r="C1237" s="7">
        <f>YEAR(base[[#This Row],[Data]])</f>
        <v>2016</v>
      </c>
      <c r="D1237" s="7" t="str">
        <f>UPPER(TEXT(base[[#This Row],[Data]],"mmm"))</f>
        <v>NOV</v>
      </c>
      <c r="E1237" t="s">
        <v>22</v>
      </c>
      <c r="F1237" t="s">
        <v>16</v>
      </c>
      <c r="G1237" t="str">
        <f>PROPER(base[[#This Row],[Evento]]&amp;" "&amp;base[[#This Row],[Tipo]])</f>
        <v>Despedida Adulto</v>
      </c>
      <c r="H1237" t="s">
        <v>15</v>
      </c>
      <c r="I1237">
        <v>150</v>
      </c>
      <c r="J1237" s="3">
        <f>VLOOKUP(_xlfn.CONCAT(base[[#This Row],[Evento]],base[[#This Row],[Tipo]]),'[1]tabela de preços'!$D$4:$E$14,2,0)</f>
        <v>120</v>
      </c>
      <c r="K1237" s="3">
        <v>18000</v>
      </c>
      <c r="L1237" s="3">
        <v>6296</v>
      </c>
      <c r="M1237" s="3">
        <v>11704</v>
      </c>
      <c r="N1237" t="s">
        <v>13</v>
      </c>
    </row>
    <row r="1238" spans="2:14" hidden="1" x14ac:dyDescent="0.25">
      <c r="B1238" s="2">
        <v>42908</v>
      </c>
      <c r="C1238" s="7">
        <f>YEAR(base[[#This Row],[Data]])</f>
        <v>2017</v>
      </c>
      <c r="D1238" s="7" t="str">
        <f>UPPER(TEXT(base[[#This Row],[Data]],"mmm"))</f>
        <v>JUN</v>
      </c>
      <c r="E1238" t="s">
        <v>10</v>
      </c>
      <c r="F1238" t="s">
        <v>11</v>
      </c>
      <c r="G1238" t="str">
        <f>PROPER(base[[#This Row],[Evento]]&amp;" "&amp;base[[#This Row],[Tipo]])</f>
        <v>Aniversário Infantil</v>
      </c>
      <c r="H1238" t="s">
        <v>12</v>
      </c>
      <c r="I1238">
        <v>50</v>
      </c>
      <c r="J1238" s="3">
        <f>VLOOKUP(_xlfn.CONCAT(base[[#This Row],[Evento]],base[[#This Row],[Tipo]]),'[1]tabela de preços'!$D$4:$E$14,2,0)</f>
        <v>70</v>
      </c>
      <c r="K1238" s="3">
        <v>3500</v>
      </c>
      <c r="L1238" s="3">
        <v>1347</v>
      </c>
      <c r="M1238" s="3">
        <v>2153</v>
      </c>
      <c r="N1238" t="s">
        <v>13</v>
      </c>
    </row>
    <row r="1239" spans="2:14" hidden="1" x14ac:dyDescent="0.25">
      <c r="B1239" s="2">
        <v>42637</v>
      </c>
      <c r="C1239" s="7">
        <f>YEAR(base[[#This Row],[Data]])</f>
        <v>2016</v>
      </c>
      <c r="D1239" s="7" t="str">
        <f>UPPER(TEXT(base[[#This Row],[Data]],"mmm"))</f>
        <v>SET</v>
      </c>
      <c r="E1239" t="s">
        <v>10</v>
      </c>
      <c r="F1239" t="s">
        <v>14</v>
      </c>
      <c r="G1239" t="str">
        <f>PROPER(base[[#This Row],[Evento]]&amp;" "&amp;base[[#This Row],[Tipo]])</f>
        <v>Aniversário Teen</v>
      </c>
      <c r="H1239" t="s">
        <v>15</v>
      </c>
      <c r="I1239">
        <v>100</v>
      </c>
      <c r="J1239" s="3">
        <f>VLOOKUP(_xlfn.CONCAT(base[[#This Row],[Evento]],base[[#This Row],[Tipo]]),'[1]tabela de preços'!$D$4:$E$14,2,0)</f>
        <v>90</v>
      </c>
      <c r="K1239" s="3">
        <v>9000</v>
      </c>
      <c r="L1239" s="3">
        <v>3895</v>
      </c>
      <c r="M1239" s="3">
        <v>5105</v>
      </c>
      <c r="N1239" t="s">
        <v>13</v>
      </c>
    </row>
    <row r="1240" spans="2:14" hidden="1" x14ac:dyDescent="0.25">
      <c r="B1240" s="2">
        <v>43009</v>
      </c>
      <c r="C1240" s="7">
        <f>YEAR(base[[#This Row],[Data]])</f>
        <v>2017</v>
      </c>
      <c r="D1240" s="7" t="str">
        <f>UPPER(TEXT(base[[#This Row],[Data]],"mmm"))</f>
        <v>OUT</v>
      </c>
      <c r="E1240" t="s">
        <v>10</v>
      </c>
      <c r="F1240" t="s">
        <v>16</v>
      </c>
      <c r="G1240" t="str">
        <f>PROPER(base[[#This Row],[Evento]]&amp;" "&amp;base[[#This Row],[Tipo]])</f>
        <v>Aniversário Adulto</v>
      </c>
      <c r="H1240" t="s">
        <v>12</v>
      </c>
      <c r="I1240">
        <v>150</v>
      </c>
      <c r="J1240" s="3">
        <f>VLOOKUP(_xlfn.CONCAT(base[[#This Row],[Evento]],base[[#This Row],[Tipo]]),'[1]tabela de preços'!$D$4:$E$14,2,0)</f>
        <v>120</v>
      </c>
      <c r="K1240" s="3">
        <v>18000</v>
      </c>
      <c r="L1240" s="3">
        <v>7247</v>
      </c>
      <c r="M1240" s="3">
        <v>10753</v>
      </c>
      <c r="N1240" t="s">
        <v>13</v>
      </c>
    </row>
    <row r="1241" spans="2:14" hidden="1" x14ac:dyDescent="0.25">
      <c r="B1241" s="2">
        <v>42735</v>
      </c>
      <c r="C1241" s="7">
        <f>YEAR(base[[#This Row],[Data]])</f>
        <v>2016</v>
      </c>
      <c r="D1241" s="7" t="str">
        <f>UPPER(TEXT(base[[#This Row],[Data]],"mmm"))</f>
        <v>DEZ</v>
      </c>
      <c r="E1241" t="s">
        <v>10</v>
      </c>
      <c r="F1241" t="s">
        <v>17</v>
      </c>
      <c r="G1241" t="str">
        <f>PROPER(base[[#This Row],[Evento]]&amp;" "&amp;base[[#This Row],[Tipo]])</f>
        <v>Aniversário Melhor Idade</v>
      </c>
      <c r="H1241" t="s">
        <v>15</v>
      </c>
      <c r="I1241">
        <v>70</v>
      </c>
      <c r="J1241" s="3">
        <f>VLOOKUP(_xlfn.CONCAT(base[[#This Row],[Evento]],base[[#This Row],[Tipo]]),'[1]tabela de preços'!$D$4:$E$14,2,0)</f>
        <v>120</v>
      </c>
      <c r="K1241" s="3">
        <v>8400</v>
      </c>
      <c r="L1241" s="3">
        <v>3659</v>
      </c>
      <c r="M1241" s="3">
        <v>4741</v>
      </c>
      <c r="N1241" t="s">
        <v>13</v>
      </c>
    </row>
    <row r="1242" spans="2:14" hidden="1" x14ac:dyDescent="0.25">
      <c r="B1242" s="2">
        <v>42883</v>
      </c>
      <c r="C1242" s="7">
        <f>YEAR(base[[#This Row],[Data]])</f>
        <v>2017</v>
      </c>
      <c r="D1242" s="7" t="str">
        <f>UPPER(TEXT(base[[#This Row],[Data]],"mmm"))</f>
        <v>MAI</v>
      </c>
      <c r="E1242" t="s">
        <v>18</v>
      </c>
      <c r="F1242" t="s">
        <v>16</v>
      </c>
      <c r="G1242" t="str">
        <f>PROPER(base[[#This Row],[Evento]]&amp;" "&amp;base[[#This Row],[Tipo]])</f>
        <v>Casamento Adulto</v>
      </c>
      <c r="H1242" t="s">
        <v>12</v>
      </c>
      <c r="I1242">
        <v>120</v>
      </c>
      <c r="J1242" s="3">
        <f>VLOOKUP(_xlfn.CONCAT(base[[#This Row],[Evento]],base[[#This Row],[Tipo]]),'[1]tabela de preços'!$D$4:$E$14,2,0)</f>
        <v>150</v>
      </c>
      <c r="K1242" s="3">
        <v>18000</v>
      </c>
      <c r="L1242" s="3">
        <v>7545</v>
      </c>
      <c r="M1242" s="3">
        <v>10455</v>
      </c>
      <c r="N1242" t="s">
        <v>13</v>
      </c>
    </row>
    <row r="1243" spans="2:14" hidden="1" x14ac:dyDescent="0.25">
      <c r="B1243" s="2">
        <v>42585</v>
      </c>
      <c r="C1243" s="7">
        <f>YEAR(base[[#This Row],[Data]])</f>
        <v>2016</v>
      </c>
      <c r="D1243" s="7" t="str">
        <f>UPPER(TEXT(base[[#This Row],[Data]],"mmm"))</f>
        <v>AGO</v>
      </c>
      <c r="E1243" t="s">
        <v>19</v>
      </c>
      <c r="F1243" t="s">
        <v>16</v>
      </c>
      <c r="G1243" t="str">
        <f>PROPER(base[[#This Row],[Evento]]&amp;" "&amp;base[[#This Row],[Tipo]])</f>
        <v>Bodas Adulto</v>
      </c>
      <c r="H1243" t="s">
        <v>15</v>
      </c>
      <c r="I1243">
        <v>100</v>
      </c>
      <c r="J1243" s="3">
        <f>VLOOKUP(_xlfn.CONCAT(base[[#This Row],[Evento]],base[[#This Row],[Tipo]]),'[1]tabela de preços'!$D$4:$E$14,2,0)</f>
        <v>150</v>
      </c>
      <c r="K1243" s="3">
        <v>15000</v>
      </c>
      <c r="L1243" s="3">
        <v>5583</v>
      </c>
      <c r="M1243" s="3">
        <v>9417</v>
      </c>
      <c r="N1243" t="s">
        <v>13</v>
      </c>
    </row>
    <row r="1244" spans="2:14" hidden="1" x14ac:dyDescent="0.25">
      <c r="B1244" s="2">
        <v>42558</v>
      </c>
      <c r="C1244" s="7">
        <f>YEAR(base[[#This Row],[Data]])</f>
        <v>2016</v>
      </c>
      <c r="D1244" s="7" t="str">
        <f>UPPER(TEXT(base[[#This Row],[Data]],"mmm"))</f>
        <v>JUL</v>
      </c>
      <c r="E1244" t="s">
        <v>19</v>
      </c>
      <c r="F1244" t="s">
        <v>17</v>
      </c>
      <c r="G1244" t="str">
        <f>PROPER(base[[#This Row],[Evento]]&amp;" "&amp;base[[#This Row],[Tipo]])</f>
        <v>Bodas Melhor Idade</v>
      </c>
      <c r="H1244" t="s">
        <v>12</v>
      </c>
      <c r="I1244">
        <v>200</v>
      </c>
      <c r="J1244" s="3">
        <f>VLOOKUP(_xlfn.CONCAT(base[[#This Row],[Evento]],base[[#This Row],[Tipo]]),'[1]tabela de preços'!$D$4:$E$14,2,0)</f>
        <v>120</v>
      </c>
      <c r="K1244" s="3">
        <v>24000</v>
      </c>
      <c r="L1244" s="3">
        <v>9703</v>
      </c>
      <c r="M1244" s="3">
        <v>14297</v>
      </c>
      <c r="N1244" t="s">
        <v>13</v>
      </c>
    </row>
    <row r="1245" spans="2:14" hidden="1" x14ac:dyDescent="0.25">
      <c r="B1245" s="2">
        <v>42398</v>
      </c>
      <c r="C1245" s="7">
        <f>YEAR(base[[#This Row],[Data]])</f>
        <v>2016</v>
      </c>
      <c r="D1245" s="7" t="str">
        <f>UPPER(TEXT(base[[#This Row],[Data]],"mmm"))</f>
        <v>JAN</v>
      </c>
      <c r="E1245" t="s">
        <v>20</v>
      </c>
      <c r="F1245" t="s">
        <v>16</v>
      </c>
      <c r="G1245" t="str">
        <f>PROPER(base[[#This Row],[Evento]]&amp;" "&amp;base[[#This Row],[Tipo]])</f>
        <v>Empresa Adulto</v>
      </c>
      <c r="H1245" t="s">
        <v>15</v>
      </c>
      <c r="I1245">
        <v>50</v>
      </c>
      <c r="J1245" s="3">
        <f>VLOOKUP(_xlfn.CONCAT(base[[#This Row],[Evento]],base[[#This Row],[Tipo]]),'[1]tabela de preços'!$D$4:$E$14,2,0)</f>
        <v>100</v>
      </c>
      <c r="K1245" s="3">
        <v>5000</v>
      </c>
      <c r="L1245" s="3">
        <v>2210</v>
      </c>
      <c r="M1245" s="3">
        <v>2790</v>
      </c>
      <c r="N1245" t="s">
        <v>13</v>
      </c>
    </row>
    <row r="1246" spans="2:14" hidden="1" x14ac:dyDescent="0.25">
      <c r="B1246" s="2">
        <v>42559</v>
      </c>
      <c r="C1246" s="7">
        <f>YEAR(base[[#This Row],[Data]])</f>
        <v>2016</v>
      </c>
      <c r="D1246" s="7" t="str">
        <f>UPPER(TEXT(base[[#This Row],[Data]],"mmm"))</f>
        <v>JUL</v>
      </c>
      <c r="E1246" t="s">
        <v>21</v>
      </c>
      <c r="F1246" t="s">
        <v>14</v>
      </c>
      <c r="G1246" t="str">
        <f>PROPER(base[[#This Row],[Evento]]&amp;" "&amp;base[[#This Row],[Tipo]])</f>
        <v>15 Anos Teen</v>
      </c>
      <c r="H1246" t="s">
        <v>12</v>
      </c>
      <c r="I1246">
        <v>100</v>
      </c>
      <c r="J1246" s="3">
        <f>VLOOKUP(_xlfn.CONCAT(base[[#This Row],[Evento]],base[[#This Row],[Tipo]]),'[1]tabela de preços'!$D$4:$E$14,2,0)</f>
        <v>90</v>
      </c>
      <c r="K1246" s="3">
        <v>9000</v>
      </c>
      <c r="L1246" s="3">
        <v>3857</v>
      </c>
      <c r="M1246" s="3">
        <v>5143</v>
      </c>
      <c r="N1246" t="s">
        <v>13</v>
      </c>
    </row>
    <row r="1247" spans="2:14" hidden="1" x14ac:dyDescent="0.25">
      <c r="B1247" s="2">
        <v>42507</v>
      </c>
      <c r="C1247" s="7">
        <f>YEAR(base[[#This Row],[Data]])</f>
        <v>2016</v>
      </c>
      <c r="D1247" s="7" t="str">
        <f>UPPER(TEXT(base[[#This Row],[Data]],"mmm"))</f>
        <v>MAI</v>
      </c>
      <c r="E1247" t="s">
        <v>22</v>
      </c>
      <c r="F1247" t="s">
        <v>16</v>
      </c>
      <c r="G1247" t="str">
        <f>PROPER(base[[#This Row],[Evento]]&amp;" "&amp;base[[#This Row],[Tipo]])</f>
        <v>Despedida Adulto</v>
      </c>
      <c r="H1247" t="s">
        <v>15</v>
      </c>
      <c r="I1247">
        <v>150</v>
      </c>
      <c r="J1247" s="3">
        <f>VLOOKUP(_xlfn.CONCAT(base[[#This Row],[Evento]],base[[#This Row],[Tipo]]),'[1]tabela de preços'!$D$4:$E$14,2,0)</f>
        <v>120</v>
      </c>
      <c r="K1247" s="3">
        <v>18000</v>
      </c>
      <c r="L1247" s="3">
        <v>7223</v>
      </c>
      <c r="M1247" s="3">
        <v>10777</v>
      </c>
      <c r="N1247" t="s">
        <v>13</v>
      </c>
    </row>
    <row r="1248" spans="2:14" hidden="1" x14ac:dyDescent="0.25">
      <c r="B1248" s="2">
        <v>42819</v>
      </c>
      <c r="C1248" s="7">
        <f>YEAR(base[[#This Row],[Data]])</f>
        <v>2017</v>
      </c>
      <c r="D1248" s="7" t="str">
        <f>UPPER(TEXT(base[[#This Row],[Data]],"mmm"))</f>
        <v>MAR</v>
      </c>
      <c r="E1248" t="s">
        <v>10</v>
      </c>
      <c r="F1248" t="s">
        <v>11</v>
      </c>
      <c r="G1248" t="str">
        <f>PROPER(base[[#This Row],[Evento]]&amp;" "&amp;base[[#This Row],[Tipo]])</f>
        <v>Aniversário Infantil</v>
      </c>
      <c r="H1248" t="s">
        <v>12</v>
      </c>
      <c r="I1248">
        <v>50</v>
      </c>
      <c r="J1248" s="3">
        <f>VLOOKUP(_xlfn.CONCAT(base[[#This Row],[Evento]],base[[#This Row],[Tipo]]),'[1]tabela de preços'!$D$4:$E$14,2,0)</f>
        <v>70</v>
      </c>
      <c r="K1248" s="3">
        <v>3500</v>
      </c>
      <c r="L1248" s="3">
        <v>1195</v>
      </c>
      <c r="M1248" s="3">
        <v>2305</v>
      </c>
      <c r="N1248" t="s">
        <v>13</v>
      </c>
    </row>
    <row r="1249" spans="2:14" hidden="1" x14ac:dyDescent="0.25">
      <c r="B1249" s="2">
        <v>42822</v>
      </c>
      <c r="C1249" s="7">
        <f>YEAR(base[[#This Row],[Data]])</f>
        <v>2017</v>
      </c>
      <c r="D1249" s="7" t="str">
        <f>UPPER(TEXT(base[[#This Row],[Data]],"mmm"))</f>
        <v>MAR</v>
      </c>
      <c r="E1249" t="s">
        <v>10</v>
      </c>
      <c r="F1249" t="s">
        <v>14</v>
      </c>
      <c r="G1249" t="str">
        <f>PROPER(base[[#This Row],[Evento]]&amp;" "&amp;base[[#This Row],[Tipo]])</f>
        <v>Aniversário Teen</v>
      </c>
      <c r="H1249" t="s">
        <v>15</v>
      </c>
      <c r="I1249">
        <v>100</v>
      </c>
      <c r="J1249" s="3">
        <f>VLOOKUP(_xlfn.CONCAT(base[[#This Row],[Evento]],base[[#This Row],[Tipo]]),'[1]tabela de preços'!$D$4:$E$14,2,0)</f>
        <v>90</v>
      </c>
      <c r="K1249" s="3">
        <v>9000</v>
      </c>
      <c r="L1249" s="3">
        <v>3784</v>
      </c>
      <c r="M1249" s="3">
        <v>5216</v>
      </c>
      <c r="N1249" t="s">
        <v>13</v>
      </c>
    </row>
    <row r="1250" spans="2:14" hidden="1" x14ac:dyDescent="0.25">
      <c r="B1250" s="2">
        <v>42561</v>
      </c>
      <c r="C1250" s="7">
        <f>YEAR(base[[#This Row],[Data]])</f>
        <v>2016</v>
      </c>
      <c r="D1250" s="7" t="str">
        <f>UPPER(TEXT(base[[#This Row],[Data]],"mmm"))</f>
        <v>JUL</v>
      </c>
      <c r="E1250" t="s">
        <v>10</v>
      </c>
      <c r="F1250" t="s">
        <v>16</v>
      </c>
      <c r="G1250" t="str">
        <f>PROPER(base[[#This Row],[Evento]]&amp;" "&amp;base[[#This Row],[Tipo]])</f>
        <v>Aniversário Adulto</v>
      </c>
      <c r="H1250" t="s">
        <v>12</v>
      </c>
      <c r="I1250">
        <v>150</v>
      </c>
      <c r="J1250" s="3">
        <f>VLOOKUP(_xlfn.CONCAT(base[[#This Row],[Evento]],base[[#This Row],[Tipo]]),'[1]tabela de preços'!$D$4:$E$14,2,0)</f>
        <v>120</v>
      </c>
      <c r="K1250" s="3">
        <v>18000</v>
      </c>
      <c r="L1250" s="3">
        <v>7376</v>
      </c>
      <c r="M1250" s="3">
        <v>10624</v>
      </c>
      <c r="N1250" t="s">
        <v>13</v>
      </c>
    </row>
    <row r="1251" spans="2:14" x14ac:dyDescent="0.25">
      <c r="B1251" s="2">
        <v>42766</v>
      </c>
      <c r="C1251" s="7">
        <f>YEAR(base[[#This Row],[Data]])</f>
        <v>2017</v>
      </c>
      <c r="D1251" s="7" t="str">
        <f>UPPER(TEXT(base[[#This Row],[Data]],"mmm"))</f>
        <v>JAN</v>
      </c>
      <c r="E1251" t="s">
        <v>10</v>
      </c>
      <c r="F1251" t="s">
        <v>17</v>
      </c>
      <c r="G1251" t="str">
        <f>PROPER(base[[#This Row],[Evento]]&amp;" "&amp;base[[#This Row],[Tipo]])</f>
        <v>Aniversário Melhor Idade</v>
      </c>
      <c r="H1251" t="s">
        <v>15</v>
      </c>
      <c r="I1251">
        <v>70</v>
      </c>
      <c r="J1251" s="3">
        <f>VLOOKUP(_xlfn.CONCAT(base[[#This Row],[Evento]],base[[#This Row],[Tipo]]),'[1]tabela de preços'!$D$4:$E$14,2,0)</f>
        <v>120</v>
      </c>
      <c r="K1251" s="3">
        <v>8400</v>
      </c>
      <c r="L1251" s="3">
        <v>3591</v>
      </c>
      <c r="M1251" s="3">
        <v>4809</v>
      </c>
      <c r="N1251" t="s">
        <v>13</v>
      </c>
    </row>
    <row r="1252" spans="2:14" hidden="1" x14ac:dyDescent="0.25">
      <c r="B1252" s="2">
        <v>42376</v>
      </c>
      <c r="C1252" s="7">
        <f>YEAR(base[[#This Row],[Data]])</f>
        <v>2016</v>
      </c>
      <c r="D1252" s="7" t="str">
        <f>UPPER(TEXT(base[[#This Row],[Data]],"mmm"))</f>
        <v>JAN</v>
      </c>
      <c r="E1252" t="s">
        <v>18</v>
      </c>
      <c r="F1252" t="s">
        <v>16</v>
      </c>
      <c r="G1252" t="str">
        <f>PROPER(base[[#This Row],[Evento]]&amp;" "&amp;base[[#This Row],[Tipo]])</f>
        <v>Casamento Adulto</v>
      </c>
      <c r="H1252" t="s">
        <v>12</v>
      </c>
      <c r="I1252">
        <v>120</v>
      </c>
      <c r="J1252" s="3">
        <f>VLOOKUP(_xlfn.CONCAT(base[[#This Row],[Evento]],base[[#This Row],[Tipo]]),'[1]tabela de preços'!$D$4:$E$14,2,0)</f>
        <v>150</v>
      </c>
      <c r="K1252" s="3">
        <v>18000</v>
      </c>
      <c r="L1252" s="3">
        <v>7456</v>
      </c>
      <c r="M1252" s="3">
        <v>10544</v>
      </c>
      <c r="N1252" t="s">
        <v>13</v>
      </c>
    </row>
    <row r="1253" spans="2:14" hidden="1" x14ac:dyDescent="0.25">
      <c r="B1253" s="2">
        <v>42604</v>
      </c>
      <c r="C1253" s="7">
        <f>YEAR(base[[#This Row],[Data]])</f>
        <v>2016</v>
      </c>
      <c r="D1253" s="7" t="str">
        <f>UPPER(TEXT(base[[#This Row],[Data]],"mmm"))</f>
        <v>AGO</v>
      </c>
      <c r="E1253" t="s">
        <v>19</v>
      </c>
      <c r="F1253" t="s">
        <v>16</v>
      </c>
      <c r="G1253" t="str">
        <f>PROPER(base[[#This Row],[Evento]]&amp;" "&amp;base[[#This Row],[Tipo]])</f>
        <v>Bodas Adulto</v>
      </c>
      <c r="H1253" t="s">
        <v>15</v>
      </c>
      <c r="I1253">
        <v>100</v>
      </c>
      <c r="J1253" s="3">
        <f>VLOOKUP(_xlfn.CONCAT(base[[#This Row],[Evento]],base[[#This Row],[Tipo]]),'[1]tabela de preços'!$D$4:$E$14,2,0)</f>
        <v>150</v>
      </c>
      <c r="K1253" s="3">
        <v>15000</v>
      </c>
      <c r="L1253" s="3">
        <v>5558</v>
      </c>
      <c r="M1253" s="3">
        <v>9442</v>
      </c>
      <c r="N1253" t="s">
        <v>13</v>
      </c>
    </row>
    <row r="1254" spans="2:14" hidden="1" x14ac:dyDescent="0.25">
      <c r="B1254" s="2">
        <v>42503</v>
      </c>
      <c r="C1254" s="7">
        <f>YEAR(base[[#This Row],[Data]])</f>
        <v>2016</v>
      </c>
      <c r="D1254" s="7" t="str">
        <f>UPPER(TEXT(base[[#This Row],[Data]],"mmm"))</f>
        <v>MAI</v>
      </c>
      <c r="E1254" t="s">
        <v>19</v>
      </c>
      <c r="F1254" t="s">
        <v>17</v>
      </c>
      <c r="G1254" t="str">
        <f>PROPER(base[[#This Row],[Evento]]&amp;" "&amp;base[[#This Row],[Tipo]])</f>
        <v>Bodas Melhor Idade</v>
      </c>
      <c r="H1254" t="s">
        <v>12</v>
      </c>
      <c r="I1254">
        <v>200</v>
      </c>
      <c r="J1254" s="3">
        <f>VLOOKUP(_xlfn.CONCAT(base[[#This Row],[Evento]],base[[#This Row],[Tipo]]),'[1]tabela de preços'!$D$4:$E$14,2,0)</f>
        <v>120</v>
      </c>
      <c r="K1254" s="3">
        <v>24000</v>
      </c>
      <c r="L1254" s="3">
        <v>8735</v>
      </c>
      <c r="M1254" s="3">
        <v>15265</v>
      </c>
      <c r="N1254" t="s">
        <v>13</v>
      </c>
    </row>
    <row r="1255" spans="2:14" hidden="1" x14ac:dyDescent="0.25">
      <c r="B1255" s="2">
        <v>42958</v>
      </c>
      <c r="C1255" s="7">
        <f>YEAR(base[[#This Row],[Data]])</f>
        <v>2017</v>
      </c>
      <c r="D1255" s="7" t="str">
        <f>UPPER(TEXT(base[[#This Row],[Data]],"mmm"))</f>
        <v>AGO</v>
      </c>
      <c r="E1255" t="s">
        <v>20</v>
      </c>
      <c r="F1255" t="s">
        <v>16</v>
      </c>
      <c r="G1255" t="str">
        <f>PROPER(base[[#This Row],[Evento]]&amp;" "&amp;base[[#This Row],[Tipo]])</f>
        <v>Empresa Adulto</v>
      </c>
      <c r="H1255" t="s">
        <v>15</v>
      </c>
      <c r="I1255">
        <v>50</v>
      </c>
      <c r="J1255" s="3">
        <f>VLOOKUP(_xlfn.CONCAT(base[[#This Row],[Evento]],base[[#This Row],[Tipo]]),'[1]tabela de preços'!$D$4:$E$14,2,0)</f>
        <v>100</v>
      </c>
      <c r="K1255" s="3">
        <v>5000</v>
      </c>
      <c r="L1255" s="3">
        <v>2156</v>
      </c>
      <c r="M1255" s="3">
        <v>2844</v>
      </c>
      <c r="N1255" t="s">
        <v>13</v>
      </c>
    </row>
    <row r="1256" spans="2:14" hidden="1" x14ac:dyDescent="0.25">
      <c r="B1256" s="2">
        <v>42499</v>
      </c>
      <c r="C1256" s="7">
        <f>YEAR(base[[#This Row],[Data]])</f>
        <v>2016</v>
      </c>
      <c r="D1256" s="7" t="str">
        <f>UPPER(TEXT(base[[#This Row],[Data]],"mmm"))</f>
        <v>MAI</v>
      </c>
      <c r="E1256" t="s">
        <v>21</v>
      </c>
      <c r="F1256" t="s">
        <v>14</v>
      </c>
      <c r="G1256" t="str">
        <f>PROPER(base[[#This Row],[Evento]]&amp;" "&amp;base[[#This Row],[Tipo]])</f>
        <v>15 Anos Teen</v>
      </c>
      <c r="H1256" t="s">
        <v>12</v>
      </c>
      <c r="I1256">
        <v>100</v>
      </c>
      <c r="J1256" s="3">
        <f>VLOOKUP(_xlfn.CONCAT(base[[#This Row],[Evento]],base[[#This Row],[Tipo]]),'[1]tabela de preços'!$D$4:$E$14,2,0)</f>
        <v>90</v>
      </c>
      <c r="K1256" s="3">
        <v>9000</v>
      </c>
      <c r="L1256" s="3">
        <v>3595</v>
      </c>
      <c r="M1256" s="3">
        <v>5405</v>
      </c>
      <c r="N1256" t="s">
        <v>13</v>
      </c>
    </row>
    <row r="1257" spans="2:14" hidden="1" x14ac:dyDescent="0.25">
      <c r="B1257" s="2">
        <v>42898</v>
      </c>
      <c r="C1257" s="7">
        <f>YEAR(base[[#This Row],[Data]])</f>
        <v>2017</v>
      </c>
      <c r="D1257" s="7" t="str">
        <f>UPPER(TEXT(base[[#This Row],[Data]],"mmm"))</f>
        <v>JUN</v>
      </c>
      <c r="E1257" t="s">
        <v>22</v>
      </c>
      <c r="F1257" t="s">
        <v>16</v>
      </c>
      <c r="G1257" t="str">
        <f>PROPER(base[[#This Row],[Evento]]&amp;" "&amp;base[[#This Row],[Tipo]])</f>
        <v>Despedida Adulto</v>
      </c>
      <c r="H1257" t="s">
        <v>15</v>
      </c>
      <c r="I1257">
        <v>150</v>
      </c>
      <c r="J1257" s="3">
        <f>VLOOKUP(_xlfn.CONCAT(base[[#This Row],[Evento]],base[[#This Row],[Tipo]]),'[1]tabela de preços'!$D$4:$E$14,2,0)</f>
        <v>120</v>
      </c>
      <c r="K1257" s="3">
        <v>18000</v>
      </c>
      <c r="L1257" s="3">
        <v>6250</v>
      </c>
      <c r="M1257" s="3">
        <v>11750</v>
      </c>
      <c r="N1257" t="s">
        <v>13</v>
      </c>
    </row>
    <row r="1258" spans="2:14" hidden="1" x14ac:dyDescent="0.25">
      <c r="B1258" s="2">
        <v>42651</v>
      </c>
      <c r="C1258" s="7">
        <f>YEAR(base[[#This Row],[Data]])</f>
        <v>2016</v>
      </c>
      <c r="D1258" s="7" t="str">
        <f>UPPER(TEXT(base[[#This Row],[Data]],"mmm"))</f>
        <v>OUT</v>
      </c>
      <c r="E1258" t="s">
        <v>10</v>
      </c>
      <c r="F1258" t="s">
        <v>11</v>
      </c>
      <c r="G1258" t="str">
        <f>PROPER(base[[#This Row],[Evento]]&amp;" "&amp;base[[#This Row],[Tipo]])</f>
        <v>Aniversário Infantil</v>
      </c>
      <c r="H1258" t="s">
        <v>12</v>
      </c>
      <c r="I1258">
        <v>50</v>
      </c>
      <c r="J1258" s="3">
        <f>VLOOKUP(_xlfn.CONCAT(base[[#This Row],[Evento]],base[[#This Row],[Tipo]]),'[1]tabela de preços'!$D$4:$E$14,2,0)</f>
        <v>70</v>
      </c>
      <c r="K1258" s="3">
        <v>3500</v>
      </c>
      <c r="L1258" s="3">
        <v>1565</v>
      </c>
      <c r="M1258" s="3">
        <v>1935</v>
      </c>
      <c r="N1258" t="s">
        <v>13</v>
      </c>
    </row>
    <row r="1259" spans="2:14" hidden="1" x14ac:dyDescent="0.25">
      <c r="B1259" s="2">
        <v>43014</v>
      </c>
      <c r="C1259" s="7">
        <f>YEAR(base[[#This Row],[Data]])</f>
        <v>2017</v>
      </c>
      <c r="D1259" s="7" t="str">
        <f>UPPER(TEXT(base[[#This Row],[Data]],"mmm"))</f>
        <v>OUT</v>
      </c>
      <c r="E1259" t="s">
        <v>10</v>
      </c>
      <c r="F1259" t="s">
        <v>14</v>
      </c>
      <c r="G1259" t="str">
        <f>PROPER(base[[#This Row],[Evento]]&amp;" "&amp;base[[#This Row],[Tipo]])</f>
        <v>Aniversário Teen</v>
      </c>
      <c r="H1259" t="s">
        <v>15</v>
      </c>
      <c r="I1259">
        <v>100</v>
      </c>
      <c r="J1259" s="3">
        <f>VLOOKUP(_xlfn.CONCAT(base[[#This Row],[Evento]],base[[#This Row],[Tipo]]),'[1]tabela de preços'!$D$4:$E$14,2,0)</f>
        <v>90</v>
      </c>
      <c r="K1259" s="3">
        <v>9000</v>
      </c>
      <c r="L1259" s="3">
        <v>3830</v>
      </c>
      <c r="M1259" s="3">
        <v>5170</v>
      </c>
      <c r="N1259" t="s">
        <v>13</v>
      </c>
    </row>
    <row r="1260" spans="2:14" hidden="1" x14ac:dyDescent="0.25">
      <c r="B1260" s="2">
        <v>42995</v>
      </c>
      <c r="C1260" s="7">
        <f>YEAR(base[[#This Row],[Data]])</f>
        <v>2017</v>
      </c>
      <c r="D1260" s="7" t="str">
        <f>UPPER(TEXT(base[[#This Row],[Data]],"mmm"))</f>
        <v>SET</v>
      </c>
      <c r="E1260" t="s">
        <v>10</v>
      </c>
      <c r="F1260" t="s">
        <v>16</v>
      </c>
      <c r="G1260" t="str">
        <f>PROPER(base[[#This Row],[Evento]]&amp;" "&amp;base[[#This Row],[Tipo]])</f>
        <v>Aniversário Adulto</v>
      </c>
      <c r="H1260" t="s">
        <v>12</v>
      </c>
      <c r="I1260">
        <v>150</v>
      </c>
      <c r="J1260" s="3">
        <f>VLOOKUP(_xlfn.CONCAT(base[[#This Row],[Evento]],base[[#This Row],[Tipo]]),'[1]tabela de preços'!$D$4:$E$14,2,0)</f>
        <v>120</v>
      </c>
      <c r="K1260" s="3">
        <v>18000</v>
      </c>
      <c r="L1260" s="3">
        <v>6546</v>
      </c>
      <c r="M1260" s="3">
        <v>11454</v>
      </c>
      <c r="N1260" t="s">
        <v>13</v>
      </c>
    </row>
    <row r="1261" spans="2:14" hidden="1" x14ac:dyDescent="0.25">
      <c r="B1261" s="2">
        <v>43057</v>
      </c>
      <c r="C1261" s="7">
        <f>YEAR(base[[#This Row],[Data]])</f>
        <v>2017</v>
      </c>
      <c r="D1261" s="7" t="str">
        <f>UPPER(TEXT(base[[#This Row],[Data]],"mmm"))</f>
        <v>NOV</v>
      </c>
      <c r="E1261" t="s">
        <v>10</v>
      </c>
      <c r="F1261" t="s">
        <v>17</v>
      </c>
      <c r="G1261" t="str">
        <f>PROPER(base[[#This Row],[Evento]]&amp;" "&amp;base[[#This Row],[Tipo]])</f>
        <v>Aniversário Melhor Idade</v>
      </c>
      <c r="H1261" t="s">
        <v>15</v>
      </c>
      <c r="I1261">
        <v>70</v>
      </c>
      <c r="J1261" s="3">
        <f>VLOOKUP(_xlfn.CONCAT(base[[#This Row],[Evento]],base[[#This Row],[Tipo]]),'[1]tabela de preços'!$D$4:$E$14,2,0)</f>
        <v>120</v>
      </c>
      <c r="K1261" s="3">
        <v>8400</v>
      </c>
      <c r="L1261" s="3">
        <v>3043</v>
      </c>
      <c r="M1261" s="3">
        <v>5357</v>
      </c>
      <c r="N1261" t="s">
        <v>13</v>
      </c>
    </row>
    <row r="1262" spans="2:14" hidden="1" x14ac:dyDescent="0.25">
      <c r="B1262" s="2">
        <v>42530</v>
      </c>
      <c r="C1262" s="7">
        <f>YEAR(base[[#This Row],[Data]])</f>
        <v>2016</v>
      </c>
      <c r="D1262" s="7" t="str">
        <f>UPPER(TEXT(base[[#This Row],[Data]],"mmm"))</f>
        <v>JUN</v>
      </c>
      <c r="E1262" t="s">
        <v>18</v>
      </c>
      <c r="F1262" t="s">
        <v>16</v>
      </c>
      <c r="G1262" t="str">
        <f>PROPER(base[[#This Row],[Evento]]&amp;" "&amp;base[[#This Row],[Tipo]])</f>
        <v>Casamento Adulto</v>
      </c>
      <c r="H1262" t="s">
        <v>12</v>
      </c>
      <c r="I1262">
        <v>120</v>
      </c>
      <c r="J1262" s="3">
        <f>VLOOKUP(_xlfn.CONCAT(base[[#This Row],[Evento]],base[[#This Row],[Tipo]]),'[1]tabela de preços'!$D$4:$E$14,2,0)</f>
        <v>150</v>
      </c>
      <c r="K1262" s="3">
        <v>18000</v>
      </c>
      <c r="L1262" s="3">
        <v>6878</v>
      </c>
      <c r="M1262" s="3">
        <v>11122</v>
      </c>
      <c r="N1262" t="s">
        <v>13</v>
      </c>
    </row>
    <row r="1263" spans="2:14" hidden="1" x14ac:dyDescent="0.25">
      <c r="B1263" s="2">
        <v>42850</v>
      </c>
      <c r="C1263" s="7">
        <f>YEAR(base[[#This Row],[Data]])</f>
        <v>2017</v>
      </c>
      <c r="D1263" s="7" t="str">
        <f>UPPER(TEXT(base[[#This Row],[Data]],"mmm"))</f>
        <v>ABR</v>
      </c>
      <c r="E1263" t="s">
        <v>19</v>
      </c>
      <c r="F1263" t="s">
        <v>16</v>
      </c>
      <c r="G1263" t="str">
        <f>PROPER(base[[#This Row],[Evento]]&amp;" "&amp;base[[#This Row],[Tipo]])</f>
        <v>Bodas Adulto</v>
      </c>
      <c r="H1263" t="s">
        <v>15</v>
      </c>
      <c r="I1263">
        <v>100</v>
      </c>
      <c r="J1263" s="3">
        <f>VLOOKUP(_xlfn.CONCAT(base[[#This Row],[Evento]],base[[#This Row],[Tipo]]),'[1]tabela de preços'!$D$4:$E$14,2,0)</f>
        <v>150</v>
      </c>
      <c r="K1263" s="3">
        <v>15000</v>
      </c>
      <c r="L1263" s="3">
        <v>5879</v>
      </c>
      <c r="M1263" s="3">
        <v>9121</v>
      </c>
      <c r="N1263" t="s">
        <v>13</v>
      </c>
    </row>
    <row r="1264" spans="2:14" hidden="1" x14ac:dyDescent="0.25">
      <c r="B1264" s="2">
        <v>42382</v>
      </c>
      <c r="C1264" s="7">
        <f>YEAR(base[[#This Row],[Data]])</f>
        <v>2016</v>
      </c>
      <c r="D1264" s="7" t="str">
        <f>UPPER(TEXT(base[[#This Row],[Data]],"mmm"))</f>
        <v>JAN</v>
      </c>
      <c r="E1264" t="s">
        <v>19</v>
      </c>
      <c r="F1264" t="s">
        <v>17</v>
      </c>
      <c r="G1264" t="str">
        <f>PROPER(base[[#This Row],[Evento]]&amp;" "&amp;base[[#This Row],[Tipo]])</f>
        <v>Bodas Melhor Idade</v>
      </c>
      <c r="H1264" t="s">
        <v>12</v>
      </c>
      <c r="I1264">
        <v>200</v>
      </c>
      <c r="J1264" s="3">
        <f>VLOOKUP(_xlfn.CONCAT(base[[#This Row],[Evento]],base[[#This Row],[Tipo]]),'[1]tabela de preços'!$D$4:$E$14,2,0)</f>
        <v>120</v>
      </c>
      <c r="K1264" s="3">
        <v>24000</v>
      </c>
      <c r="L1264" s="3">
        <v>9124</v>
      </c>
      <c r="M1264" s="3">
        <v>14876</v>
      </c>
      <c r="N1264" t="s">
        <v>13</v>
      </c>
    </row>
    <row r="1265" spans="2:14" hidden="1" x14ac:dyDescent="0.25">
      <c r="B1265" s="2">
        <v>42839</v>
      </c>
      <c r="C1265" s="7">
        <f>YEAR(base[[#This Row],[Data]])</f>
        <v>2017</v>
      </c>
      <c r="D1265" s="7" t="str">
        <f>UPPER(TEXT(base[[#This Row],[Data]],"mmm"))</f>
        <v>ABR</v>
      </c>
      <c r="E1265" t="s">
        <v>20</v>
      </c>
      <c r="F1265" t="s">
        <v>16</v>
      </c>
      <c r="G1265" t="str">
        <f>PROPER(base[[#This Row],[Evento]]&amp;" "&amp;base[[#This Row],[Tipo]])</f>
        <v>Empresa Adulto</v>
      </c>
      <c r="H1265" t="s">
        <v>15</v>
      </c>
      <c r="I1265">
        <v>50</v>
      </c>
      <c r="J1265" s="3">
        <f>VLOOKUP(_xlfn.CONCAT(base[[#This Row],[Evento]],base[[#This Row],[Tipo]]),'[1]tabela de preços'!$D$4:$E$14,2,0)</f>
        <v>100</v>
      </c>
      <c r="K1265" s="3">
        <v>5000</v>
      </c>
      <c r="L1265" s="3">
        <v>2024</v>
      </c>
      <c r="M1265" s="3">
        <v>2976</v>
      </c>
      <c r="N1265" t="s">
        <v>13</v>
      </c>
    </row>
    <row r="1266" spans="2:14" hidden="1" x14ac:dyDescent="0.25">
      <c r="B1266" s="2">
        <v>42908</v>
      </c>
      <c r="C1266" s="7">
        <f>YEAR(base[[#This Row],[Data]])</f>
        <v>2017</v>
      </c>
      <c r="D1266" s="7" t="str">
        <f>UPPER(TEXT(base[[#This Row],[Data]],"mmm"))</f>
        <v>JUN</v>
      </c>
      <c r="E1266" t="s">
        <v>21</v>
      </c>
      <c r="F1266" t="s">
        <v>14</v>
      </c>
      <c r="G1266" t="str">
        <f>PROPER(base[[#This Row],[Evento]]&amp;" "&amp;base[[#This Row],[Tipo]])</f>
        <v>15 Anos Teen</v>
      </c>
      <c r="H1266" t="s">
        <v>12</v>
      </c>
      <c r="I1266">
        <v>100</v>
      </c>
      <c r="J1266" s="3">
        <f>VLOOKUP(_xlfn.CONCAT(base[[#This Row],[Evento]],base[[#This Row],[Tipo]]),'[1]tabela de preços'!$D$4:$E$14,2,0)</f>
        <v>90</v>
      </c>
      <c r="K1266" s="3">
        <v>9000</v>
      </c>
      <c r="L1266" s="3">
        <v>3035</v>
      </c>
      <c r="M1266" s="3">
        <v>5965</v>
      </c>
      <c r="N1266" t="s">
        <v>13</v>
      </c>
    </row>
    <row r="1267" spans="2:14" hidden="1" x14ac:dyDescent="0.25">
      <c r="B1267" s="2">
        <v>42426</v>
      </c>
      <c r="C1267" s="7">
        <f>YEAR(base[[#This Row],[Data]])</f>
        <v>2016</v>
      </c>
      <c r="D1267" s="7" t="str">
        <f>UPPER(TEXT(base[[#This Row],[Data]],"mmm"))</f>
        <v>FEV</v>
      </c>
      <c r="E1267" t="s">
        <v>22</v>
      </c>
      <c r="F1267" t="s">
        <v>16</v>
      </c>
      <c r="G1267" t="str">
        <f>PROPER(base[[#This Row],[Evento]]&amp;" "&amp;base[[#This Row],[Tipo]])</f>
        <v>Despedida Adulto</v>
      </c>
      <c r="H1267" t="s">
        <v>15</v>
      </c>
      <c r="I1267">
        <v>150</v>
      </c>
      <c r="J1267" s="3">
        <f>VLOOKUP(_xlfn.CONCAT(base[[#This Row],[Evento]],base[[#This Row],[Tipo]]),'[1]tabela de preços'!$D$4:$E$14,2,0)</f>
        <v>120</v>
      </c>
      <c r="K1267" s="3">
        <v>18000</v>
      </c>
      <c r="L1267" s="3">
        <v>6386</v>
      </c>
      <c r="M1267" s="3">
        <v>11614</v>
      </c>
      <c r="N1267" t="s">
        <v>13</v>
      </c>
    </row>
    <row r="1268" spans="2:14" hidden="1" x14ac:dyDescent="0.25">
      <c r="B1268" s="2">
        <v>42391</v>
      </c>
      <c r="C1268" s="7">
        <f>YEAR(base[[#This Row],[Data]])</f>
        <v>2016</v>
      </c>
      <c r="D1268" s="7" t="str">
        <f>UPPER(TEXT(base[[#This Row],[Data]],"mmm"))</f>
        <v>JAN</v>
      </c>
      <c r="E1268" t="s">
        <v>10</v>
      </c>
      <c r="F1268" t="s">
        <v>11</v>
      </c>
      <c r="G1268" t="str">
        <f>PROPER(base[[#This Row],[Evento]]&amp;" "&amp;base[[#This Row],[Tipo]])</f>
        <v>Aniversário Infantil</v>
      </c>
      <c r="H1268" t="s">
        <v>12</v>
      </c>
      <c r="I1268">
        <v>50</v>
      </c>
      <c r="J1268" s="3">
        <f>VLOOKUP(_xlfn.CONCAT(base[[#This Row],[Evento]],base[[#This Row],[Tipo]]),'[1]tabela de preços'!$D$4:$E$14,2,0)</f>
        <v>70</v>
      </c>
      <c r="K1268" s="3">
        <v>3500</v>
      </c>
      <c r="L1268" s="3">
        <v>1460</v>
      </c>
      <c r="M1268" s="3">
        <v>2040</v>
      </c>
      <c r="N1268" t="s">
        <v>13</v>
      </c>
    </row>
    <row r="1269" spans="2:14" hidden="1" x14ac:dyDescent="0.25">
      <c r="B1269" s="2">
        <v>43063</v>
      </c>
      <c r="C1269" s="7">
        <f>YEAR(base[[#This Row],[Data]])</f>
        <v>2017</v>
      </c>
      <c r="D1269" s="7" t="str">
        <f>UPPER(TEXT(base[[#This Row],[Data]],"mmm"))</f>
        <v>NOV</v>
      </c>
      <c r="E1269" t="s">
        <v>10</v>
      </c>
      <c r="F1269" t="s">
        <v>14</v>
      </c>
      <c r="G1269" t="str">
        <f>PROPER(base[[#This Row],[Evento]]&amp;" "&amp;base[[#This Row],[Tipo]])</f>
        <v>Aniversário Teen</v>
      </c>
      <c r="H1269" t="s">
        <v>15</v>
      </c>
      <c r="I1269">
        <v>100</v>
      </c>
      <c r="J1269" s="3">
        <f>VLOOKUP(_xlfn.CONCAT(base[[#This Row],[Evento]],base[[#This Row],[Tipo]]),'[1]tabela de preços'!$D$4:$E$14,2,0)</f>
        <v>90</v>
      </c>
      <c r="K1269" s="3">
        <v>9000</v>
      </c>
      <c r="L1269" s="3">
        <v>3993</v>
      </c>
      <c r="M1269" s="3">
        <v>5007</v>
      </c>
      <c r="N1269" t="s">
        <v>13</v>
      </c>
    </row>
    <row r="1270" spans="2:14" hidden="1" x14ac:dyDescent="0.25">
      <c r="B1270" s="2">
        <v>42550</v>
      </c>
      <c r="C1270" s="7">
        <f>YEAR(base[[#This Row],[Data]])</f>
        <v>2016</v>
      </c>
      <c r="D1270" s="7" t="str">
        <f>UPPER(TEXT(base[[#This Row],[Data]],"mmm"))</f>
        <v>JUN</v>
      </c>
      <c r="E1270" t="s">
        <v>10</v>
      </c>
      <c r="F1270" t="s">
        <v>16</v>
      </c>
      <c r="G1270" t="str">
        <f>PROPER(base[[#This Row],[Evento]]&amp;" "&amp;base[[#This Row],[Tipo]])</f>
        <v>Aniversário Adulto</v>
      </c>
      <c r="H1270" t="s">
        <v>12</v>
      </c>
      <c r="I1270">
        <v>150</v>
      </c>
      <c r="J1270" s="3">
        <f>VLOOKUP(_xlfn.CONCAT(base[[#This Row],[Evento]],base[[#This Row],[Tipo]]),'[1]tabela de preços'!$D$4:$E$14,2,0)</f>
        <v>120</v>
      </c>
      <c r="K1270" s="3">
        <v>18000</v>
      </c>
      <c r="L1270" s="3">
        <v>6874</v>
      </c>
      <c r="M1270" s="3">
        <v>11126</v>
      </c>
      <c r="N1270" t="s">
        <v>13</v>
      </c>
    </row>
    <row r="1271" spans="2:14" hidden="1" x14ac:dyDescent="0.25">
      <c r="B1271" s="2">
        <v>42416</v>
      </c>
      <c r="C1271" s="7">
        <f>YEAR(base[[#This Row],[Data]])</f>
        <v>2016</v>
      </c>
      <c r="D1271" s="7" t="str">
        <f>UPPER(TEXT(base[[#This Row],[Data]],"mmm"))</f>
        <v>FEV</v>
      </c>
      <c r="E1271" t="s">
        <v>10</v>
      </c>
      <c r="F1271" t="s">
        <v>17</v>
      </c>
      <c r="G1271" t="str">
        <f>PROPER(base[[#This Row],[Evento]]&amp;" "&amp;base[[#This Row],[Tipo]])</f>
        <v>Aniversário Melhor Idade</v>
      </c>
      <c r="H1271" t="s">
        <v>15</v>
      </c>
      <c r="I1271">
        <v>70</v>
      </c>
      <c r="J1271" s="3">
        <f>VLOOKUP(_xlfn.CONCAT(base[[#This Row],[Evento]],base[[#This Row],[Tipo]]),'[1]tabela de preços'!$D$4:$E$14,2,0)</f>
        <v>120</v>
      </c>
      <c r="K1271" s="3">
        <v>8400</v>
      </c>
      <c r="L1271" s="3">
        <v>3174</v>
      </c>
      <c r="M1271" s="3">
        <v>5226</v>
      </c>
      <c r="N1271" t="s">
        <v>13</v>
      </c>
    </row>
    <row r="1272" spans="2:14" hidden="1" x14ac:dyDescent="0.25">
      <c r="B1272" s="2">
        <v>43036</v>
      </c>
      <c r="C1272" s="7">
        <f>YEAR(base[[#This Row],[Data]])</f>
        <v>2017</v>
      </c>
      <c r="D1272" s="7" t="str">
        <f>UPPER(TEXT(base[[#This Row],[Data]],"mmm"))</f>
        <v>OUT</v>
      </c>
      <c r="E1272" t="s">
        <v>18</v>
      </c>
      <c r="F1272" t="s">
        <v>16</v>
      </c>
      <c r="G1272" t="str">
        <f>PROPER(base[[#This Row],[Evento]]&amp;" "&amp;base[[#This Row],[Tipo]])</f>
        <v>Casamento Adulto</v>
      </c>
      <c r="H1272" t="s">
        <v>12</v>
      </c>
      <c r="I1272">
        <v>120</v>
      </c>
      <c r="J1272" s="3">
        <f>VLOOKUP(_xlfn.CONCAT(base[[#This Row],[Evento]],base[[#This Row],[Tipo]]),'[1]tabela de preços'!$D$4:$E$14,2,0)</f>
        <v>150</v>
      </c>
      <c r="K1272" s="3">
        <v>18000</v>
      </c>
      <c r="L1272" s="3">
        <v>6454</v>
      </c>
      <c r="M1272" s="3">
        <v>11546</v>
      </c>
      <c r="N1272" t="s">
        <v>13</v>
      </c>
    </row>
    <row r="1273" spans="2:14" hidden="1" x14ac:dyDescent="0.25">
      <c r="B1273" s="2">
        <v>43013</v>
      </c>
      <c r="C1273" s="7">
        <f>YEAR(base[[#This Row],[Data]])</f>
        <v>2017</v>
      </c>
      <c r="D1273" s="7" t="str">
        <f>UPPER(TEXT(base[[#This Row],[Data]],"mmm"))</f>
        <v>OUT</v>
      </c>
      <c r="E1273" t="s">
        <v>19</v>
      </c>
      <c r="F1273" t="s">
        <v>16</v>
      </c>
      <c r="G1273" t="str">
        <f>PROPER(base[[#This Row],[Evento]]&amp;" "&amp;base[[#This Row],[Tipo]])</f>
        <v>Bodas Adulto</v>
      </c>
      <c r="H1273" t="s">
        <v>15</v>
      </c>
      <c r="I1273">
        <v>100</v>
      </c>
      <c r="J1273" s="3">
        <f>VLOOKUP(_xlfn.CONCAT(base[[#This Row],[Evento]],base[[#This Row],[Tipo]]),'[1]tabela de preços'!$D$4:$E$14,2,0)</f>
        <v>150</v>
      </c>
      <c r="K1273" s="3">
        <v>15000</v>
      </c>
      <c r="L1273" s="3">
        <v>5194</v>
      </c>
      <c r="M1273" s="3">
        <v>9806</v>
      </c>
      <c r="N1273" t="s">
        <v>13</v>
      </c>
    </row>
    <row r="1274" spans="2:14" hidden="1" x14ac:dyDescent="0.25">
      <c r="B1274" s="2">
        <v>42399</v>
      </c>
      <c r="C1274" s="7">
        <f>YEAR(base[[#This Row],[Data]])</f>
        <v>2016</v>
      </c>
      <c r="D1274" s="7" t="str">
        <f>UPPER(TEXT(base[[#This Row],[Data]],"mmm"))</f>
        <v>JAN</v>
      </c>
      <c r="E1274" t="s">
        <v>19</v>
      </c>
      <c r="F1274" t="s">
        <v>17</v>
      </c>
      <c r="G1274" t="str">
        <f>PROPER(base[[#This Row],[Evento]]&amp;" "&amp;base[[#This Row],[Tipo]])</f>
        <v>Bodas Melhor Idade</v>
      </c>
      <c r="H1274" t="s">
        <v>12</v>
      </c>
      <c r="I1274">
        <v>200</v>
      </c>
      <c r="J1274" s="3">
        <f>VLOOKUP(_xlfn.CONCAT(base[[#This Row],[Evento]],base[[#This Row],[Tipo]]),'[1]tabela de preços'!$D$4:$E$14,2,0)</f>
        <v>120</v>
      </c>
      <c r="K1274" s="3">
        <v>24000</v>
      </c>
      <c r="L1274" s="3">
        <v>10154</v>
      </c>
      <c r="M1274" s="3">
        <v>13846</v>
      </c>
      <c r="N1274" t="s">
        <v>13</v>
      </c>
    </row>
    <row r="1275" spans="2:14" hidden="1" x14ac:dyDescent="0.25">
      <c r="B1275" s="2">
        <v>42651</v>
      </c>
      <c r="C1275" s="7">
        <f>YEAR(base[[#This Row],[Data]])</f>
        <v>2016</v>
      </c>
      <c r="D1275" s="7" t="str">
        <f>UPPER(TEXT(base[[#This Row],[Data]],"mmm"))</f>
        <v>OUT</v>
      </c>
      <c r="E1275" t="s">
        <v>20</v>
      </c>
      <c r="F1275" t="s">
        <v>16</v>
      </c>
      <c r="G1275" t="str">
        <f>PROPER(base[[#This Row],[Evento]]&amp;" "&amp;base[[#This Row],[Tipo]])</f>
        <v>Empresa Adulto</v>
      </c>
      <c r="H1275" t="s">
        <v>15</v>
      </c>
      <c r="I1275">
        <v>50</v>
      </c>
      <c r="J1275" s="3">
        <f>VLOOKUP(_xlfn.CONCAT(base[[#This Row],[Evento]],base[[#This Row],[Tipo]]),'[1]tabela de preços'!$D$4:$E$14,2,0)</f>
        <v>100</v>
      </c>
      <c r="K1275" s="3">
        <v>5000</v>
      </c>
      <c r="L1275" s="3">
        <v>1819</v>
      </c>
      <c r="M1275" s="3">
        <v>3181</v>
      </c>
      <c r="N1275" t="s">
        <v>13</v>
      </c>
    </row>
    <row r="1276" spans="2:14" hidden="1" x14ac:dyDescent="0.25">
      <c r="B1276" s="2">
        <v>42596</v>
      </c>
      <c r="C1276" s="7">
        <f>YEAR(base[[#This Row],[Data]])</f>
        <v>2016</v>
      </c>
      <c r="D1276" s="7" t="str">
        <f>UPPER(TEXT(base[[#This Row],[Data]],"mmm"))</f>
        <v>AGO</v>
      </c>
      <c r="E1276" t="s">
        <v>21</v>
      </c>
      <c r="F1276" t="s">
        <v>14</v>
      </c>
      <c r="G1276" t="str">
        <f>PROPER(base[[#This Row],[Evento]]&amp;" "&amp;base[[#This Row],[Tipo]])</f>
        <v>15 Anos Teen</v>
      </c>
      <c r="H1276" t="s">
        <v>12</v>
      </c>
      <c r="I1276">
        <v>100</v>
      </c>
      <c r="J1276" s="3">
        <f>VLOOKUP(_xlfn.CONCAT(base[[#This Row],[Evento]],base[[#This Row],[Tipo]]),'[1]tabela de preços'!$D$4:$E$14,2,0)</f>
        <v>90</v>
      </c>
      <c r="K1276" s="3">
        <v>9000</v>
      </c>
      <c r="L1276" s="3">
        <v>3037</v>
      </c>
      <c r="M1276" s="3">
        <v>5963</v>
      </c>
      <c r="N1276" t="s">
        <v>13</v>
      </c>
    </row>
    <row r="1277" spans="2:14" hidden="1" x14ac:dyDescent="0.25">
      <c r="B1277" s="2">
        <v>42443</v>
      </c>
      <c r="C1277" s="7">
        <f>YEAR(base[[#This Row],[Data]])</f>
        <v>2016</v>
      </c>
      <c r="D1277" s="7" t="str">
        <f>UPPER(TEXT(base[[#This Row],[Data]],"mmm"))</f>
        <v>MAR</v>
      </c>
      <c r="E1277" t="s">
        <v>22</v>
      </c>
      <c r="F1277" t="s">
        <v>16</v>
      </c>
      <c r="G1277" t="str">
        <f>PROPER(base[[#This Row],[Evento]]&amp;" "&amp;base[[#This Row],[Tipo]])</f>
        <v>Despedida Adulto</v>
      </c>
      <c r="H1277" t="s">
        <v>15</v>
      </c>
      <c r="I1277">
        <v>150</v>
      </c>
      <c r="J1277" s="3">
        <f>VLOOKUP(_xlfn.CONCAT(base[[#This Row],[Evento]],base[[#This Row],[Tipo]]),'[1]tabela de preços'!$D$4:$E$14,2,0)</f>
        <v>120</v>
      </c>
      <c r="K1277" s="3">
        <v>18000</v>
      </c>
      <c r="L1277" s="3">
        <v>7656</v>
      </c>
      <c r="M1277" s="3">
        <v>10344</v>
      </c>
      <c r="N1277" t="s">
        <v>13</v>
      </c>
    </row>
    <row r="1278" spans="2:14" hidden="1" x14ac:dyDescent="0.25">
      <c r="B1278" s="2">
        <v>43087</v>
      </c>
      <c r="C1278" s="7">
        <f>YEAR(base[[#This Row],[Data]])</f>
        <v>2017</v>
      </c>
      <c r="D1278" s="7" t="str">
        <f>UPPER(TEXT(base[[#This Row],[Data]],"mmm"))</f>
        <v>DEZ</v>
      </c>
      <c r="E1278" t="s">
        <v>10</v>
      </c>
      <c r="F1278" t="s">
        <v>11</v>
      </c>
      <c r="G1278" t="str">
        <f>PROPER(base[[#This Row],[Evento]]&amp;" "&amp;base[[#This Row],[Tipo]])</f>
        <v>Aniversário Infantil</v>
      </c>
      <c r="H1278" t="s">
        <v>12</v>
      </c>
      <c r="I1278">
        <v>50</v>
      </c>
      <c r="J1278" s="3">
        <f>VLOOKUP(_xlfn.CONCAT(base[[#This Row],[Evento]],base[[#This Row],[Tipo]]),'[1]tabela de preços'!$D$4:$E$14,2,0)</f>
        <v>70</v>
      </c>
      <c r="K1278" s="3">
        <v>3500</v>
      </c>
      <c r="L1278" s="3">
        <v>1231</v>
      </c>
      <c r="M1278" s="3">
        <v>2269</v>
      </c>
      <c r="N1278" t="s">
        <v>13</v>
      </c>
    </row>
    <row r="1279" spans="2:14" hidden="1" x14ac:dyDescent="0.25">
      <c r="B1279" s="2">
        <v>42709</v>
      </c>
      <c r="C1279" s="7">
        <f>YEAR(base[[#This Row],[Data]])</f>
        <v>2016</v>
      </c>
      <c r="D1279" s="7" t="str">
        <f>UPPER(TEXT(base[[#This Row],[Data]],"mmm"))</f>
        <v>DEZ</v>
      </c>
      <c r="E1279" t="s">
        <v>10</v>
      </c>
      <c r="F1279" t="s">
        <v>14</v>
      </c>
      <c r="G1279" t="str">
        <f>PROPER(base[[#This Row],[Evento]]&amp;" "&amp;base[[#This Row],[Tipo]])</f>
        <v>Aniversário Teen</v>
      </c>
      <c r="H1279" t="s">
        <v>15</v>
      </c>
      <c r="I1279">
        <v>100</v>
      </c>
      <c r="J1279" s="3">
        <f>VLOOKUP(_xlfn.CONCAT(base[[#This Row],[Evento]],base[[#This Row],[Tipo]]),'[1]tabela de preços'!$D$4:$E$14,2,0)</f>
        <v>90</v>
      </c>
      <c r="K1279" s="3">
        <v>9000</v>
      </c>
      <c r="L1279" s="3">
        <v>3913</v>
      </c>
      <c r="M1279" s="3">
        <v>5087</v>
      </c>
      <c r="N1279" t="s">
        <v>13</v>
      </c>
    </row>
    <row r="1280" spans="2:14" hidden="1" x14ac:dyDescent="0.25">
      <c r="B1280" s="2">
        <v>42580</v>
      </c>
      <c r="C1280" s="7">
        <f>YEAR(base[[#This Row],[Data]])</f>
        <v>2016</v>
      </c>
      <c r="D1280" s="7" t="str">
        <f>UPPER(TEXT(base[[#This Row],[Data]],"mmm"))</f>
        <v>JUL</v>
      </c>
      <c r="E1280" t="s">
        <v>10</v>
      </c>
      <c r="F1280" t="s">
        <v>16</v>
      </c>
      <c r="G1280" t="str">
        <f>PROPER(base[[#This Row],[Evento]]&amp;" "&amp;base[[#This Row],[Tipo]])</f>
        <v>Aniversário Adulto</v>
      </c>
      <c r="H1280" t="s">
        <v>12</v>
      </c>
      <c r="I1280">
        <v>150</v>
      </c>
      <c r="J1280" s="3">
        <f>VLOOKUP(_xlfn.CONCAT(base[[#This Row],[Evento]],base[[#This Row],[Tipo]]),'[1]tabela de preços'!$D$4:$E$14,2,0)</f>
        <v>120</v>
      </c>
      <c r="K1280" s="3">
        <v>18000</v>
      </c>
      <c r="L1280" s="3">
        <v>7678</v>
      </c>
      <c r="M1280" s="3">
        <v>10322</v>
      </c>
      <c r="N1280" t="s">
        <v>13</v>
      </c>
    </row>
    <row r="1281" spans="2:14" hidden="1" x14ac:dyDescent="0.25">
      <c r="B1281" s="2">
        <v>42425</v>
      </c>
      <c r="C1281" s="7">
        <f>YEAR(base[[#This Row],[Data]])</f>
        <v>2016</v>
      </c>
      <c r="D1281" s="7" t="str">
        <f>UPPER(TEXT(base[[#This Row],[Data]],"mmm"))</f>
        <v>FEV</v>
      </c>
      <c r="E1281" t="s">
        <v>10</v>
      </c>
      <c r="F1281" t="s">
        <v>17</v>
      </c>
      <c r="G1281" t="str">
        <f>PROPER(base[[#This Row],[Evento]]&amp;" "&amp;base[[#This Row],[Tipo]])</f>
        <v>Aniversário Melhor Idade</v>
      </c>
      <c r="H1281" t="s">
        <v>15</v>
      </c>
      <c r="I1281">
        <v>70</v>
      </c>
      <c r="J1281" s="3">
        <f>VLOOKUP(_xlfn.CONCAT(base[[#This Row],[Evento]],base[[#This Row],[Tipo]]),'[1]tabela de preços'!$D$4:$E$14,2,0)</f>
        <v>120</v>
      </c>
      <c r="K1281" s="3">
        <v>8400</v>
      </c>
      <c r="L1281" s="3">
        <v>3305</v>
      </c>
      <c r="M1281" s="3">
        <v>5095</v>
      </c>
      <c r="N1281" t="s">
        <v>13</v>
      </c>
    </row>
    <row r="1282" spans="2:14" hidden="1" x14ac:dyDescent="0.25">
      <c r="B1282" s="2">
        <v>42586</v>
      </c>
      <c r="C1282" s="7">
        <f>YEAR(base[[#This Row],[Data]])</f>
        <v>2016</v>
      </c>
      <c r="D1282" s="7" t="str">
        <f>UPPER(TEXT(base[[#This Row],[Data]],"mmm"))</f>
        <v>AGO</v>
      </c>
      <c r="E1282" t="s">
        <v>18</v>
      </c>
      <c r="F1282" t="s">
        <v>16</v>
      </c>
      <c r="G1282" t="str">
        <f>PROPER(base[[#This Row],[Evento]]&amp;" "&amp;base[[#This Row],[Tipo]])</f>
        <v>Casamento Adulto</v>
      </c>
      <c r="H1282" t="s">
        <v>12</v>
      </c>
      <c r="I1282">
        <v>120</v>
      </c>
      <c r="J1282" s="3">
        <f>VLOOKUP(_xlfn.CONCAT(base[[#This Row],[Evento]],base[[#This Row],[Tipo]]),'[1]tabela de preços'!$D$4:$E$14,2,0)</f>
        <v>150</v>
      </c>
      <c r="K1282" s="3">
        <v>18000</v>
      </c>
      <c r="L1282" s="3">
        <v>7250</v>
      </c>
      <c r="M1282" s="3">
        <v>10750</v>
      </c>
      <c r="N1282" t="s">
        <v>13</v>
      </c>
    </row>
    <row r="1283" spans="2:14" hidden="1" x14ac:dyDescent="0.25">
      <c r="B1283" s="2">
        <v>42807</v>
      </c>
      <c r="C1283" s="7">
        <f>YEAR(base[[#This Row],[Data]])</f>
        <v>2017</v>
      </c>
      <c r="D1283" s="7" t="str">
        <f>UPPER(TEXT(base[[#This Row],[Data]],"mmm"))</f>
        <v>MAR</v>
      </c>
      <c r="E1283" t="s">
        <v>19</v>
      </c>
      <c r="F1283" t="s">
        <v>16</v>
      </c>
      <c r="G1283" t="str">
        <f>PROPER(base[[#This Row],[Evento]]&amp;" "&amp;base[[#This Row],[Tipo]])</f>
        <v>Bodas Adulto</v>
      </c>
      <c r="H1283" t="s">
        <v>15</v>
      </c>
      <c r="I1283">
        <v>100</v>
      </c>
      <c r="J1283" s="3">
        <f>VLOOKUP(_xlfn.CONCAT(base[[#This Row],[Evento]],base[[#This Row],[Tipo]]),'[1]tabela de preços'!$D$4:$E$14,2,0)</f>
        <v>150</v>
      </c>
      <c r="K1283" s="3">
        <v>15000</v>
      </c>
      <c r="L1283" s="3">
        <v>5496</v>
      </c>
      <c r="M1283" s="3">
        <v>9504</v>
      </c>
      <c r="N1283" t="s">
        <v>13</v>
      </c>
    </row>
    <row r="1284" spans="2:14" hidden="1" x14ac:dyDescent="0.25">
      <c r="B1284" s="2">
        <v>42848</v>
      </c>
      <c r="C1284" s="7">
        <f>YEAR(base[[#This Row],[Data]])</f>
        <v>2017</v>
      </c>
      <c r="D1284" s="7" t="str">
        <f>UPPER(TEXT(base[[#This Row],[Data]],"mmm"))</f>
        <v>ABR</v>
      </c>
      <c r="E1284" t="s">
        <v>19</v>
      </c>
      <c r="F1284" t="s">
        <v>17</v>
      </c>
      <c r="G1284" t="str">
        <f>PROPER(base[[#This Row],[Evento]]&amp;" "&amp;base[[#This Row],[Tipo]])</f>
        <v>Bodas Melhor Idade</v>
      </c>
      <c r="H1284" t="s">
        <v>12</v>
      </c>
      <c r="I1284">
        <v>200</v>
      </c>
      <c r="J1284" s="3">
        <f>VLOOKUP(_xlfn.CONCAT(base[[#This Row],[Evento]],base[[#This Row],[Tipo]]),'[1]tabela de preços'!$D$4:$E$14,2,0)</f>
        <v>120</v>
      </c>
      <c r="K1284" s="3">
        <v>24000</v>
      </c>
      <c r="L1284" s="3">
        <v>9026</v>
      </c>
      <c r="M1284" s="3">
        <v>14974</v>
      </c>
      <c r="N1284" t="s">
        <v>13</v>
      </c>
    </row>
    <row r="1285" spans="2:14" hidden="1" x14ac:dyDescent="0.25">
      <c r="B1285" s="2">
        <v>42441</v>
      </c>
      <c r="C1285" s="7">
        <f>YEAR(base[[#This Row],[Data]])</f>
        <v>2016</v>
      </c>
      <c r="D1285" s="7" t="str">
        <f>UPPER(TEXT(base[[#This Row],[Data]],"mmm"))</f>
        <v>MAR</v>
      </c>
      <c r="E1285" t="s">
        <v>20</v>
      </c>
      <c r="F1285" t="s">
        <v>16</v>
      </c>
      <c r="G1285" t="str">
        <f>PROPER(base[[#This Row],[Evento]]&amp;" "&amp;base[[#This Row],[Tipo]])</f>
        <v>Empresa Adulto</v>
      </c>
      <c r="H1285" t="s">
        <v>15</v>
      </c>
      <c r="I1285">
        <v>50</v>
      </c>
      <c r="J1285" s="3">
        <f>VLOOKUP(_xlfn.CONCAT(base[[#This Row],[Evento]],base[[#This Row],[Tipo]]),'[1]tabela de preços'!$D$4:$E$14,2,0)</f>
        <v>100</v>
      </c>
      <c r="K1285" s="3">
        <v>5000</v>
      </c>
      <c r="L1285" s="3">
        <v>1875</v>
      </c>
      <c r="M1285" s="3">
        <v>3125</v>
      </c>
      <c r="N1285" t="s">
        <v>13</v>
      </c>
    </row>
    <row r="1286" spans="2:14" hidden="1" x14ac:dyDescent="0.25">
      <c r="B1286" s="2">
        <v>42976</v>
      </c>
      <c r="C1286" s="7">
        <f>YEAR(base[[#This Row],[Data]])</f>
        <v>2017</v>
      </c>
      <c r="D1286" s="7" t="str">
        <f>UPPER(TEXT(base[[#This Row],[Data]],"mmm"))</f>
        <v>AGO</v>
      </c>
      <c r="E1286" t="s">
        <v>21</v>
      </c>
      <c r="F1286" t="s">
        <v>14</v>
      </c>
      <c r="G1286" t="str">
        <f>PROPER(base[[#This Row],[Evento]]&amp;" "&amp;base[[#This Row],[Tipo]])</f>
        <v>15 Anos Teen</v>
      </c>
      <c r="H1286" t="s">
        <v>12</v>
      </c>
      <c r="I1286">
        <v>100</v>
      </c>
      <c r="J1286" s="3">
        <f>VLOOKUP(_xlfn.CONCAT(base[[#This Row],[Evento]],base[[#This Row],[Tipo]]),'[1]tabela de preços'!$D$4:$E$14,2,0)</f>
        <v>90</v>
      </c>
      <c r="K1286" s="3">
        <v>9000</v>
      </c>
      <c r="L1286" s="3">
        <v>3909</v>
      </c>
      <c r="M1286" s="3">
        <v>5091</v>
      </c>
      <c r="N1286" t="s">
        <v>13</v>
      </c>
    </row>
    <row r="1287" spans="2:14" hidden="1" x14ac:dyDescent="0.25">
      <c r="B1287" s="2">
        <v>42911</v>
      </c>
      <c r="C1287" s="7">
        <f>YEAR(base[[#This Row],[Data]])</f>
        <v>2017</v>
      </c>
      <c r="D1287" s="7" t="str">
        <f>UPPER(TEXT(base[[#This Row],[Data]],"mmm"))</f>
        <v>JUN</v>
      </c>
      <c r="E1287" t="s">
        <v>22</v>
      </c>
      <c r="F1287" t="s">
        <v>16</v>
      </c>
      <c r="G1287" t="str">
        <f>PROPER(base[[#This Row],[Evento]]&amp;" "&amp;base[[#This Row],[Tipo]])</f>
        <v>Despedida Adulto</v>
      </c>
      <c r="H1287" t="s">
        <v>15</v>
      </c>
      <c r="I1287">
        <v>150</v>
      </c>
      <c r="J1287" s="3">
        <f>VLOOKUP(_xlfn.CONCAT(base[[#This Row],[Evento]],base[[#This Row],[Tipo]]),'[1]tabela de preços'!$D$4:$E$14,2,0)</f>
        <v>120</v>
      </c>
      <c r="K1287" s="3">
        <v>18000</v>
      </c>
      <c r="L1287" s="3">
        <v>7885</v>
      </c>
      <c r="M1287" s="3">
        <v>10115</v>
      </c>
      <c r="N1287" t="s">
        <v>13</v>
      </c>
    </row>
    <row r="1288" spans="2:14" hidden="1" x14ac:dyDescent="0.25">
      <c r="B1288" s="2">
        <v>42803</v>
      </c>
      <c r="C1288" s="7">
        <f>YEAR(base[[#This Row],[Data]])</f>
        <v>2017</v>
      </c>
      <c r="D1288" s="7" t="str">
        <f>UPPER(TEXT(base[[#This Row],[Data]],"mmm"))</f>
        <v>MAR</v>
      </c>
      <c r="E1288" t="s">
        <v>10</v>
      </c>
      <c r="F1288" t="s">
        <v>11</v>
      </c>
      <c r="G1288" t="str">
        <f>PROPER(base[[#This Row],[Evento]]&amp;" "&amp;base[[#This Row],[Tipo]])</f>
        <v>Aniversário Infantil</v>
      </c>
      <c r="H1288" t="s">
        <v>12</v>
      </c>
      <c r="I1288">
        <v>50</v>
      </c>
      <c r="J1288" s="3">
        <f>VLOOKUP(_xlfn.CONCAT(base[[#This Row],[Evento]],base[[#This Row],[Tipo]]),'[1]tabela de preços'!$D$4:$E$14,2,0)</f>
        <v>70</v>
      </c>
      <c r="K1288" s="3">
        <v>3500</v>
      </c>
      <c r="L1288" s="3">
        <v>1559</v>
      </c>
      <c r="M1288" s="3">
        <v>1941</v>
      </c>
      <c r="N1288" t="s">
        <v>13</v>
      </c>
    </row>
    <row r="1289" spans="2:14" hidden="1" x14ac:dyDescent="0.25">
      <c r="B1289" s="2">
        <v>42963</v>
      </c>
      <c r="C1289" s="7">
        <f>YEAR(base[[#This Row],[Data]])</f>
        <v>2017</v>
      </c>
      <c r="D1289" s="7" t="str">
        <f>UPPER(TEXT(base[[#This Row],[Data]],"mmm"))</f>
        <v>AGO</v>
      </c>
      <c r="E1289" t="s">
        <v>10</v>
      </c>
      <c r="F1289" t="s">
        <v>14</v>
      </c>
      <c r="G1289" t="str">
        <f>PROPER(base[[#This Row],[Evento]]&amp;" "&amp;base[[#This Row],[Tipo]])</f>
        <v>Aniversário Teen</v>
      </c>
      <c r="H1289" t="s">
        <v>15</v>
      </c>
      <c r="I1289">
        <v>100</v>
      </c>
      <c r="J1289" s="3">
        <f>VLOOKUP(_xlfn.CONCAT(base[[#This Row],[Evento]],base[[#This Row],[Tipo]]),'[1]tabela de preços'!$D$4:$E$14,2,0)</f>
        <v>90</v>
      </c>
      <c r="K1289" s="3">
        <v>9000</v>
      </c>
      <c r="L1289" s="3">
        <v>3403</v>
      </c>
      <c r="M1289" s="3">
        <v>5597</v>
      </c>
      <c r="N1289" t="s">
        <v>13</v>
      </c>
    </row>
    <row r="1290" spans="2:14" hidden="1" x14ac:dyDescent="0.25">
      <c r="B1290" s="2">
        <v>42783</v>
      </c>
      <c r="C1290" s="7">
        <f>YEAR(base[[#This Row],[Data]])</f>
        <v>2017</v>
      </c>
      <c r="D1290" s="7" t="str">
        <f>UPPER(TEXT(base[[#This Row],[Data]],"mmm"))</f>
        <v>FEV</v>
      </c>
      <c r="E1290" t="s">
        <v>10</v>
      </c>
      <c r="F1290" t="s">
        <v>16</v>
      </c>
      <c r="G1290" t="str">
        <f>PROPER(base[[#This Row],[Evento]]&amp;" "&amp;base[[#This Row],[Tipo]])</f>
        <v>Aniversário Adulto</v>
      </c>
      <c r="H1290" t="s">
        <v>12</v>
      </c>
      <c r="I1290">
        <v>150</v>
      </c>
      <c r="J1290" s="3">
        <f>VLOOKUP(_xlfn.CONCAT(base[[#This Row],[Evento]],base[[#This Row],[Tipo]]),'[1]tabela de preços'!$D$4:$E$14,2,0)</f>
        <v>120</v>
      </c>
      <c r="K1290" s="3">
        <v>18000</v>
      </c>
      <c r="L1290" s="3">
        <v>7447</v>
      </c>
      <c r="M1290" s="3">
        <v>10553</v>
      </c>
      <c r="N1290" t="s">
        <v>13</v>
      </c>
    </row>
    <row r="1291" spans="2:14" hidden="1" x14ac:dyDescent="0.25">
      <c r="B1291" s="2">
        <v>43002</v>
      </c>
      <c r="C1291" s="7">
        <f>YEAR(base[[#This Row],[Data]])</f>
        <v>2017</v>
      </c>
      <c r="D1291" s="7" t="str">
        <f>UPPER(TEXT(base[[#This Row],[Data]],"mmm"))</f>
        <v>SET</v>
      </c>
      <c r="E1291" t="s">
        <v>10</v>
      </c>
      <c r="F1291" t="s">
        <v>17</v>
      </c>
      <c r="G1291" t="str">
        <f>PROPER(base[[#This Row],[Evento]]&amp;" "&amp;base[[#This Row],[Tipo]])</f>
        <v>Aniversário Melhor Idade</v>
      </c>
      <c r="H1291" t="s">
        <v>15</v>
      </c>
      <c r="I1291">
        <v>70</v>
      </c>
      <c r="J1291" s="3">
        <f>VLOOKUP(_xlfn.CONCAT(base[[#This Row],[Evento]],base[[#This Row],[Tipo]]),'[1]tabela de preços'!$D$4:$E$14,2,0)</f>
        <v>120</v>
      </c>
      <c r="K1291" s="3">
        <v>8400</v>
      </c>
      <c r="L1291" s="3">
        <v>3723</v>
      </c>
      <c r="M1291" s="3">
        <v>4677</v>
      </c>
      <c r="N1291" t="s">
        <v>13</v>
      </c>
    </row>
    <row r="1292" spans="2:14" hidden="1" x14ac:dyDescent="0.25">
      <c r="B1292" s="2">
        <v>42387</v>
      </c>
      <c r="C1292" s="7">
        <f>YEAR(base[[#This Row],[Data]])</f>
        <v>2016</v>
      </c>
      <c r="D1292" s="7" t="str">
        <f>UPPER(TEXT(base[[#This Row],[Data]],"mmm"))</f>
        <v>JAN</v>
      </c>
      <c r="E1292" t="s">
        <v>18</v>
      </c>
      <c r="F1292" t="s">
        <v>16</v>
      </c>
      <c r="G1292" t="str">
        <f>PROPER(base[[#This Row],[Evento]]&amp;" "&amp;base[[#This Row],[Tipo]])</f>
        <v>Casamento Adulto</v>
      </c>
      <c r="H1292" t="s">
        <v>12</v>
      </c>
      <c r="I1292">
        <v>120</v>
      </c>
      <c r="J1292" s="3">
        <f>VLOOKUP(_xlfn.CONCAT(base[[#This Row],[Evento]],base[[#This Row],[Tipo]]),'[1]tabela de preços'!$D$4:$E$14,2,0)</f>
        <v>150</v>
      </c>
      <c r="K1292" s="3">
        <v>18000</v>
      </c>
      <c r="L1292" s="3">
        <v>6753</v>
      </c>
      <c r="M1292" s="3">
        <v>11247</v>
      </c>
      <c r="N1292" t="s">
        <v>13</v>
      </c>
    </row>
    <row r="1293" spans="2:14" hidden="1" x14ac:dyDescent="0.25">
      <c r="B1293" s="2">
        <v>42895</v>
      </c>
      <c r="C1293" s="7">
        <f>YEAR(base[[#This Row],[Data]])</f>
        <v>2017</v>
      </c>
      <c r="D1293" s="7" t="str">
        <f>UPPER(TEXT(base[[#This Row],[Data]],"mmm"))</f>
        <v>JUN</v>
      </c>
      <c r="E1293" t="s">
        <v>19</v>
      </c>
      <c r="F1293" t="s">
        <v>16</v>
      </c>
      <c r="G1293" t="str">
        <f>PROPER(base[[#This Row],[Evento]]&amp;" "&amp;base[[#This Row],[Tipo]])</f>
        <v>Bodas Adulto</v>
      </c>
      <c r="H1293" t="s">
        <v>15</v>
      </c>
      <c r="I1293">
        <v>100</v>
      </c>
      <c r="J1293" s="3">
        <f>VLOOKUP(_xlfn.CONCAT(base[[#This Row],[Evento]],base[[#This Row],[Tipo]]),'[1]tabela de preços'!$D$4:$E$14,2,0)</f>
        <v>150</v>
      </c>
      <c r="K1293" s="3">
        <v>15000</v>
      </c>
      <c r="L1293" s="3">
        <v>6311</v>
      </c>
      <c r="M1293" s="3">
        <v>8689</v>
      </c>
      <c r="N1293" t="s">
        <v>13</v>
      </c>
    </row>
    <row r="1294" spans="2:14" hidden="1" x14ac:dyDescent="0.25">
      <c r="B1294" s="2">
        <v>42801</v>
      </c>
      <c r="C1294" s="7">
        <f>YEAR(base[[#This Row],[Data]])</f>
        <v>2017</v>
      </c>
      <c r="D1294" s="7" t="str">
        <f>UPPER(TEXT(base[[#This Row],[Data]],"mmm"))</f>
        <v>MAR</v>
      </c>
      <c r="E1294" t="s">
        <v>19</v>
      </c>
      <c r="F1294" t="s">
        <v>17</v>
      </c>
      <c r="G1294" t="str">
        <f>PROPER(base[[#This Row],[Evento]]&amp;" "&amp;base[[#This Row],[Tipo]])</f>
        <v>Bodas Melhor Idade</v>
      </c>
      <c r="H1294" t="s">
        <v>12</v>
      </c>
      <c r="I1294">
        <v>200</v>
      </c>
      <c r="J1294" s="3">
        <f>VLOOKUP(_xlfn.CONCAT(base[[#This Row],[Evento]],base[[#This Row],[Tipo]]),'[1]tabela de preços'!$D$4:$E$14,2,0)</f>
        <v>120</v>
      </c>
      <c r="K1294" s="3">
        <v>24000</v>
      </c>
      <c r="L1294" s="3">
        <v>10512</v>
      </c>
      <c r="M1294" s="3">
        <v>13488</v>
      </c>
      <c r="N1294" t="s">
        <v>13</v>
      </c>
    </row>
    <row r="1295" spans="2:14" hidden="1" x14ac:dyDescent="0.25">
      <c r="B1295" s="2">
        <v>42784</v>
      </c>
      <c r="C1295" s="7">
        <f>YEAR(base[[#This Row],[Data]])</f>
        <v>2017</v>
      </c>
      <c r="D1295" s="7" t="str">
        <f>UPPER(TEXT(base[[#This Row],[Data]],"mmm"))</f>
        <v>FEV</v>
      </c>
      <c r="E1295" t="s">
        <v>20</v>
      </c>
      <c r="F1295" t="s">
        <v>16</v>
      </c>
      <c r="G1295" t="str">
        <f>PROPER(base[[#This Row],[Evento]]&amp;" "&amp;base[[#This Row],[Tipo]])</f>
        <v>Empresa Adulto</v>
      </c>
      <c r="H1295" t="s">
        <v>15</v>
      </c>
      <c r="I1295">
        <v>50</v>
      </c>
      <c r="J1295" s="3">
        <f>VLOOKUP(_xlfn.CONCAT(base[[#This Row],[Evento]],base[[#This Row],[Tipo]]),'[1]tabela de preços'!$D$4:$E$14,2,0)</f>
        <v>100</v>
      </c>
      <c r="K1295" s="3">
        <v>5000</v>
      </c>
      <c r="L1295" s="3">
        <v>1773</v>
      </c>
      <c r="M1295" s="3">
        <v>3227</v>
      </c>
      <c r="N1295" t="s">
        <v>13</v>
      </c>
    </row>
    <row r="1296" spans="2:14" hidden="1" x14ac:dyDescent="0.25">
      <c r="B1296" s="2">
        <v>42962</v>
      </c>
      <c r="C1296" s="7">
        <f>YEAR(base[[#This Row],[Data]])</f>
        <v>2017</v>
      </c>
      <c r="D1296" s="7" t="str">
        <f>UPPER(TEXT(base[[#This Row],[Data]],"mmm"))</f>
        <v>AGO</v>
      </c>
      <c r="E1296" t="s">
        <v>21</v>
      </c>
      <c r="F1296" t="s">
        <v>14</v>
      </c>
      <c r="G1296" t="str">
        <f>PROPER(base[[#This Row],[Evento]]&amp;" "&amp;base[[#This Row],[Tipo]])</f>
        <v>15 Anos Teen</v>
      </c>
      <c r="H1296" t="s">
        <v>12</v>
      </c>
      <c r="I1296">
        <v>100</v>
      </c>
      <c r="J1296" s="3">
        <f>VLOOKUP(_xlfn.CONCAT(base[[#This Row],[Evento]],base[[#This Row],[Tipo]]),'[1]tabela de preços'!$D$4:$E$14,2,0)</f>
        <v>90</v>
      </c>
      <c r="K1296" s="3">
        <v>9000</v>
      </c>
      <c r="L1296" s="3">
        <v>3155</v>
      </c>
      <c r="M1296" s="3">
        <v>5845</v>
      </c>
      <c r="N1296" t="s">
        <v>13</v>
      </c>
    </row>
    <row r="1297" spans="2:14" hidden="1" x14ac:dyDescent="0.25">
      <c r="B1297" s="2">
        <v>42917</v>
      </c>
      <c r="C1297" s="7">
        <f>YEAR(base[[#This Row],[Data]])</f>
        <v>2017</v>
      </c>
      <c r="D1297" s="7" t="str">
        <f>UPPER(TEXT(base[[#This Row],[Data]],"mmm"))</f>
        <v>JUL</v>
      </c>
      <c r="E1297" t="s">
        <v>22</v>
      </c>
      <c r="F1297" t="s">
        <v>16</v>
      </c>
      <c r="G1297" t="str">
        <f>PROPER(base[[#This Row],[Evento]]&amp;" "&amp;base[[#This Row],[Tipo]])</f>
        <v>Despedida Adulto</v>
      </c>
      <c r="H1297" t="s">
        <v>15</v>
      </c>
      <c r="I1297">
        <v>150</v>
      </c>
      <c r="J1297" s="3">
        <f>VLOOKUP(_xlfn.CONCAT(base[[#This Row],[Evento]],base[[#This Row],[Tipo]]),'[1]tabela de preços'!$D$4:$E$14,2,0)</f>
        <v>120</v>
      </c>
      <c r="K1297" s="3">
        <v>18000</v>
      </c>
      <c r="L1297" s="3">
        <v>7345</v>
      </c>
      <c r="M1297" s="3">
        <v>10655</v>
      </c>
      <c r="N1297" t="s">
        <v>13</v>
      </c>
    </row>
    <row r="1298" spans="2:14" hidden="1" x14ac:dyDescent="0.25">
      <c r="B1298" s="2">
        <v>42789</v>
      </c>
      <c r="C1298" s="7">
        <f>YEAR(base[[#This Row],[Data]])</f>
        <v>2017</v>
      </c>
      <c r="D1298" s="7" t="str">
        <f>UPPER(TEXT(base[[#This Row],[Data]],"mmm"))</f>
        <v>FEV</v>
      </c>
      <c r="E1298" t="s">
        <v>10</v>
      </c>
      <c r="F1298" t="s">
        <v>11</v>
      </c>
      <c r="G1298" t="str">
        <f>PROPER(base[[#This Row],[Evento]]&amp;" "&amp;base[[#This Row],[Tipo]])</f>
        <v>Aniversário Infantil</v>
      </c>
      <c r="H1298" t="s">
        <v>12</v>
      </c>
      <c r="I1298">
        <v>50</v>
      </c>
      <c r="J1298" s="3">
        <f>VLOOKUP(_xlfn.CONCAT(base[[#This Row],[Evento]],base[[#This Row],[Tipo]]),'[1]tabela de preços'!$D$4:$E$14,2,0)</f>
        <v>70</v>
      </c>
      <c r="K1298" s="3">
        <v>3500</v>
      </c>
      <c r="L1298" s="3">
        <v>1486</v>
      </c>
      <c r="M1298" s="3">
        <v>2014</v>
      </c>
      <c r="N1298" t="s">
        <v>13</v>
      </c>
    </row>
    <row r="1299" spans="2:14" hidden="1" x14ac:dyDescent="0.25">
      <c r="B1299" s="2">
        <v>43016</v>
      </c>
      <c r="C1299" s="7">
        <f>YEAR(base[[#This Row],[Data]])</f>
        <v>2017</v>
      </c>
      <c r="D1299" s="7" t="str">
        <f>UPPER(TEXT(base[[#This Row],[Data]],"mmm"))</f>
        <v>OUT</v>
      </c>
      <c r="E1299" t="s">
        <v>10</v>
      </c>
      <c r="F1299" t="s">
        <v>14</v>
      </c>
      <c r="G1299" t="str">
        <f>PROPER(base[[#This Row],[Evento]]&amp;" "&amp;base[[#This Row],[Tipo]])</f>
        <v>Aniversário Teen</v>
      </c>
      <c r="H1299" t="s">
        <v>15</v>
      </c>
      <c r="I1299">
        <v>100</v>
      </c>
      <c r="J1299" s="3">
        <f>VLOOKUP(_xlfn.CONCAT(base[[#This Row],[Evento]],base[[#This Row],[Tipo]]),'[1]tabela de preços'!$D$4:$E$14,2,0)</f>
        <v>90</v>
      </c>
      <c r="K1299" s="3">
        <v>9000</v>
      </c>
      <c r="L1299" s="3">
        <v>2977</v>
      </c>
      <c r="M1299" s="3">
        <v>6023</v>
      </c>
      <c r="N1299" t="s">
        <v>13</v>
      </c>
    </row>
    <row r="1300" spans="2:14" hidden="1" x14ac:dyDescent="0.25">
      <c r="B1300" s="2">
        <v>42575</v>
      </c>
      <c r="C1300" s="7">
        <f>YEAR(base[[#This Row],[Data]])</f>
        <v>2016</v>
      </c>
      <c r="D1300" s="7" t="str">
        <f>UPPER(TEXT(base[[#This Row],[Data]],"mmm"))</f>
        <v>JUL</v>
      </c>
      <c r="E1300" t="s">
        <v>10</v>
      </c>
      <c r="F1300" t="s">
        <v>16</v>
      </c>
      <c r="G1300" t="str">
        <f>PROPER(base[[#This Row],[Evento]]&amp;" "&amp;base[[#This Row],[Tipo]])</f>
        <v>Aniversário Adulto</v>
      </c>
      <c r="H1300" t="s">
        <v>12</v>
      </c>
      <c r="I1300">
        <v>150</v>
      </c>
      <c r="J1300" s="3">
        <f>VLOOKUP(_xlfn.CONCAT(base[[#This Row],[Evento]],base[[#This Row],[Tipo]]),'[1]tabela de preços'!$D$4:$E$14,2,0)</f>
        <v>120</v>
      </c>
      <c r="K1300" s="3">
        <v>18000</v>
      </c>
      <c r="L1300" s="3">
        <v>7192</v>
      </c>
      <c r="M1300" s="3">
        <v>10808</v>
      </c>
      <c r="N1300" t="s">
        <v>13</v>
      </c>
    </row>
    <row r="1301" spans="2:14" hidden="1" x14ac:dyDescent="0.25">
      <c r="B1301" s="2">
        <v>43070</v>
      </c>
      <c r="C1301" s="7">
        <f>YEAR(base[[#This Row],[Data]])</f>
        <v>2017</v>
      </c>
      <c r="D1301" s="7" t="str">
        <f>UPPER(TEXT(base[[#This Row],[Data]],"mmm"))</f>
        <v>DEZ</v>
      </c>
      <c r="E1301" t="s">
        <v>10</v>
      </c>
      <c r="F1301" t="s">
        <v>17</v>
      </c>
      <c r="G1301" t="str">
        <f>PROPER(base[[#This Row],[Evento]]&amp;" "&amp;base[[#This Row],[Tipo]])</f>
        <v>Aniversário Melhor Idade</v>
      </c>
      <c r="H1301" t="s">
        <v>15</v>
      </c>
      <c r="I1301">
        <v>70</v>
      </c>
      <c r="J1301" s="3">
        <f>VLOOKUP(_xlfn.CONCAT(base[[#This Row],[Evento]],base[[#This Row],[Tipo]]),'[1]tabela de preços'!$D$4:$E$14,2,0)</f>
        <v>120</v>
      </c>
      <c r="K1301" s="3">
        <v>8400</v>
      </c>
      <c r="L1301" s="3">
        <v>3487</v>
      </c>
      <c r="M1301" s="3">
        <v>4913</v>
      </c>
      <c r="N1301" t="s">
        <v>13</v>
      </c>
    </row>
    <row r="1302" spans="2:14" hidden="1" x14ac:dyDescent="0.25">
      <c r="B1302" s="2">
        <v>42545</v>
      </c>
      <c r="C1302" s="7">
        <f>YEAR(base[[#This Row],[Data]])</f>
        <v>2016</v>
      </c>
      <c r="D1302" s="7" t="str">
        <f>UPPER(TEXT(base[[#This Row],[Data]],"mmm"))</f>
        <v>JUN</v>
      </c>
      <c r="E1302" t="s">
        <v>18</v>
      </c>
      <c r="F1302" t="s">
        <v>16</v>
      </c>
      <c r="G1302" t="str">
        <f>PROPER(base[[#This Row],[Evento]]&amp;" "&amp;base[[#This Row],[Tipo]])</f>
        <v>Casamento Adulto</v>
      </c>
      <c r="H1302" t="s">
        <v>12</v>
      </c>
      <c r="I1302">
        <v>120</v>
      </c>
      <c r="J1302" s="3">
        <f>VLOOKUP(_xlfn.CONCAT(base[[#This Row],[Evento]],base[[#This Row],[Tipo]]),'[1]tabela de preços'!$D$4:$E$14,2,0)</f>
        <v>150</v>
      </c>
      <c r="K1302" s="3">
        <v>18000</v>
      </c>
      <c r="L1302" s="3">
        <v>6898</v>
      </c>
      <c r="M1302" s="3">
        <v>11102</v>
      </c>
      <c r="N1302" t="s">
        <v>13</v>
      </c>
    </row>
    <row r="1303" spans="2:14" hidden="1" x14ac:dyDescent="0.25">
      <c r="B1303" s="2">
        <v>43042</v>
      </c>
      <c r="C1303" s="7">
        <f>YEAR(base[[#This Row],[Data]])</f>
        <v>2017</v>
      </c>
      <c r="D1303" s="7" t="str">
        <f>UPPER(TEXT(base[[#This Row],[Data]],"mmm"))</f>
        <v>NOV</v>
      </c>
      <c r="E1303" t="s">
        <v>19</v>
      </c>
      <c r="F1303" t="s">
        <v>16</v>
      </c>
      <c r="G1303" t="str">
        <f>PROPER(base[[#This Row],[Evento]]&amp;" "&amp;base[[#This Row],[Tipo]])</f>
        <v>Bodas Adulto</v>
      </c>
      <c r="H1303" t="s">
        <v>15</v>
      </c>
      <c r="I1303">
        <v>100</v>
      </c>
      <c r="J1303" s="3">
        <f>VLOOKUP(_xlfn.CONCAT(base[[#This Row],[Evento]],base[[#This Row],[Tipo]]),'[1]tabela de preços'!$D$4:$E$14,2,0)</f>
        <v>150</v>
      </c>
      <c r="K1303" s="3">
        <v>15000</v>
      </c>
      <c r="L1303" s="3">
        <v>6356</v>
      </c>
      <c r="M1303" s="3">
        <v>8644</v>
      </c>
      <c r="N1303" t="s">
        <v>13</v>
      </c>
    </row>
    <row r="1304" spans="2:14" hidden="1" x14ac:dyDescent="0.25">
      <c r="B1304" s="2">
        <v>42660</v>
      </c>
      <c r="C1304" s="7">
        <f>YEAR(base[[#This Row],[Data]])</f>
        <v>2016</v>
      </c>
      <c r="D1304" s="7" t="str">
        <f>UPPER(TEXT(base[[#This Row],[Data]],"mmm"))</f>
        <v>OUT</v>
      </c>
      <c r="E1304" t="s">
        <v>19</v>
      </c>
      <c r="F1304" t="s">
        <v>17</v>
      </c>
      <c r="G1304" t="str">
        <f>PROPER(base[[#This Row],[Evento]]&amp;" "&amp;base[[#This Row],[Tipo]])</f>
        <v>Bodas Melhor Idade</v>
      </c>
      <c r="H1304" t="s">
        <v>12</v>
      </c>
      <c r="I1304">
        <v>200</v>
      </c>
      <c r="J1304" s="3">
        <f>VLOOKUP(_xlfn.CONCAT(base[[#This Row],[Evento]],base[[#This Row],[Tipo]]),'[1]tabela de preços'!$D$4:$E$14,2,0)</f>
        <v>120</v>
      </c>
      <c r="K1304" s="3">
        <v>24000</v>
      </c>
      <c r="L1304" s="3">
        <v>8476</v>
      </c>
      <c r="M1304" s="3">
        <v>15524</v>
      </c>
      <c r="N1304" t="s">
        <v>13</v>
      </c>
    </row>
    <row r="1305" spans="2:14" hidden="1" x14ac:dyDescent="0.25">
      <c r="B1305" s="2">
        <v>42411</v>
      </c>
      <c r="C1305" s="7">
        <f>YEAR(base[[#This Row],[Data]])</f>
        <v>2016</v>
      </c>
      <c r="D1305" s="7" t="str">
        <f>UPPER(TEXT(base[[#This Row],[Data]],"mmm"))</f>
        <v>FEV</v>
      </c>
      <c r="E1305" t="s">
        <v>20</v>
      </c>
      <c r="F1305" t="s">
        <v>16</v>
      </c>
      <c r="G1305" t="str">
        <f>PROPER(base[[#This Row],[Evento]]&amp;" "&amp;base[[#This Row],[Tipo]])</f>
        <v>Empresa Adulto</v>
      </c>
      <c r="H1305" t="s">
        <v>15</v>
      </c>
      <c r="I1305">
        <v>50</v>
      </c>
      <c r="J1305" s="3">
        <f>VLOOKUP(_xlfn.CONCAT(base[[#This Row],[Evento]],base[[#This Row],[Tipo]]),'[1]tabela de preços'!$D$4:$E$14,2,0)</f>
        <v>100</v>
      </c>
      <c r="K1305" s="3">
        <v>5000</v>
      </c>
      <c r="L1305" s="3">
        <v>1828</v>
      </c>
      <c r="M1305" s="3">
        <v>3172</v>
      </c>
      <c r="N1305" t="s">
        <v>13</v>
      </c>
    </row>
    <row r="1306" spans="2:14" hidden="1" x14ac:dyDescent="0.25">
      <c r="B1306" s="2">
        <v>42792</v>
      </c>
      <c r="C1306" s="7">
        <f>YEAR(base[[#This Row],[Data]])</f>
        <v>2017</v>
      </c>
      <c r="D1306" s="7" t="str">
        <f>UPPER(TEXT(base[[#This Row],[Data]],"mmm"))</f>
        <v>FEV</v>
      </c>
      <c r="E1306" t="s">
        <v>21</v>
      </c>
      <c r="F1306" t="s">
        <v>14</v>
      </c>
      <c r="G1306" t="str">
        <f>PROPER(base[[#This Row],[Evento]]&amp;" "&amp;base[[#This Row],[Tipo]])</f>
        <v>15 Anos Teen</v>
      </c>
      <c r="H1306" t="s">
        <v>12</v>
      </c>
      <c r="I1306">
        <v>100</v>
      </c>
      <c r="J1306" s="3">
        <f>VLOOKUP(_xlfn.CONCAT(base[[#This Row],[Evento]],base[[#This Row],[Tipo]]),'[1]tabela de preços'!$D$4:$E$14,2,0)</f>
        <v>90</v>
      </c>
      <c r="K1306" s="3">
        <v>9000</v>
      </c>
      <c r="L1306" s="3">
        <v>3984</v>
      </c>
      <c r="M1306" s="3">
        <v>5016</v>
      </c>
      <c r="N1306" t="s">
        <v>13</v>
      </c>
    </row>
    <row r="1307" spans="2:14" hidden="1" x14ac:dyDescent="0.25">
      <c r="B1307" s="2">
        <v>42684</v>
      </c>
      <c r="C1307" s="7">
        <f>YEAR(base[[#This Row],[Data]])</f>
        <v>2016</v>
      </c>
      <c r="D1307" s="7" t="str">
        <f>UPPER(TEXT(base[[#This Row],[Data]],"mmm"))</f>
        <v>NOV</v>
      </c>
      <c r="E1307" t="s">
        <v>22</v>
      </c>
      <c r="F1307" t="s">
        <v>16</v>
      </c>
      <c r="G1307" t="str">
        <f>PROPER(base[[#This Row],[Evento]]&amp;" "&amp;base[[#This Row],[Tipo]])</f>
        <v>Despedida Adulto</v>
      </c>
      <c r="H1307" t="s">
        <v>15</v>
      </c>
      <c r="I1307">
        <v>150</v>
      </c>
      <c r="J1307" s="3">
        <f>VLOOKUP(_xlfn.CONCAT(base[[#This Row],[Evento]],base[[#This Row],[Tipo]]),'[1]tabela de preços'!$D$4:$E$14,2,0)</f>
        <v>120</v>
      </c>
      <c r="K1307" s="3">
        <v>18000</v>
      </c>
      <c r="L1307" s="3">
        <v>7808</v>
      </c>
      <c r="M1307" s="3">
        <v>10192</v>
      </c>
      <c r="N1307" t="s">
        <v>13</v>
      </c>
    </row>
    <row r="1308" spans="2:14" hidden="1" x14ac:dyDescent="0.25">
      <c r="B1308" s="2">
        <v>43000</v>
      </c>
      <c r="C1308" s="7">
        <f>YEAR(base[[#This Row],[Data]])</f>
        <v>2017</v>
      </c>
      <c r="D1308" s="7" t="str">
        <f>UPPER(TEXT(base[[#This Row],[Data]],"mmm"))</f>
        <v>SET</v>
      </c>
      <c r="E1308" t="s">
        <v>10</v>
      </c>
      <c r="F1308" t="s">
        <v>11</v>
      </c>
      <c r="G1308" t="str">
        <f>PROPER(base[[#This Row],[Evento]]&amp;" "&amp;base[[#This Row],[Tipo]])</f>
        <v>Aniversário Infantil</v>
      </c>
      <c r="H1308" t="s">
        <v>12</v>
      </c>
      <c r="I1308">
        <v>50</v>
      </c>
      <c r="J1308" s="3">
        <f>VLOOKUP(_xlfn.CONCAT(base[[#This Row],[Evento]],base[[#This Row],[Tipo]]),'[1]tabela de preços'!$D$4:$E$14,2,0)</f>
        <v>70</v>
      </c>
      <c r="K1308" s="3">
        <v>3500</v>
      </c>
      <c r="L1308" s="3">
        <v>1319</v>
      </c>
      <c r="M1308" s="3">
        <v>2181</v>
      </c>
      <c r="N1308" t="s">
        <v>13</v>
      </c>
    </row>
    <row r="1309" spans="2:14" hidden="1" x14ac:dyDescent="0.25">
      <c r="B1309" s="2">
        <v>42394</v>
      </c>
      <c r="C1309" s="7">
        <f>YEAR(base[[#This Row],[Data]])</f>
        <v>2016</v>
      </c>
      <c r="D1309" s="7" t="str">
        <f>UPPER(TEXT(base[[#This Row],[Data]],"mmm"))</f>
        <v>JAN</v>
      </c>
      <c r="E1309" t="s">
        <v>10</v>
      </c>
      <c r="F1309" t="s">
        <v>14</v>
      </c>
      <c r="G1309" t="str">
        <f>PROPER(base[[#This Row],[Evento]]&amp;" "&amp;base[[#This Row],[Tipo]])</f>
        <v>Aniversário Teen</v>
      </c>
      <c r="H1309" t="s">
        <v>15</v>
      </c>
      <c r="I1309">
        <v>100</v>
      </c>
      <c r="J1309" s="3">
        <f>VLOOKUP(_xlfn.CONCAT(base[[#This Row],[Evento]],base[[#This Row],[Tipo]]),'[1]tabela de preços'!$D$4:$E$14,2,0)</f>
        <v>90</v>
      </c>
      <c r="K1309" s="3">
        <v>9000</v>
      </c>
      <c r="L1309" s="3">
        <v>3416</v>
      </c>
      <c r="M1309" s="3">
        <v>5584</v>
      </c>
      <c r="N1309" t="s">
        <v>13</v>
      </c>
    </row>
    <row r="1310" spans="2:14" hidden="1" x14ac:dyDescent="0.25">
      <c r="B1310" s="2">
        <v>42397</v>
      </c>
      <c r="C1310" s="7">
        <f>YEAR(base[[#This Row],[Data]])</f>
        <v>2016</v>
      </c>
      <c r="D1310" s="7" t="str">
        <f>UPPER(TEXT(base[[#This Row],[Data]],"mmm"))</f>
        <v>JAN</v>
      </c>
      <c r="E1310" t="s">
        <v>10</v>
      </c>
      <c r="F1310" t="s">
        <v>16</v>
      </c>
      <c r="G1310" t="str">
        <f>PROPER(base[[#This Row],[Evento]]&amp;" "&amp;base[[#This Row],[Tipo]])</f>
        <v>Aniversário Adulto</v>
      </c>
      <c r="H1310" t="s">
        <v>12</v>
      </c>
      <c r="I1310">
        <v>150</v>
      </c>
      <c r="J1310" s="3">
        <f>VLOOKUP(_xlfn.CONCAT(base[[#This Row],[Evento]],base[[#This Row],[Tipo]]),'[1]tabela de preços'!$D$4:$E$14,2,0)</f>
        <v>120</v>
      </c>
      <c r="K1310" s="3">
        <v>18000</v>
      </c>
      <c r="L1310" s="3">
        <v>6115</v>
      </c>
      <c r="M1310" s="3">
        <v>11885</v>
      </c>
      <c r="N1310" t="s">
        <v>13</v>
      </c>
    </row>
    <row r="1311" spans="2:14" hidden="1" x14ac:dyDescent="0.25">
      <c r="B1311" s="2">
        <v>42875</v>
      </c>
      <c r="C1311" s="7">
        <f>YEAR(base[[#This Row],[Data]])</f>
        <v>2017</v>
      </c>
      <c r="D1311" s="7" t="str">
        <f>UPPER(TEXT(base[[#This Row],[Data]],"mmm"))</f>
        <v>MAI</v>
      </c>
      <c r="E1311" t="s">
        <v>10</v>
      </c>
      <c r="F1311" t="s">
        <v>17</v>
      </c>
      <c r="G1311" t="str">
        <f>PROPER(base[[#This Row],[Evento]]&amp;" "&amp;base[[#This Row],[Tipo]])</f>
        <v>Aniversário Melhor Idade</v>
      </c>
      <c r="H1311" t="s">
        <v>15</v>
      </c>
      <c r="I1311">
        <v>70</v>
      </c>
      <c r="J1311" s="3">
        <f>VLOOKUP(_xlfn.CONCAT(base[[#This Row],[Evento]],base[[#This Row],[Tipo]]),'[1]tabela de preços'!$D$4:$E$14,2,0)</f>
        <v>120</v>
      </c>
      <c r="K1311" s="3">
        <v>8400</v>
      </c>
      <c r="L1311" s="3">
        <v>3701</v>
      </c>
      <c r="M1311" s="3">
        <v>4699</v>
      </c>
      <c r="N1311" t="s">
        <v>13</v>
      </c>
    </row>
    <row r="1312" spans="2:14" hidden="1" x14ac:dyDescent="0.25">
      <c r="B1312" s="2">
        <v>42539</v>
      </c>
      <c r="C1312" s="7">
        <f>YEAR(base[[#This Row],[Data]])</f>
        <v>2016</v>
      </c>
      <c r="D1312" s="7" t="str">
        <f>UPPER(TEXT(base[[#This Row],[Data]],"mmm"))</f>
        <v>JUN</v>
      </c>
      <c r="E1312" t="s">
        <v>18</v>
      </c>
      <c r="F1312" t="s">
        <v>16</v>
      </c>
      <c r="G1312" t="str">
        <f>PROPER(base[[#This Row],[Evento]]&amp;" "&amp;base[[#This Row],[Tipo]])</f>
        <v>Casamento Adulto</v>
      </c>
      <c r="H1312" t="s">
        <v>12</v>
      </c>
      <c r="I1312">
        <v>120</v>
      </c>
      <c r="J1312" s="3">
        <f>VLOOKUP(_xlfn.CONCAT(base[[#This Row],[Evento]],base[[#This Row],[Tipo]]),'[1]tabela de preços'!$D$4:$E$14,2,0)</f>
        <v>150</v>
      </c>
      <c r="K1312" s="3">
        <v>18000</v>
      </c>
      <c r="L1312" s="3">
        <v>7829</v>
      </c>
      <c r="M1312" s="3">
        <v>10171</v>
      </c>
      <c r="N1312" t="s">
        <v>13</v>
      </c>
    </row>
    <row r="1313" spans="2:14" hidden="1" x14ac:dyDescent="0.25">
      <c r="B1313" s="2">
        <v>42650</v>
      </c>
      <c r="C1313" s="7">
        <f>YEAR(base[[#This Row],[Data]])</f>
        <v>2016</v>
      </c>
      <c r="D1313" s="7" t="str">
        <f>UPPER(TEXT(base[[#This Row],[Data]],"mmm"))</f>
        <v>OUT</v>
      </c>
      <c r="E1313" t="s">
        <v>19</v>
      </c>
      <c r="F1313" t="s">
        <v>16</v>
      </c>
      <c r="G1313" t="str">
        <f>PROPER(base[[#This Row],[Evento]]&amp;" "&amp;base[[#This Row],[Tipo]])</f>
        <v>Bodas Adulto</v>
      </c>
      <c r="H1313" t="s">
        <v>15</v>
      </c>
      <c r="I1313">
        <v>100</v>
      </c>
      <c r="J1313" s="3">
        <f>VLOOKUP(_xlfn.CONCAT(base[[#This Row],[Evento]],base[[#This Row],[Tipo]]),'[1]tabela de preços'!$D$4:$E$14,2,0)</f>
        <v>150</v>
      </c>
      <c r="K1313" s="3">
        <v>15000</v>
      </c>
      <c r="L1313" s="3">
        <v>5400</v>
      </c>
      <c r="M1313" s="3">
        <v>9600</v>
      </c>
      <c r="N1313" t="s">
        <v>13</v>
      </c>
    </row>
    <row r="1314" spans="2:14" hidden="1" x14ac:dyDescent="0.25">
      <c r="B1314" s="2">
        <v>42947</v>
      </c>
      <c r="C1314" s="7">
        <f>YEAR(base[[#This Row],[Data]])</f>
        <v>2017</v>
      </c>
      <c r="D1314" s="7" t="str">
        <f>UPPER(TEXT(base[[#This Row],[Data]],"mmm"))</f>
        <v>JUL</v>
      </c>
      <c r="E1314" t="s">
        <v>19</v>
      </c>
      <c r="F1314" t="s">
        <v>17</v>
      </c>
      <c r="G1314" t="str">
        <f>PROPER(base[[#This Row],[Evento]]&amp;" "&amp;base[[#This Row],[Tipo]])</f>
        <v>Bodas Melhor Idade</v>
      </c>
      <c r="H1314" t="s">
        <v>12</v>
      </c>
      <c r="I1314">
        <v>200</v>
      </c>
      <c r="J1314" s="3">
        <f>VLOOKUP(_xlfn.CONCAT(base[[#This Row],[Evento]],base[[#This Row],[Tipo]]),'[1]tabela de preços'!$D$4:$E$14,2,0)</f>
        <v>120</v>
      </c>
      <c r="K1314" s="3">
        <v>24000</v>
      </c>
      <c r="L1314" s="3">
        <v>9134</v>
      </c>
      <c r="M1314" s="3">
        <v>14866</v>
      </c>
      <c r="N1314" t="s">
        <v>13</v>
      </c>
    </row>
    <row r="1315" spans="2:14" hidden="1" x14ac:dyDescent="0.25">
      <c r="B1315" s="2">
        <v>42521</v>
      </c>
      <c r="C1315" s="7">
        <f>YEAR(base[[#This Row],[Data]])</f>
        <v>2016</v>
      </c>
      <c r="D1315" s="7" t="str">
        <f>UPPER(TEXT(base[[#This Row],[Data]],"mmm"))</f>
        <v>MAI</v>
      </c>
      <c r="E1315" t="s">
        <v>20</v>
      </c>
      <c r="F1315" t="s">
        <v>16</v>
      </c>
      <c r="G1315" t="str">
        <f>PROPER(base[[#This Row],[Evento]]&amp;" "&amp;base[[#This Row],[Tipo]])</f>
        <v>Empresa Adulto</v>
      </c>
      <c r="H1315" t="s">
        <v>15</v>
      </c>
      <c r="I1315">
        <v>50</v>
      </c>
      <c r="J1315" s="3">
        <f>VLOOKUP(_xlfn.CONCAT(base[[#This Row],[Evento]],base[[#This Row],[Tipo]]),'[1]tabela de preços'!$D$4:$E$14,2,0)</f>
        <v>100</v>
      </c>
      <c r="K1315" s="3">
        <v>5000</v>
      </c>
      <c r="L1315" s="3">
        <v>1843</v>
      </c>
      <c r="M1315" s="3">
        <v>3157</v>
      </c>
      <c r="N1315" t="s">
        <v>13</v>
      </c>
    </row>
    <row r="1316" spans="2:14" hidden="1" x14ac:dyDescent="0.25">
      <c r="B1316" s="2">
        <v>42510</v>
      </c>
      <c r="C1316" s="7">
        <f>YEAR(base[[#This Row],[Data]])</f>
        <v>2016</v>
      </c>
      <c r="D1316" s="7" t="str">
        <f>UPPER(TEXT(base[[#This Row],[Data]],"mmm"))</f>
        <v>MAI</v>
      </c>
      <c r="E1316" t="s">
        <v>21</v>
      </c>
      <c r="F1316" t="s">
        <v>14</v>
      </c>
      <c r="G1316" t="str">
        <f>PROPER(base[[#This Row],[Evento]]&amp;" "&amp;base[[#This Row],[Tipo]])</f>
        <v>15 Anos Teen</v>
      </c>
      <c r="H1316" t="s">
        <v>12</v>
      </c>
      <c r="I1316">
        <v>100</v>
      </c>
      <c r="J1316" s="3">
        <f>VLOOKUP(_xlfn.CONCAT(base[[#This Row],[Evento]],base[[#This Row],[Tipo]]),'[1]tabela de preços'!$D$4:$E$14,2,0)</f>
        <v>90</v>
      </c>
      <c r="K1316" s="3">
        <v>9000</v>
      </c>
      <c r="L1316" s="3">
        <v>3916</v>
      </c>
      <c r="M1316" s="3">
        <v>5084</v>
      </c>
      <c r="N1316" t="s">
        <v>13</v>
      </c>
    </row>
    <row r="1317" spans="2:14" hidden="1" x14ac:dyDescent="0.25">
      <c r="B1317" s="2">
        <v>43061</v>
      </c>
      <c r="C1317" s="7">
        <f>YEAR(base[[#This Row],[Data]])</f>
        <v>2017</v>
      </c>
      <c r="D1317" s="7" t="str">
        <f>UPPER(TEXT(base[[#This Row],[Data]],"mmm"))</f>
        <v>NOV</v>
      </c>
      <c r="E1317" t="s">
        <v>22</v>
      </c>
      <c r="F1317" t="s">
        <v>16</v>
      </c>
      <c r="G1317" t="str">
        <f>PROPER(base[[#This Row],[Evento]]&amp;" "&amp;base[[#This Row],[Tipo]])</f>
        <v>Despedida Adulto</v>
      </c>
      <c r="H1317" t="s">
        <v>15</v>
      </c>
      <c r="I1317">
        <v>150</v>
      </c>
      <c r="J1317" s="3">
        <f>VLOOKUP(_xlfn.CONCAT(base[[#This Row],[Evento]],base[[#This Row],[Tipo]]),'[1]tabela de preços'!$D$4:$E$14,2,0)</f>
        <v>120</v>
      </c>
      <c r="K1317" s="3">
        <v>18000</v>
      </c>
      <c r="L1317" s="3">
        <v>6536</v>
      </c>
      <c r="M1317" s="3">
        <v>11464</v>
      </c>
      <c r="N1317" t="s">
        <v>13</v>
      </c>
    </row>
    <row r="1318" spans="2:14" hidden="1" x14ac:dyDescent="0.25">
      <c r="B1318" s="2">
        <v>42950</v>
      </c>
      <c r="C1318" s="7">
        <f>YEAR(base[[#This Row],[Data]])</f>
        <v>2017</v>
      </c>
      <c r="D1318" s="7" t="str">
        <f>UPPER(TEXT(base[[#This Row],[Data]],"mmm"))</f>
        <v>AGO</v>
      </c>
      <c r="E1318" t="s">
        <v>10</v>
      </c>
      <c r="F1318" t="s">
        <v>11</v>
      </c>
      <c r="G1318" t="str">
        <f>PROPER(base[[#This Row],[Evento]]&amp;" "&amp;base[[#This Row],[Tipo]])</f>
        <v>Aniversário Infantil</v>
      </c>
      <c r="H1318" t="s">
        <v>12</v>
      </c>
      <c r="I1318">
        <v>50</v>
      </c>
      <c r="J1318" s="3">
        <f>VLOOKUP(_xlfn.CONCAT(base[[#This Row],[Evento]],base[[#This Row],[Tipo]]),'[1]tabela de preços'!$D$4:$E$14,2,0)</f>
        <v>70</v>
      </c>
      <c r="K1318" s="3">
        <v>3500</v>
      </c>
      <c r="L1318" s="3">
        <v>1336</v>
      </c>
      <c r="M1318" s="3">
        <v>2164</v>
      </c>
      <c r="N1318" t="s">
        <v>13</v>
      </c>
    </row>
    <row r="1319" spans="2:14" hidden="1" x14ac:dyDescent="0.25">
      <c r="B1319" s="2">
        <v>42480</v>
      </c>
      <c r="C1319" s="7">
        <f>YEAR(base[[#This Row],[Data]])</f>
        <v>2016</v>
      </c>
      <c r="D1319" s="7" t="str">
        <f>UPPER(TEXT(base[[#This Row],[Data]],"mmm"))</f>
        <v>ABR</v>
      </c>
      <c r="E1319" t="s">
        <v>10</v>
      </c>
      <c r="F1319" t="s">
        <v>14</v>
      </c>
      <c r="G1319" t="str">
        <f>PROPER(base[[#This Row],[Evento]]&amp;" "&amp;base[[#This Row],[Tipo]])</f>
        <v>Aniversário Teen</v>
      </c>
      <c r="H1319" t="s">
        <v>15</v>
      </c>
      <c r="I1319">
        <v>100</v>
      </c>
      <c r="J1319" s="3">
        <f>VLOOKUP(_xlfn.CONCAT(base[[#This Row],[Evento]],base[[#This Row],[Tipo]]),'[1]tabela de preços'!$D$4:$E$14,2,0)</f>
        <v>90</v>
      </c>
      <c r="K1319" s="3">
        <v>9000</v>
      </c>
      <c r="L1319" s="3">
        <v>3782</v>
      </c>
      <c r="M1319" s="3">
        <v>5218</v>
      </c>
      <c r="N1319" t="s">
        <v>13</v>
      </c>
    </row>
    <row r="1320" spans="2:14" hidden="1" x14ac:dyDescent="0.25">
      <c r="B1320" s="2">
        <v>42928</v>
      </c>
      <c r="C1320" s="7">
        <f>YEAR(base[[#This Row],[Data]])</f>
        <v>2017</v>
      </c>
      <c r="D1320" s="7" t="str">
        <f>UPPER(TEXT(base[[#This Row],[Data]],"mmm"))</f>
        <v>JUL</v>
      </c>
      <c r="E1320" t="s">
        <v>10</v>
      </c>
      <c r="F1320" t="s">
        <v>16</v>
      </c>
      <c r="G1320" t="str">
        <f>PROPER(base[[#This Row],[Evento]]&amp;" "&amp;base[[#This Row],[Tipo]])</f>
        <v>Aniversário Adulto</v>
      </c>
      <c r="H1320" t="s">
        <v>12</v>
      </c>
      <c r="I1320">
        <v>150</v>
      </c>
      <c r="J1320" s="3">
        <f>VLOOKUP(_xlfn.CONCAT(base[[#This Row],[Evento]],base[[#This Row],[Tipo]]),'[1]tabela de preços'!$D$4:$E$14,2,0)</f>
        <v>120</v>
      </c>
      <c r="K1320" s="3">
        <v>18000</v>
      </c>
      <c r="L1320" s="3">
        <v>6905</v>
      </c>
      <c r="M1320" s="3">
        <v>11095</v>
      </c>
      <c r="N1320" t="s">
        <v>13</v>
      </c>
    </row>
    <row r="1321" spans="2:14" hidden="1" x14ac:dyDescent="0.25">
      <c r="B1321" s="2">
        <v>42918</v>
      </c>
      <c r="C1321" s="7">
        <f>YEAR(base[[#This Row],[Data]])</f>
        <v>2017</v>
      </c>
      <c r="D1321" s="7" t="str">
        <f>UPPER(TEXT(base[[#This Row],[Data]],"mmm"))</f>
        <v>JUL</v>
      </c>
      <c r="E1321" t="s">
        <v>10</v>
      </c>
      <c r="F1321" t="s">
        <v>17</v>
      </c>
      <c r="G1321" t="str">
        <f>PROPER(base[[#This Row],[Evento]]&amp;" "&amp;base[[#This Row],[Tipo]])</f>
        <v>Aniversário Melhor Idade</v>
      </c>
      <c r="H1321" t="s">
        <v>15</v>
      </c>
      <c r="I1321">
        <v>70</v>
      </c>
      <c r="J1321" s="3">
        <f>VLOOKUP(_xlfn.CONCAT(base[[#This Row],[Evento]],base[[#This Row],[Tipo]]),'[1]tabela de preços'!$D$4:$E$14,2,0)</f>
        <v>120</v>
      </c>
      <c r="K1321" s="3">
        <v>8400</v>
      </c>
      <c r="L1321" s="3">
        <v>3182</v>
      </c>
      <c r="M1321" s="3">
        <v>5218</v>
      </c>
      <c r="N1321" t="s">
        <v>13</v>
      </c>
    </row>
    <row r="1322" spans="2:14" hidden="1" x14ac:dyDescent="0.25">
      <c r="B1322" s="2">
        <v>42991</v>
      </c>
      <c r="C1322" s="7">
        <f>YEAR(base[[#This Row],[Data]])</f>
        <v>2017</v>
      </c>
      <c r="D1322" s="7" t="str">
        <f>UPPER(TEXT(base[[#This Row],[Data]],"mmm"))</f>
        <v>SET</v>
      </c>
      <c r="E1322" t="s">
        <v>18</v>
      </c>
      <c r="F1322" t="s">
        <v>16</v>
      </c>
      <c r="G1322" t="str">
        <f>PROPER(base[[#This Row],[Evento]]&amp;" "&amp;base[[#This Row],[Tipo]])</f>
        <v>Casamento Adulto</v>
      </c>
      <c r="H1322" t="s">
        <v>12</v>
      </c>
      <c r="I1322">
        <v>120</v>
      </c>
      <c r="J1322" s="3">
        <f>VLOOKUP(_xlfn.CONCAT(base[[#This Row],[Evento]],base[[#This Row],[Tipo]]),'[1]tabela de preços'!$D$4:$E$14,2,0)</f>
        <v>150</v>
      </c>
      <c r="K1322" s="3">
        <v>18000</v>
      </c>
      <c r="L1322" s="3">
        <v>7053</v>
      </c>
      <c r="M1322" s="3">
        <v>10947</v>
      </c>
      <c r="N1322" t="s">
        <v>13</v>
      </c>
    </row>
    <row r="1323" spans="2:14" hidden="1" x14ac:dyDescent="0.25">
      <c r="B1323" s="2">
        <v>42775</v>
      </c>
      <c r="C1323" s="7">
        <f>YEAR(base[[#This Row],[Data]])</f>
        <v>2017</v>
      </c>
      <c r="D1323" s="7" t="str">
        <f>UPPER(TEXT(base[[#This Row],[Data]],"mmm"))</f>
        <v>FEV</v>
      </c>
      <c r="E1323" t="s">
        <v>19</v>
      </c>
      <c r="F1323" t="s">
        <v>16</v>
      </c>
      <c r="G1323" t="str">
        <f>PROPER(base[[#This Row],[Evento]]&amp;" "&amp;base[[#This Row],[Tipo]])</f>
        <v>Bodas Adulto</v>
      </c>
      <c r="H1323" t="s">
        <v>15</v>
      </c>
      <c r="I1323">
        <v>100</v>
      </c>
      <c r="J1323" s="3">
        <f>VLOOKUP(_xlfn.CONCAT(base[[#This Row],[Evento]],base[[#This Row],[Tipo]]),'[1]tabela de preços'!$D$4:$E$14,2,0)</f>
        <v>150</v>
      </c>
      <c r="K1323" s="3">
        <v>15000</v>
      </c>
      <c r="L1323" s="3">
        <v>5212</v>
      </c>
      <c r="M1323" s="3">
        <v>9788</v>
      </c>
      <c r="N1323" t="s">
        <v>13</v>
      </c>
    </row>
    <row r="1324" spans="2:14" hidden="1" x14ac:dyDescent="0.25">
      <c r="B1324" s="2">
        <v>42601</v>
      </c>
      <c r="C1324" s="7">
        <f>YEAR(base[[#This Row],[Data]])</f>
        <v>2016</v>
      </c>
      <c r="D1324" s="7" t="str">
        <f>UPPER(TEXT(base[[#This Row],[Data]],"mmm"))</f>
        <v>AGO</v>
      </c>
      <c r="E1324" t="s">
        <v>19</v>
      </c>
      <c r="F1324" t="s">
        <v>17</v>
      </c>
      <c r="G1324" t="str">
        <f>PROPER(base[[#This Row],[Evento]]&amp;" "&amp;base[[#This Row],[Tipo]])</f>
        <v>Bodas Melhor Idade</v>
      </c>
      <c r="H1324" t="s">
        <v>12</v>
      </c>
      <c r="I1324">
        <v>200</v>
      </c>
      <c r="J1324" s="3">
        <f>VLOOKUP(_xlfn.CONCAT(base[[#This Row],[Evento]],base[[#This Row],[Tipo]]),'[1]tabela de preços'!$D$4:$E$14,2,0)</f>
        <v>120</v>
      </c>
      <c r="K1324" s="3">
        <v>24000</v>
      </c>
      <c r="L1324" s="3">
        <v>9454</v>
      </c>
      <c r="M1324" s="3">
        <v>14546</v>
      </c>
      <c r="N1324" t="s">
        <v>13</v>
      </c>
    </row>
    <row r="1325" spans="2:14" hidden="1" x14ac:dyDescent="0.25">
      <c r="B1325" s="2">
        <v>42919</v>
      </c>
      <c r="C1325" s="7">
        <f>YEAR(base[[#This Row],[Data]])</f>
        <v>2017</v>
      </c>
      <c r="D1325" s="7" t="str">
        <f>UPPER(TEXT(base[[#This Row],[Data]],"mmm"))</f>
        <v>JUL</v>
      </c>
      <c r="E1325" t="s">
        <v>20</v>
      </c>
      <c r="F1325" t="s">
        <v>16</v>
      </c>
      <c r="G1325" t="str">
        <f>PROPER(base[[#This Row],[Evento]]&amp;" "&amp;base[[#This Row],[Tipo]])</f>
        <v>Empresa Adulto</v>
      </c>
      <c r="H1325" t="s">
        <v>15</v>
      </c>
      <c r="I1325">
        <v>50</v>
      </c>
      <c r="J1325" s="3">
        <f>VLOOKUP(_xlfn.CONCAT(base[[#This Row],[Evento]],base[[#This Row],[Tipo]]),'[1]tabela de preços'!$D$4:$E$14,2,0)</f>
        <v>100</v>
      </c>
      <c r="K1325" s="3">
        <v>5000</v>
      </c>
      <c r="L1325" s="3">
        <v>1708</v>
      </c>
      <c r="M1325" s="3">
        <v>3292</v>
      </c>
      <c r="N1325" t="s">
        <v>13</v>
      </c>
    </row>
    <row r="1326" spans="2:14" hidden="1" x14ac:dyDescent="0.25">
      <c r="B1326" s="2">
        <v>42511</v>
      </c>
      <c r="C1326" s="7">
        <f>YEAR(base[[#This Row],[Data]])</f>
        <v>2016</v>
      </c>
      <c r="D1326" s="7" t="str">
        <f>UPPER(TEXT(base[[#This Row],[Data]],"mmm"))</f>
        <v>MAI</v>
      </c>
      <c r="E1326" t="s">
        <v>21</v>
      </c>
      <c r="F1326" t="s">
        <v>14</v>
      </c>
      <c r="G1326" t="str">
        <f>PROPER(base[[#This Row],[Evento]]&amp;" "&amp;base[[#This Row],[Tipo]])</f>
        <v>15 Anos Teen</v>
      </c>
      <c r="H1326" t="s">
        <v>12</v>
      </c>
      <c r="I1326">
        <v>100</v>
      </c>
      <c r="J1326" s="3">
        <f>VLOOKUP(_xlfn.CONCAT(base[[#This Row],[Evento]],base[[#This Row],[Tipo]]),'[1]tabela de preços'!$D$4:$E$14,2,0)</f>
        <v>90</v>
      </c>
      <c r="K1326" s="3">
        <v>9000</v>
      </c>
      <c r="L1326" s="3">
        <v>3586</v>
      </c>
      <c r="M1326" s="3">
        <v>5414</v>
      </c>
      <c r="N1326" t="s">
        <v>13</v>
      </c>
    </row>
    <row r="1327" spans="2:14" hidden="1" x14ac:dyDescent="0.25">
      <c r="B1327" s="2">
        <v>42532</v>
      </c>
      <c r="C1327" s="7">
        <f>YEAR(base[[#This Row],[Data]])</f>
        <v>2016</v>
      </c>
      <c r="D1327" s="7" t="str">
        <f>UPPER(TEXT(base[[#This Row],[Data]],"mmm"))</f>
        <v>JUN</v>
      </c>
      <c r="E1327" t="s">
        <v>22</v>
      </c>
      <c r="F1327" t="s">
        <v>16</v>
      </c>
      <c r="G1327" t="str">
        <f>PROPER(base[[#This Row],[Evento]]&amp;" "&amp;base[[#This Row],[Tipo]])</f>
        <v>Despedida Adulto</v>
      </c>
      <c r="H1327" t="s">
        <v>15</v>
      </c>
      <c r="I1327">
        <v>150</v>
      </c>
      <c r="J1327" s="3">
        <f>VLOOKUP(_xlfn.CONCAT(base[[#This Row],[Evento]],base[[#This Row],[Tipo]]),'[1]tabela de preços'!$D$4:$E$14,2,0)</f>
        <v>120</v>
      </c>
      <c r="K1327" s="3">
        <v>18000</v>
      </c>
      <c r="L1327" s="3">
        <v>7946</v>
      </c>
      <c r="M1327" s="3">
        <v>10054</v>
      </c>
      <c r="N1327" t="s">
        <v>13</v>
      </c>
    </row>
    <row r="1328" spans="2:14" hidden="1" x14ac:dyDescent="0.25">
      <c r="B1328" s="2">
        <v>42926</v>
      </c>
      <c r="C1328" s="7">
        <f>YEAR(base[[#This Row],[Data]])</f>
        <v>2017</v>
      </c>
      <c r="D1328" s="7" t="str">
        <f>UPPER(TEXT(base[[#This Row],[Data]],"mmm"))</f>
        <v>JUL</v>
      </c>
      <c r="E1328" t="s">
        <v>10</v>
      </c>
      <c r="F1328" t="s">
        <v>11</v>
      </c>
      <c r="G1328" t="str">
        <f>PROPER(base[[#This Row],[Evento]]&amp;" "&amp;base[[#This Row],[Tipo]])</f>
        <v>Aniversário Infantil</v>
      </c>
      <c r="H1328" t="s">
        <v>12</v>
      </c>
      <c r="I1328">
        <v>50</v>
      </c>
      <c r="J1328" s="3">
        <f>VLOOKUP(_xlfn.CONCAT(base[[#This Row],[Evento]],base[[#This Row],[Tipo]]),'[1]tabela de preços'!$D$4:$E$14,2,0)</f>
        <v>70</v>
      </c>
      <c r="K1328" s="3">
        <v>3500</v>
      </c>
      <c r="L1328" s="3">
        <v>1434</v>
      </c>
      <c r="M1328" s="3">
        <v>2066</v>
      </c>
      <c r="N1328" t="s">
        <v>13</v>
      </c>
    </row>
    <row r="1329" spans="2:14" hidden="1" x14ac:dyDescent="0.25">
      <c r="B1329" s="2">
        <v>42912</v>
      </c>
      <c r="C1329" s="7">
        <f>YEAR(base[[#This Row],[Data]])</f>
        <v>2017</v>
      </c>
      <c r="D1329" s="7" t="str">
        <f>UPPER(TEXT(base[[#This Row],[Data]],"mmm"))</f>
        <v>JUN</v>
      </c>
      <c r="E1329" t="s">
        <v>10</v>
      </c>
      <c r="F1329" t="s">
        <v>14</v>
      </c>
      <c r="G1329" t="str">
        <f>PROPER(base[[#This Row],[Evento]]&amp;" "&amp;base[[#This Row],[Tipo]])</f>
        <v>Aniversário Teen</v>
      </c>
      <c r="H1329" t="s">
        <v>15</v>
      </c>
      <c r="I1329">
        <v>100</v>
      </c>
      <c r="J1329" s="3">
        <f>VLOOKUP(_xlfn.CONCAT(base[[#This Row],[Evento]],base[[#This Row],[Tipo]]),'[1]tabela de preços'!$D$4:$E$14,2,0)</f>
        <v>90</v>
      </c>
      <c r="K1329" s="3">
        <v>9000</v>
      </c>
      <c r="L1329" s="3">
        <v>3975</v>
      </c>
      <c r="M1329" s="3">
        <v>5025</v>
      </c>
      <c r="N1329" t="s">
        <v>13</v>
      </c>
    </row>
    <row r="1330" spans="2:14" hidden="1" x14ac:dyDescent="0.25">
      <c r="B1330" s="2">
        <v>42725</v>
      </c>
      <c r="C1330" s="7">
        <f>YEAR(base[[#This Row],[Data]])</f>
        <v>2016</v>
      </c>
      <c r="D1330" s="7" t="str">
        <f>UPPER(TEXT(base[[#This Row],[Data]],"mmm"))</f>
        <v>DEZ</v>
      </c>
      <c r="E1330" t="s">
        <v>10</v>
      </c>
      <c r="F1330" t="s">
        <v>16</v>
      </c>
      <c r="G1330" t="str">
        <f>PROPER(base[[#This Row],[Evento]]&amp;" "&amp;base[[#This Row],[Tipo]])</f>
        <v>Aniversário Adulto</v>
      </c>
      <c r="H1330" t="s">
        <v>12</v>
      </c>
      <c r="I1330">
        <v>150</v>
      </c>
      <c r="J1330" s="3">
        <f>VLOOKUP(_xlfn.CONCAT(base[[#This Row],[Evento]],base[[#This Row],[Tipo]]),'[1]tabela de preços'!$D$4:$E$14,2,0)</f>
        <v>120</v>
      </c>
      <c r="K1330" s="3">
        <v>18000</v>
      </c>
      <c r="L1330" s="3">
        <v>6386</v>
      </c>
      <c r="M1330" s="3">
        <v>11614</v>
      </c>
      <c r="N1330" t="s">
        <v>13</v>
      </c>
    </row>
    <row r="1331" spans="2:14" hidden="1" x14ac:dyDescent="0.25">
      <c r="B1331" s="2">
        <v>43003</v>
      </c>
      <c r="C1331" s="7">
        <f>YEAR(base[[#This Row],[Data]])</f>
        <v>2017</v>
      </c>
      <c r="D1331" s="7" t="str">
        <f>UPPER(TEXT(base[[#This Row],[Data]],"mmm"))</f>
        <v>SET</v>
      </c>
      <c r="E1331" t="s">
        <v>10</v>
      </c>
      <c r="F1331" t="s">
        <v>17</v>
      </c>
      <c r="G1331" t="str">
        <f>PROPER(base[[#This Row],[Evento]]&amp;" "&amp;base[[#This Row],[Tipo]])</f>
        <v>Aniversário Melhor Idade</v>
      </c>
      <c r="H1331" t="s">
        <v>15</v>
      </c>
      <c r="I1331">
        <v>70</v>
      </c>
      <c r="J1331" s="3">
        <f>VLOOKUP(_xlfn.CONCAT(base[[#This Row],[Evento]],base[[#This Row],[Tipo]]),'[1]tabela de preços'!$D$4:$E$14,2,0)</f>
        <v>120</v>
      </c>
      <c r="K1331" s="3">
        <v>8400</v>
      </c>
      <c r="L1331" s="3">
        <v>3360</v>
      </c>
      <c r="M1331" s="3">
        <v>5040</v>
      </c>
      <c r="N1331" t="s">
        <v>13</v>
      </c>
    </row>
    <row r="1332" spans="2:14" hidden="1" x14ac:dyDescent="0.25">
      <c r="B1332" s="2">
        <v>42618</v>
      </c>
      <c r="C1332" s="7">
        <f>YEAR(base[[#This Row],[Data]])</f>
        <v>2016</v>
      </c>
      <c r="D1332" s="7" t="str">
        <f>UPPER(TEXT(base[[#This Row],[Data]],"mmm"))</f>
        <v>SET</v>
      </c>
      <c r="E1332" t="s">
        <v>18</v>
      </c>
      <c r="F1332" t="s">
        <v>16</v>
      </c>
      <c r="G1332" t="str">
        <f>PROPER(base[[#This Row],[Evento]]&amp;" "&amp;base[[#This Row],[Tipo]])</f>
        <v>Casamento Adulto</v>
      </c>
      <c r="H1332" t="s">
        <v>12</v>
      </c>
      <c r="I1332">
        <v>120</v>
      </c>
      <c r="J1332" s="3">
        <f>VLOOKUP(_xlfn.CONCAT(base[[#This Row],[Evento]],base[[#This Row],[Tipo]]),'[1]tabela de preços'!$D$4:$E$14,2,0)</f>
        <v>150</v>
      </c>
      <c r="K1332" s="3">
        <v>18000</v>
      </c>
      <c r="L1332" s="3">
        <v>6431</v>
      </c>
      <c r="M1332" s="3">
        <v>11569</v>
      </c>
      <c r="N1332" t="s">
        <v>13</v>
      </c>
    </row>
    <row r="1333" spans="2:14" hidden="1" x14ac:dyDescent="0.25">
      <c r="B1333" s="2">
        <v>42447</v>
      </c>
      <c r="C1333" s="7">
        <f>YEAR(base[[#This Row],[Data]])</f>
        <v>2016</v>
      </c>
      <c r="D1333" s="7" t="str">
        <f>UPPER(TEXT(base[[#This Row],[Data]],"mmm"))</f>
        <v>MAR</v>
      </c>
      <c r="E1333" t="s">
        <v>19</v>
      </c>
      <c r="F1333" t="s">
        <v>16</v>
      </c>
      <c r="G1333" t="str">
        <f>PROPER(base[[#This Row],[Evento]]&amp;" "&amp;base[[#This Row],[Tipo]])</f>
        <v>Bodas Adulto</v>
      </c>
      <c r="H1333" t="s">
        <v>15</v>
      </c>
      <c r="I1333">
        <v>100</v>
      </c>
      <c r="J1333" s="3">
        <f>VLOOKUP(_xlfn.CONCAT(base[[#This Row],[Evento]],base[[#This Row],[Tipo]]),'[1]tabela de preços'!$D$4:$E$14,2,0)</f>
        <v>150</v>
      </c>
      <c r="K1333" s="3">
        <v>15000</v>
      </c>
      <c r="L1333" s="3">
        <v>6165</v>
      </c>
      <c r="M1333" s="3">
        <v>8835</v>
      </c>
      <c r="N1333" t="s">
        <v>13</v>
      </c>
    </row>
    <row r="1334" spans="2:14" x14ac:dyDescent="0.25">
      <c r="B1334" s="2">
        <v>42753</v>
      </c>
      <c r="C1334" s="7">
        <f>YEAR(base[[#This Row],[Data]])</f>
        <v>2017</v>
      </c>
      <c r="D1334" s="7" t="str">
        <f>UPPER(TEXT(base[[#This Row],[Data]],"mmm"))</f>
        <v>JAN</v>
      </c>
      <c r="E1334" t="s">
        <v>19</v>
      </c>
      <c r="F1334" t="s">
        <v>17</v>
      </c>
      <c r="G1334" t="str">
        <f>PROPER(base[[#This Row],[Evento]]&amp;" "&amp;base[[#This Row],[Tipo]])</f>
        <v>Bodas Melhor Idade</v>
      </c>
      <c r="H1334" t="s">
        <v>12</v>
      </c>
      <c r="I1334">
        <v>200</v>
      </c>
      <c r="J1334" s="3">
        <f>VLOOKUP(_xlfn.CONCAT(base[[#This Row],[Evento]],base[[#This Row],[Tipo]]),'[1]tabela de preços'!$D$4:$E$14,2,0)</f>
        <v>120</v>
      </c>
      <c r="K1334" s="3">
        <v>24000</v>
      </c>
      <c r="L1334" s="3">
        <v>8470</v>
      </c>
      <c r="M1334" s="3">
        <v>15530</v>
      </c>
      <c r="N1334" t="s">
        <v>13</v>
      </c>
    </row>
    <row r="1335" spans="2:14" hidden="1" x14ac:dyDescent="0.25">
      <c r="B1335" s="2">
        <v>42437</v>
      </c>
      <c r="C1335" s="7">
        <f>YEAR(base[[#This Row],[Data]])</f>
        <v>2016</v>
      </c>
      <c r="D1335" s="7" t="str">
        <f>UPPER(TEXT(base[[#This Row],[Data]],"mmm"))</f>
        <v>MAR</v>
      </c>
      <c r="E1335" t="s">
        <v>20</v>
      </c>
      <c r="F1335" t="s">
        <v>16</v>
      </c>
      <c r="G1335" t="str">
        <f>PROPER(base[[#This Row],[Evento]]&amp;" "&amp;base[[#This Row],[Tipo]])</f>
        <v>Empresa Adulto</v>
      </c>
      <c r="H1335" t="s">
        <v>15</v>
      </c>
      <c r="I1335">
        <v>50</v>
      </c>
      <c r="J1335" s="3">
        <f>VLOOKUP(_xlfn.CONCAT(base[[#This Row],[Evento]],base[[#This Row],[Tipo]]),'[1]tabela de preços'!$D$4:$E$14,2,0)</f>
        <v>100</v>
      </c>
      <c r="K1335" s="3">
        <v>5000</v>
      </c>
      <c r="L1335" s="3">
        <v>2212</v>
      </c>
      <c r="M1335" s="3">
        <v>2788</v>
      </c>
      <c r="N1335" t="s">
        <v>13</v>
      </c>
    </row>
    <row r="1336" spans="2:14" hidden="1" x14ac:dyDescent="0.25">
      <c r="B1336" s="2">
        <v>42640</v>
      </c>
      <c r="C1336" s="7">
        <f>YEAR(base[[#This Row],[Data]])</f>
        <v>2016</v>
      </c>
      <c r="D1336" s="7" t="str">
        <f>UPPER(TEXT(base[[#This Row],[Data]],"mmm"))</f>
        <v>SET</v>
      </c>
      <c r="E1336" t="s">
        <v>21</v>
      </c>
      <c r="F1336" t="s">
        <v>14</v>
      </c>
      <c r="G1336" t="str">
        <f>PROPER(base[[#This Row],[Evento]]&amp;" "&amp;base[[#This Row],[Tipo]])</f>
        <v>15 Anos Teen</v>
      </c>
      <c r="H1336" t="s">
        <v>12</v>
      </c>
      <c r="I1336">
        <v>100</v>
      </c>
      <c r="J1336" s="3">
        <f>VLOOKUP(_xlfn.CONCAT(base[[#This Row],[Evento]],base[[#This Row],[Tipo]]),'[1]tabela de preços'!$D$4:$E$14,2,0)</f>
        <v>90</v>
      </c>
      <c r="K1336" s="3">
        <v>9000</v>
      </c>
      <c r="L1336" s="3">
        <v>3390</v>
      </c>
      <c r="M1336" s="3">
        <v>5610</v>
      </c>
      <c r="N1336" t="s">
        <v>13</v>
      </c>
    </row>
    <row r="1337" spans="2:14" hidden="1" x14ac:dyDescent="0.25">
      <c r="B1337" s="2">
        <v>42865</v>
      </c>
      <c r="C1337" s="7">
        <f>YEAR(base[[#This Row],[Data]])</f>
        <v>2017</v>
      </c>
      <c r="D1337" s="7" t="str">
        <f>UPPER(TEXT(base[[#This Row],[Data]],"mmm"))</f>
        <v>MAI</v>
      </c>
      <c r="E1337" t="s">
        <v>22</v>
      </c>
      <c r="F1337" t="s">
        <v>16</v>
      </c>
      <c r="G1337" t="str">
        <f>PROPER(base[[#This Row],[Evento]]&amp;" "&amp;base[[#This Row],[Tipo]])</f>
        <v>Despedida Adulto</v>
      </c>
      <c r="H1337" t="s">
        <v>15</v>
      </c>
      <c r="I1337">
        <v>150</v>
      </c>
      <c r="J1337" s="3">
        <f>VLOOKUP(_xlfn.CONCAT(base[[#This Row],[Evento]],base[[#This Row],[Tipo]]),'[1]tabela de preços'!$D$4:$E$14,2,0)</f>
        <v>120</v>
      </c>
      <c r="K1337" s="3">
        <v>18000</v>
      </c>
      <c r="L1337" s="3">
        <v>6125</v>
      </c>
      <c r="M1337" s="3">
        <v>11875</v>
      </c>
      <c r="N1337" t="s">
        <v>13</v>
      </c>
    </row>
    <row r="1338" spans="2:14" hidden="1" x14ac:dyDescent="0.25">
      <c r="B1338" s="2">
        <v>42860</v>
      </c>
      <c r="C1338" s="7">
        <f>YEAR(base[[#This Row],[Data]])</f>
        <v>2017</v>
      </c>
      <c r="D1338" s="7" t="str">
        <f>UPPER(TEXT(base[[#This Row],[Data]],"mmm"))</f>
        <v>MAI</v>
      </c>
      <c r="E1338" t="s">
        <v>10</v>
      </c>
      <c r="F1338" t="s">
        <v>11</v>
      </c>
      <c r="G1338" t="str">
        <f>PROPER(base[[#This Row],[Evento]]&amp;" "&amp;base[[#This Row],[Tipo]])</f>
        <v>Aniversário Infantil</v>
      </c>
      <c r="H1338" t="s">
        <v>12</v>
      </c>
      <c r="I1338">
        <v>50</v>
      </c>
      <c r="J1338" s="3">
        <f>VLOOKUP(_xlfn.CONCAT(base[[#This Row],[Evento]],base[[#This Row],[Tipo]]),'[1]tabela de preços'!$D$4:$E$14,2,0)</f>
        <v>70</v>
      </c>
      <c r="K1338" s="3">
        <v>3500</v>
      </c>
      <c r="L1338" s="3">
        <v>1440</v>
      </c>
      <c r="M1338" s="3">
        <v>2060</v>
      </c>
      <c r="N1338" t="s">
        <v>13</v>
      </c>
    </row>
    <row r="1339" spans="2:14" hidden="1" x14ac:dyDescent="0.25">
      <c r="B1339" s="2">
        <v>42880</v>
      </c>
      <c r="C1339" s="7">
        <f>YEAR(base[[#This Row],[Data]])</f>
        <v>2017</v>
      </c>
      <c r="D1339" s="7" t="str">
        <f>UPPER(TEXT(base[[#This Row],[Data]],"mmm"))</f>
        <v>MAI</v>
      </c>
      <c r="E1339" t="s">
        <v>10</v>
      </c>
      <c r="F1339" t="s">
        <v>14</v>
      </c>
      <c r="G1339" t="str">
        <f>PROPER(base[[#This Row],[Evento]]&amp;" "&amp;base[[#This Row],[Tipo]])</f>
        <v>Aniversário Teen</v>
      </c>
      <c r="H1339" t="s">
        <v>15</v>
      </c>
      <c r="I1339">
        <v>100</v>
      </c>
      <c r="J1339" s="3">
        <f>VLOOKUP(_xlfn.CONCAT(base[[#This Row],[Evento]],base[[#This Row],[Tipo]]),'[1]tabela de preços'!$D$4:$E$14,2,0)</f>
        <v>90</v>
      </c>
      <c r="K1339" s="3">
        <v>9000</v>
      </c>
      <c r="L1339" s="3">
        <v>3494</v>
      </c>
      <c r="M1339" s="3">
        <v>5506</v>
      </c>
      <c r="N1339" t="s">
        <v>13</v>
      </c>
    </row>
    <row r="1340" spans="2:14" hidden="1" x14ac:dyDescent="0.25">
      <c r="B1340" s="2">
        <v>42396</v>
      </c>
      <c r="C1340" s="7">
        <f>YEAR(base[[#This Row],[Data]])</f>
        <v>2016</v>
      </c>
      <c r="D1340" s="7" t="str">
        <f>UPPER(TEXT(base[[#This Row],[Data]],"mmm"))</f>
        <v>JAN</v>
      </c>
      <c r="E1340" t="s">
        <v>10</v>
      </c>
      <c r="F1340" t="s">
        <v>16</v>
      </c>
      <c r="G1340" t="str">
        <f>PROPER(base[[#This Row],[Evento]]&amp;" "&amp;base[[#This Row],[Tipo]])</f>
        <v>Aniversário Adulto</v>
      </c>
      <c r="H1340" t="s">
        <v>12</v>
      </c>
      <c r="I1340">
        <v>150</v>
      </c>
      <c r="J1340" s="3">
        <f>VLOOKUP(_xlfn.CONCAT(base[[#This Row],[Evento]],base[[#This Row],[Tipo]]),'[1]tabela de preços'!$D$4:$E$14,2,0)</f>
        <v>120</v>
      </c>
      <c r="K1340" s="3">
        <v>18000</v>
      </c>
      <c r="L1340" s="3">
        <v>7183</v>
      </c>
      <c r="M1340" s="3">
        <v>10817</v>
      </c>
      <c r="N1340" t="s">
        <v>13</v>
      </c>
    </row>
    <row r="1341" spans="2:14" hidden="1" x14ac:dyDescent="0.25">
      <c r="B1341" s="2">
        <v>42579</v>
      </c>
      <c r="C1341" s="7">
        <f>YEAR(base[[#This Row],[Data]])</f>
        <v>2016</v>
      </c>
      <c r="D1341" s="7" t="str">
        <f>UPPER(TEXT(base[[#This Row],[Data]],"mmm"))</f>
        <v>JUL</v>
      </c>
      <c r="E1341" t="s">
        <v>10</v>
      </c>
      <c r="F1341" t="s">
        <v>17</v>
      </c>
      <c r="G1341" t="str">
        <f>PROPER(base[[#This Row],[Evento]]&amp;" "&amp;base[[#This Row],[Tipo]])</f>
        <v>Aniversário Melhor Idade</v>
      </c>
      <c r="H1341" t="s">
        <v>15</v>
      </c>
      <c r="I1341">
        <v>70</v>
      </c>
      <c r="J1341" s="3">
        <f>VLOOKUP(_xlfn.CONCAT(base[[#This Row],[Evento]],base[[#This Row],[Tipo]]),'[1]tabela de preços'!$D$4:$E$14,2,0)</f>
        <v>120</v>
      </c>
      <c r="K1341" s="3">
        <v>8400</v>
      </c>
      <c r="L1341" s="3">
        <v>3412</v>
      </c>
      <c r="M1341" s="3">
        <v>4988</v>
      </c>
      <c r="N1341" t="s">
        <v>13</v>
      </c>
    </row>
    <row r="1342" spans="2:14" hidden="1" x14ac:dyDescent="0.25">
      <c r="B1342" s="2">
        <v>42920</v>
      </c>
      <c r="C1342" s="7">
        <f>YEAR(base[[#This Row],[Data]])</f>
        <v>2017</v>
      </c>
      <c r="D1342" s="7" t="str">
        <f>UPPER(TEXT(base[[#This Row],[Data]],"mmm"))</f>
        <v>JUL</v>
      </c>
      <c r="E1342" t="s">
        <v>18</v>
      </c>
      <c r="F1342" t="s">
        <v>16</v>
      </c>
      <c r="G1342" t="str">
        <f>PROPER(base[[#This Row],[Evento]]&amp;" "&amp;base[[#This Row],[Tipo]])</f>
        <v>Casamento Adulto</v>
      </c>
      <c r="H1342" t="s">
        <v>12</v>
      </c>
      <c r="I1342">
        <v>120</v>
      </c>
      <c r="J1342" s="3">
        <f>VLOOKUP(_xlfn.CONCAT(base[[#This Row],[Evento]],base[[#This Row],[Tipo]]),'[1]tabela de preços'!$D$4:$E$14,2,0)</f>
        <v>150</v>
      </c>
      <c r="K1342" s="3">
        <v>18000</v>
      </c>
      <c r="L1342" s="3">
        <v>8089</v>
      </c>
      <c r="M1342" s="3">
        <v>9911</v>
      </c>
      <c r="N1342" t="s">
        <v>13</v>
      </c>
    </row>
    <row r="1343" spans="2:14" hidden="1" x14ac:dyDescent="0.25">
      <c r="B1343" s="2">
        <v>42573</v>
      </c>
      <c r="C1343" s="7">
        <f>YEAR(base[[#This Row],[Data]])</f>
        <v>2016</v>
      </c>
      <c r="D1343" s="7" t="str">
        <f>UPPER(TEXT(base[[#This Row],[Data]],"mmm"))</f>
        <v>JUL</v>
      </c>
      <c r="E1343" t="s">
        <v>19</v>
      </c>
      <c r="F1343" t="s">
        <v>16</v>
      </c>
      <c r="G1343" t="str">
        <f>PROPER(base[[#This Row],[Evento]]&amp;" "&amp;base[[#This Row],[Tipo]])</f>
        <v>Bodas Adulto</v>
      </c>
      <c r="H1343" t="s">
        <v>15</v>
      </c>
      <c r="I1343">
        <v>100</v>
      </c>
      <c r="J1343" s="3">
        <f>VLOOKUP(_xlfn.CONCAT(base[[#This Row],[Evento]],base[[#This Row],[Tipo]]),'[1]tabela de preços'!$D$4:$E$14,2,0)</f>
        <v>150</v>
      </c>
      <c r="K1343" s="3">
        <v>15000</v>
      </c>
      <c r="L1343" s="3">
        <v>6497</v>
      </c>
      <c r="M1343" s="3">
        <v>8503</v>
      </c>
      <c r="N1343" t="s">
        <v>13</v>
      </c>
    </row>
    <row r="1344" spans="2:14" hidden="1" x14ac:dyDescent="0.25">
      <c r="B1344" s="2">
        <v>42591</v>
      </c>
      <c r="C1344" s="7">
        <f>YEAR(base[[#This Row],[Data]])</f>
        <v>2016</v>
      </c>
      <c r="D1344" s="7" t="str">
        <f>UPPER(TEXT(base[[#This Row],[Data]],"mmm"))</f>
        <v>AGO</v>
      </c>
      <c r="E1344" t="s">
        <v>19</v>
      </c>
      <c r="F1344" t="s">
        <v>17</v>
      </c>
      <c r="G1344" t="str">
        <f>PROPER(base[[#This Row],[Evento]]&amp;" "&amp;base[[#This Row],[Tipo]])</f>
        <v>Bodas Melhor Idade</v>
      </c>
      <c r="H1344" t="s">
        <v>12</v>
      </c>
      <c r="I1344">
        <v>200</v>
      </c>
      <c r="J1344" s="3">
        <f>VLOOKUP(_xlfn.CONCAT(base[[#This Row],[Evento]],base[[#This Row],[Tipo]]),'[1]tabela de preços'!$D$4:$E$14,2,0)</f>
        <v>120</v>
      </c>
      <c r="K1344" s="3">
        <v>24000</v>
      </c>
      <c r="L1344" s="3">
        <v>8564</v>
      </c>
      <c r="M1344" s="3">
        <v>15436</v>
      </c>
      <c r="N1344" t="s">
        <v>13</v>
      </c>
    </row>
    <row r="1345" spans="2:14" hidden="1" x14ac:dyDescent="0.25">
      <c r="B1345" s="2">
        <v>42674</v>
      </c>
      <c r="C1345" s="7">
        <f>YEAR(base[[#This Row],[Data]])</f>
        <v>2016</v>
      </c>
      <c r="D1345" s="7" t="str">
        <f>UPPER(TEXT(base[[#This Row],[Data]],"mmm"))</f>
        <v>OUT</v>
      </c>
      <c r="E1345" t="s">
        <v>20</v>
      </c>
      <c r="F1345" t="s">
        <v>16</v>
      </c>
      <c r="G1345" t="str">
        <f>PROPER(base[[#This Row],[Evento]]&amp;" "&amp;base[[#This Row],[Tipo]])</f>
        <v>Empresa Adulto</v>
      </c>
      <c r="H1345" t="s">
        <v>15</v>
      </c>
      <c r="I1345">
        <v>50</v>
      </c>
      <c r="J1345" s="3">
        <f>VLOOKUP(_xlfn.CONCAT(base[[#This Row],[Evento]],base[[#This Row],[Tipo]]),'[1]tabela de preços'!$D$4:$E$14,2,0)</f>
        <v>100</v>
      </c>
      <c r="K1345" s="3">
        <v>5000</v>
      </c>
      <c r="L1345" s="3">
        <v>1880</v>
      </c>
      <c r="M1345" s="3">
        <v>3120</v>
      </c>
      <c r="N1345" t="s">
        <v>13</v>
      </c>
    </row>
    <row r="1346" spans="2:14" x14ac:dyDescent="0.25">
      <c r="B1346" s="2">
        <v>42754</v>
      </c>
      <c r="C1346" s="7">
        <f>YEAR(base[[#This Row],[Data]])</f>
        <v>2017</v>
      </c>
      <c r="D1346" s="7" t="str">
        <f>UPPER(TEXT(base[[#This Row],[Data]],"mmm"))</f>
        <v>JAN</v>
      </c>
      <c r="E1346" t="s">
        <v>21</v>
      </c>
      <c r="F1346" t="s">
        <v>14</v>
      </c>
      <c r="G1346" t="str">
        <f>PROPER(base[[#This Row],[Evento]]&amp;" "&amp;base[[#This Row],[Tipo]])</f>
        <v>15 Anos Teen</v>
      </c>
      <c r="H1346" t="s">
        <v>12</v>
      </c>
      <c r="I1346">
        <v>100</v>
      </c>
      <c r="J1346" s="3">
        <f>VLOOKUP(_xlfn.CONCAT(base[[#This Row],[Evento]],base[[#This Row],[Tipo]]),'[1]tabela de preços'!$D$4:$E$14,2,0)</f>
        <v>90</v>
      </c>
      <c r="K1346" s="3">
        <v>9000</v>
      </c>
      <c r="L1346" s="3">
        <v>3988</v>
      </c>
      <c r="M1346" s="3">
        <v>5012</v>
      </c>
      <c r="N1346" t="s">
        <v>13</v>
      </c>
    </row>
    <row r="1347" spans="2:14" hidden="1" x14ac:dyDescent="0.25">
      <c r="B1347" s="2">
        <v>43056</v>
      </c>
      <c r="C1347" s="7">
        <f>YEAR(base[[#This Row],[Data]])</f>
        <v>2017</v>
      </c>
      <c r="D1347" s="7" t="str">
        <f>UPPER(TEXT(base[[#This Row],[Data]],"mmm"))</f>
        <v>NOV</v>
      </c>
      <c r="E1347" t="s">
        <v>22</v>
      </c>
      <c r="F1347" t="s">
        <v>16</v>
      </c>
      <c r="G1347" t="str">
        <f>PROPER(base[[#This Row],[Evento]]&amp;" "&amp;base[[#This Row],[Tipo]])</f>
        <v>Despedida Adulto</v>
      </c>
      <c r="H1347" t="s">
        <v>15</v>
      </c>
      <c r="I1347">
        <v>150</v>
      </c>
      <c r="J1347" s="3">
        <f>VLOOKUP(_xlfn.CONCAT(base[[#This Row],[Evento]],base[[#This Row],[Tipo]]),'[1]tabela de preços'!$D$4:$E$14,2,0)</f>
        <v>120</v>
      </c>
      <c r="K1347" s="3">
        <v>18000</v>
      </c>
      <c r="L1347" s="3">
        <v>6899</v>
      </c>
      <c r="M1347" s="3">
        <v>11101</v>
      </c>
      <c r="N1347" t="s">
        <v>13</v>
      </c>
    </row>
    <row r="1348" spans="2:14" hidden="1" x14ac:dyDescent="0.25">
      <c r="B1348" s="2">
        <v>42698</v>
      </c>
      <c r="C1348" s="7">
        <f>YEAR(base[[#This Row],[Data]])</f>
        <v>2016</v>
      </c>
      <c r="D1348" s="7" t="str">
        <f>UPPER(TEXT(base[[#This Row],[Data]],"mmm"))</f>
        <v>NOV</v>
      </c>
      <c r="E1348" t="s">
        <v>10</v>
      </c>
      <c r="F1348" t="s">
        <v>11</v>
      </c>
      <c r="G1348" t="str">
        <f>PROPER(base[[#This Row],[Evento]]&amp;" "&amp;base[[#This Row],[Tipo]])</f>
        <v>Aniversário Infantil</v>
      </c>
      <c r="H1348" t="s">
        <v>12</v>
      </c>
      <c r="I1348">
        <v>50</v>
      </c>
      <c r="J1348" s="3">
        <f>VLOOKUP(_xlfn.CONCAT(base[[#This Row],[Evento]],base[[#This Row],[Tipo]]),'[1]tabela de preços'!$D$4:$E$14,2,0)</f>
        <v>70</v>
      </c>
      <c r="K1348" s="3">
        <v>3500</v>
      </c>
      <c r="L1348" s="3">
        <v>1383</v>
      </c>
      <c r="M1348" s="3">
        <v>2117</v>
      </c>
      <c r="N1348" t="s">
        <v>13</v>
      </c>
    </row>
    <row r="1349" spans="2:14" hidden="1" x14ac:dyDescent="0.25">
      <c r="B1349" s="2">
        <v>42428</v>
      </c>
      <c r="C1349" s="7">
        <f>YEAR(base[[#This Row],[Data]])</f>
        <v>2016</v>
      </c>
      <c r="D1349" s="7" t="str">
        <f>UPPER(TEXT(base[[#This Row],[Data]],"mmm"))</f>
        <v>FEV</v>
      </c>
      <c r="E1349" t="s">
        <v>10</v>
      </c>
      <c r="F1349" t="s">
        <v>14</v>
      </c>
      <c r="G1349" t="str">
        <f>PROPER(base[[#This Row],[Evento]]&amp;" "&amp;base[[#This Row],[Tipo]])</f>
        <v>Aniversário Teen</v>
      </c>
      <c r="H1349" t="s">
        <v>15</v>
      </c>
      <c r="I1349">
        <v>100</v>
      </c>
      <c r="J1349" s="3">
        <f>VLOOKUP(_xlfn.CONCAT(base[[#This Row],[Evento]],base[[#This Row],[Tipo]]),'[1]tabela de preços'!$D$4:$E$14,2,0)</f>
        <v>90</v>
      </c>
      <c r="K1349" s="3">
        <v>9000</v>
      </c>
      <c r="L1349" s="3">
        <v>4032</v>
      </c>
      <c r="M1349" s="3">
        <v>4968</v>
      </c>
      <c r="N1349" t="s">
        <v>13</v>
      </c>
    </row>
    <row r="1350" spans="2:14" hidden="1" x14ac:dyDescent="0.25">
      <c r="B1350" s="2">
        <v>42806</v>
      </c>
      <c r="C1350" s="7">
        <f>YEAR(base[[#This Row],[Data]])</f>
        <v>2017</v>
      </c>
      <c r="D1350" s="7" t="str">
        <f>UPPER(TEXT(base[[#This Row],[Data]],"mmm"))</f>
        <v>MAR</v>
      </c>
      <c r="E1350" t="s">
        <v>10</v>
      </c>
      <c r="F1350" t="s">
        <v>16</v>
      </c>
      <c r="G1350" t="str">
        <f>PROPER(base[[#This Row],[Evento]]&amp;" "&amp;base[[#This Row],[Tipo]])</f>
        <v>Aniversário Adulto</v>
      </c>
      <c r="H1350" t="s">
        <v>12</v>
      </c>
      <c r="I1350">
        <v>150</v>
      </c>
      <c r="J1350" s="3">
        <f>VLOOKUP(_xlfn.CONCAT(base[[#This Row],[Evento]],base[[#This Row],[Tipo]]),'[1]tabela de preços'!$D$4:$E$14,2,0)</f>
        <v>120</v>
      </c>
      <c r="K1350" s="3">
        <v>18000</v>
      </c>
      <c r="L1350" s="3">
        <v>6685</v>
      </c>
      <c r="M1350" s="3">
        <v>11315</v>
      </c>
      <c r="N1350" t="s">
        <v>13</v>
      </c>
    </row>
    <row r="1351" spans="2:14" hidden="1" x14ac:dyDescent="0.25">
      <c r="B1351" s="2">
        <v>42797</v>
      </c>
      <c r="C1351" s="7">
        <f>YEAR(base[[#This Row],[Data]])</f>
        <v>2017</v>
      </c>
      <c r="D1351" s="7" t="str">
        <f>UPPER(TEXT(base[[#This Row],[Data]],"mmm"))</f>
        <v>MAR</v>
      </c>
      <c r="E1351" t="s">
        <v>10</v>
      </c>
      <c r="F1351" t="s">
        <v>17</v>
      </c>
      <c r="G1351" t="str">
        <f>PROPER(base[[#This Row],[Evento]]&amp;" "&amp;base[[#This Row],[Tipo]])</f>
        <v>Aniversário Melhor Idade</v>
      </c>
      <c r="H1351" t="s">
        <v>15</v>
      </c>
      <c r="I1351">
        <v>70</v>
      </c>
      <c r="J1351" s="3">
        <f>VLOOKUP(_xlfn.CONCAT(base[[#This Row],[Evento]],base[[#This Row],[Tipo]]),'[1]tabela de preços'!$D$4:$E$14,2,0)</f>
        <v>120</v>
      </c>
      <c r="K1351" s="3">
        <v>8400</v>
      </c>
      <c r="L1351" s="3">
        <v>3481</v>
      </c>
      <c r="M1351" s="3">
        <v>4919</v>
      </c>
      <c r="N1351" t="s">
        <v>13</v>
      </c>
    </row>
    <row r="1352" spans="2:14" hidden="1" x14ac:dyDescent="0.25">
      <c r="B1352" s="2">
        <v>42582</v>
      </c>
      <c r="C1352" s="7">
        <f>YEAR(base[[#This Row],[Data]])</f>
        <v>2016</v>
      </c>
      <c r="D1352" s="7" t="str">
        <f>UPPER(TEXT(base[[#This Row],[Data]],"mmm"))</f>
        <v>JUL</v>
      </c>
      <c r="E1352" t="s">
        <v>18</v>
      </c>
      <c r="F1352" t="s">
        <v>16</v>
      </c>
      <c r="G1352" t="str">
        <f>PROPER(base[[#This Row],[Evento]]&amp;" "&amp;base[[#This Row],[Tipo]])</f>
        <v>Casamento Adulto</v>
      </c>
      <c r="H1352" t="s">
        <v>12</v>
      </c>
      <c r="I1352">
        <v>120</v>
      </c>
      <c r="J1352" s="3">
        <f>VLOOKUP(_xlfn.CONCAT(base[[#This Row],[Evento]],base[[#This Row],[Tipo]]),'[1]tabela de preços'!$D$4:$E$14,2,0)</f>
        <v>150</v>
      </c>
      <c r="K1352" s="3">
        <v>18000</v>
      </c>
      <c r="L1352" s="3">
        <v>7897</v>
      </c>
      <c r="M1352" s="3">
        <v>10103</v>
      </c>
      <c r="N1352" t="s">
        <v>13</v>
      </c>
    </row>
    <row r="1353" spans="2:14" hidden="1" x14ac:dyDescent="0.25">
      <c r="B1353" s="2">
        <v>42459</v>
      </c>
      <c r="C1353" s="7">
        <f>YEAR(base[[#This Row],[Data]])</f>
        <v>2016</v>
      </c>
      <c r="D1353" s="7" t="str">
        <f>UPPER(TEXT(base[[#This Row],[Data]],"mmm"))</f>
        <v>MAR</v>
      </c>
      <c r="E1353" t="s">
        <v>19</v>
      </c>
      <c r="F1353" t="s">
        <v>16</v>
      </c>
      <c r="G1353" t="str">
        <f>PROPER(base[[#This Row],[Evento]]&amp;" "&amp;base[[#This Row],[Tipo]])</f>
        <v>Bodas Adulto</v>
      </c>
      <c r="H1353" t="s">
        <v>15</v>
      </c>
      <c r="I1353">
        <v>100</v>
      </c>
      <c r="J1353" s="3">
        <f>VLOOKUP(_xlfn.CONCAT(base[[#This Row],[Evento]],base[[#This Row],[Tipo]]),'[1]tabela de preços'!$D$4:$E$14,2,0)</f>
        <v>150</v>
      </c>
      <c r="K1353" s="3">
        <v>15000</v>
      </c>
      <c r="L1353" s="3">
        <v>5061</v>
      </c>
      <c r="M1353" s="3">
        <v>9939</v>
      </c>
      <c r="N1353" t="s">
        <v>13</v>
      </c>
    </row>
    <row r="1354" spans="2:14" hidden="1" x14ac:dyDescent="0.25">
      <c r="B1354" s="2">
        <v>42714</v>
      </c>
      <c r="C1354" s="7">
        <f>YEAR(base[[#This Row],[Data]])</f>
        <v>2016</v>
      </c>
      <c r="D1354" s="7" t="str">
        <f>UPPER(TEXT(base[[#This Row],[Data]],"mmm"))</f>
        <v>DEZ</v>
      </c>
      <c r="E1354" t="s">
        <v>19</v>
      </c>
      <c r="F1354" t="s">
        <v>17</v>
      </c>
      <c r="G1354" t="str">
        <f>PROPER(base[[#This Row],[Evento]]&amp;" "&amp;base[[#This Row],[Tipo]])</f>
        <v>Bodas Melhor Idade</v>
      </c>
      <c r="H1354" t="s">
        <v>12</v>
      </c>
      <c r="I1354">
        <v>200</v>
      </c>
      <c r="J1354" s="3">
        <f>VLOOKUP(_xlfn.CONCAT(base[[#This Row],[Evento]],base[[#This Row],[Tipo]]),'[1]tabela de preços'!$D$4:$E$14,2,0)</f>
        <v>120</v>
      </c>
      <c r="K1354" s="3">
        <v>24000</v>
      </c>
      <c r="L1354" s="3">
        <v>8300</v>
      </c>
      <c r="M1354" s="3">
        <v>15700</v>
      </c>
      <c r="N1354" t="s">
        <v>13</v>
      </c>
    </row>
    <row r="1355" spans="2:14" hidden="1" x14ac:dyDescent="0.25">
      <c r="B1355" s="2">
        <v>42630</v>
      </c>
      <c r="C1355" s="7">
        <f>YEAR(base[[#This Row],[Data]])</f>
        <v>2016</v>
      </c>
      <c r="D1355" s="7" t="str">
        <f>UPPER(TEXT(base[[#This Row],[Data]],"mmm"))</f>
        <v>SET</v>
      </c>
      <c r="E1355" t="s">
        <v>20</v>
      </c>
      <c r="F1355" t="s">
        <v>16</v>
      </c>
      <c r="G1355" t="str">
        <f>PROPER(base[[#This Row],[Evento]]&amp;" "&amp;base[[#This Row],[Tipo]])</f>
        <v>Empresa Adulto</v>
      </c>
      <c r="H1355" t="s">
        <v>15</v>
      </c>
      <c r="I1355">
        <v>50</v>
      </c>
      <c r="J1355" s="3">
        <f>VLOOKUP(_xlfn.CONCAT(base[[#This Row],[Evento]],base[[#This Row],[Tipo]]),'[1]tabela de preços'!$D$4:$E$14,2,0)</f>
        <v>100</v>
      </c>
      <c r="K1355" s="3">
        <v>5000</v>
      </c>
      <c r="L1355" s="3">
        <v>2164</v>
      </c>
      <c r="M1355" s="3">
        <v>2836</v>
      </c>
      <c r="N1355" t="s">
        <v>13</v>
      </c>
    </row>
    <row r="1356" spans="2:14" hidden="1" x14ac:dyDescent="0.25">
      <c r="B1356" s="2">
        <v>42984</v>
      </c>
      <c r="C1356" s="7">
        <f>YEAR(base[[#This Row],[Data]])</f>
        <v>2017</v>
      </c>
      <c r="D1356" s="7" t="str">
        <f>UPPER(TEXT(base[[#This Row],[Data]],"mmm"))</f>
        <v>SET</v>
      </c>
      <c r="E1356" t="s">
        <v>10</v>
      </c>
      <c r="F1356" t="s">
        <v>11</v>
      </c>
      <c r="G1356" t="str">
        <f>PROPER(base[[#This Row],[Evento]]&amp;" "&amp;base[[#This Row],[Tipo]])</f>
        <v>Aniversário Infantil</v>
      </c>
      <c r="H1356" t="s">
        <v>12</v>
      </c>
      <c r="I1356">
        <v>50</v>
      </c>
      <c r="J1356" s="3">
        <f>VLOOKUP(_xlfn.CONCAT(base[[#This Row],[Evento]],base[[#This Row],[Tipo]]),'[1]tabela de preços'!$D$4:$E$14,2,0)</f>
        <v>70</v>
      </c>
      <c r="K1356" s="3">
        <v>3500</v>
      </c>
      <c r="L1356" s="3">
        <v>1545</v>
      </c>
      <c r="M1356" s="3">
        <v>1955</v>
      </c>
      <c r="N1356" t="s">
        <v>23</v>
      </c>
    </row>
    <row r="1357" spans="2:14" hidden="1" x14ac:dyDescent="0.25">
      <c r="B1357" s="2">
        <v>42469</v>
      </c>
      <c r="C1357" s="7">
        <f>YEAR(base[[#This Row],[Data]])</f>
        <v>2016</v>
      </c>
      <c r="D1357" s="7" t="str">
        <f>UPPER(TEXT(base[[#This Row],[Data]],"mmm"))</f>
        <v>ABR</v>
      </c>
      <c r="E1357" t="s">
        <v>10</v>
      </c>
      <c r="F1357" t="s">
        <v>14</v>
      </c>
      <c r="G1357" t="str">
        <f>PROPER(base[[#This Row],[Evento]]&amp;" "&amp;base[[#This Row],[Tipo]])</f>
        <v>Aniversário Teen</v>
      </c>
      <c r="H1357" t="s">
        <v>15</v>
      </c>
      <c r="I1357">
        <v>100</v>
      </c>
      <c r="J1357" s="3">
        <f>VLOOKUP(_xlfn.CONCAT(base[[#This Row],[Evento]],base[[#This Row],[Tipo]]),'[1]tabela de preços'!$D$4:$E$14,2,0)</f>
        <v>90</v>
      </c>
      <c r="K1357" s="3">
        <v>9000</v>
      </c>
      <c r="L1357" s="3">
        <v>3756</v>
      </c>
      <c r="M1357" s="3">
        <v>5244</v>
      </c>
      <c r="N1357" t="s">
        <v>23</v>
      </c>
    </row>
    <row r="1358" spans="2:14" hidden="1" x14ac:dyDescent="0.25">
      <c r="B1358" s="2">
        <v>42559</v>
      </c>
      <c r="C1358" s="7">
        <f>YEAR(base[[#This Row],[Data]])</f>
        <v>2016</v>
      </c>
      <c r="D1358" s="7" t="str">
        <f>UPPER(TEXT(base[[#This Row],[Data]],"mmm"))</f>
        <v>JUL</v>
      </c>
      <c r="E1358" t="s">
        <v>10</v>
      </c>
      <c r="F1358" t="s">
        <v>16</v>
      </c>
      <c r="G1358" t="str">
        <f>PROPER(base[[#This Row],[Evento]]&amp;" "&amp;base[[#This Row],[Tipo]])</f>
        <v>Aniversário Adulto</v>
      </c>
      <c r="H1358" t="s">
        <v>12</v>
      </c>
      <c r="I1358">
        <v>150</v>
      </c>
      <c r="J1358" s="3">
        <f>VLOOKUP(_xlfn.CONCAT(base[[#This Row],[Evento]],base[[#This Row],[Tipo]]),'[1]tabela de preços'!$D$4:$E$14,2,0)</f>
        <v>120</v>
      </c>
      <c r="K1358" s="3">
        <v>18000</v>
      </c>
      <c r="L1358" s="3">
        <v>7789</v>
      </c>
      <c r="M1358" s="3">
        <v>10211</v>
      </c>
      <c r="N1358" t="s">
        <v>23</v>
      </c>
    </row>
    <row r="1359" spans="2:14" hidden="1" x14ac:dyDescent="0.25">
      <c r="B1359" s="2">
        <v>42920</v>
      </c>
      <c r="C1359" s="7">
        <f>YEAR(base[[#This Row],[Data]])</f>
        <v>2017</v>
      </c>
      <c r="D1359" s="7" t="str">
        <f>UPPER(TEXT(base[[#This Row],[Data]],"mmm"))</f>
        <v>JUL</v>
      </c>
      <c r="E1359" t="s">
        <v>10</v>
      </c>
      <c r="F1359" t="s">
        <v>17</v>
      </c>
      <c r="G1359" t="str">
        <f>PROPER(base[[#This Row],[Evento]]&amp;" "&amp;base[[#This Row],[Tipo]])</f>
        <v>Aniversário Melhor Idade</v>
      </c>
      <c r="H1359" t="s">
        <v>15</v>
      </c>
      <c r="I1359">
        <v>70</v>
      </c>
      <c r="J1359" s="3">
        <f>VLOOKUP(_xlfn.CONCAT(base[[#This Row],[Evento]],base[[#This Row],[Tipo]]),'[1]tabela de preços'!$D$4:$E$14,2,0)</f>
        <v>120</v>
      </c>
      <c r="K1359" s="3">
        <v>8400</v>
      </c>
      <c r="L1359" s="3">
        <v>3377</v>
      </c>
      <c r="M1359" s="3">
        <v>5023</v>
      </c>
      <c r="N1359" t="s">
        <v>23</v>
      </c>
    </row>
    <row r="1360" spans="2:14" hidden="1" x14ac:dyDescent="0.25">
      <c r="B1360" s="2">
        <v>42380</v>
      </c>
      <c r="C1360" s="7">
        <f>YEAR(base[[#This Row],[Data]])</f>
        <v>2016</v>
      </c>
      <c r="D1360" s="7" t="str">
        <f>UPPER(TEXT(base[[#This Row],[Data]],"mmm"))</f>
        <v>JAN</v>
      </c>
      <c r="E1360" t="s">
        <v>18</v>
      </c>
      <c r="F1360" t="s">
        <v>16</v>
      </c>
      <c r="G1360" t="str">
        <f>PROPER(base[[#This Row],[Evento]]&amp;" "&amp;base[[#This Row],[Tipo]])</f>
        <v>Casamento Adulto</v>
      </c>
      <c r="H1360" t="s">
        <v>12</v>
      </c>
      <c r="I1360">
        <v>120</v>
      </c>
      <c r="J1360" s="3">
        <f>VLOOKUP(_xlfn.CONCAT(base[[#This Row],[Evento]],base[[#This Row],[Tipo]]),'[1]tabela de preços'!$D$4:$E$14,2,0)</f>
        <v>150</v>
      </c>
      <c r="K1360" s="3">
        <v>18000</v>
      </c>
      <c r="L1360" s="3">
        <v>5962</v>
      </c>
      <c r="M1360" s="3">
        <v>12038</v>
      </c>
      <c r="N1360" t="s">
        <v>23</v>
      </c>
    </row>
    <row r="1361" spans="2:14" hidden="1" x14ac:dyDescent="0.25">
      <c r="B1361" s="2">
        <v>42506</v>
      </c>
      <c r="C1361" s="7">
        <f>YEAR(base[[#This Row],[Data]])</f>
        <v>2016</v>
      </c>
      <c r="D1361" s="7" t="str">
        <f>UPPER(TEXT(base[[#This Row],[Data]],"mmm"))</f>
        <v>MAI</v>
      </c>
      <c r="E1361" t="s">
        <v>19</v>
      </c>
      <c r="F1361" t="s">
        <v>16</v>
      </c>
      <c r="G1361" t="str">
        <f>PROPER(base[[#This Row],[Evento]]&amp;" "&amp;base[[#This Row],[Tipo]])</f>
        <v>Bodas Adulto</v>
      </c>
      <c r="H1361" t="s">
        <v>15</v>
      </c>
      <c r="I1361">
        <v>100</v>
      </c>
      <c r="J1361" s="3">
        <f>VLOOKUP(_xlfn.CONCAT(base[[#This Row],[Evento]],base[[#This Row],[Tipo]]),'[1]tabela de preços'!$D$4:$E$14,2,0)</f>
        <v>150</v>
      </c>
      <c r="K1361" s="3">
        <v>15000</v>
      </c>
      <c r="L1361" s="3">
        <v>6387</v>
      </c>
      <c r="M1361" s="3">
        <v>8613</v>
      </c>
      <c r="N1361" t="s">
        <v>23</v>
      </c>
    </row>
    <row r="1362" spans="2:14" hidden="1" x14ac:dyDescent="0.25">
      <c r="B1362" s="2">
        <v>42498</v>
      </c>
      <c r="C1362" s="7">
        <f>YEAR(base[[#This Row],[Data]])</f>
        <v>2016</v>
      </c>
      <c r="D1362" s="7" t="str">
        <f>UPPER(TEXT(base[[#This Row],[Data]],"mmm"))</f>
        <v>MAI</v>
      </c>
      <c r="E1362" t="s">
        <v>19</v>
      </c>
      <c r="F1362" t="s">
        <v>17</v>
      </c>
      <c r="G1362" t="str">
        <f>PROPER(base[[#This Row],[Evento]]&amp;" "&amp;base[[#This Row],[Tipo]])</f>
        <v>Bodas Melhor Idade</v>
      </c>
      <c r="H1362" t="s">
        <v>12</v>
      </c>
      <c r="I1362">
        <v>200</v>
      </c>
      <c r="J1362" s="3">
        <f>VLOOKUP(_xlfn.CONCAT(base[[#This Row],[Evento]],base[[#This Row],[Tipo]]),'[1]tabela de preços'!$D$4:$E$14,2,0)</f>
        <v>120</v>
      </c>
      <c r="K1362" s="3">
        <v>24000</v>
      </c>
      <c r="L1362" s="3">
        <v>10743</v>
      </c>
      <c r="M1362" s="3">
        <v>13257</v>
      </c>
      <c r="N1362" t="s">
        <v>23</v>
      </c>
    </row>
    <row r="1363" spans="2:14" hidden="1" x14ac:dyDescent="0.25">
      <c r="B1363" s="2">
        <v>42930</v>
      </c>
      <c r="C1363" s="7">
        <f>YEAR(base[[#This Row],[Data]])</f>
        <v>2017</v>
      </c>
      <c r="D1363" s="7" t="str">
        <f>UPPER(TEXT(base[[#This Row],[Data]],"mmm"))</f>
        <v>JUL</v>
      </c>
      <c r="E1363" t="s">
        <v>20</v>
      </c>
      <c r="F1363" t="s">
        <v>16</v>
      </c>
      <c r="G1363" t="str">
        <f>PROPER(base[[#This Row],[Evento]]&amp;" "&amp;base[[#This Row],[Tipo]])</f>
        <v>Empresa Adulto</v>
      </c>
      <c r="H1363" t="s">
        <v>15</v>
      </c>
      <c r="I1363">
        <v>50</v>
      </c>
      <c r="J1363" s="3">
        <f>VLOOKUP(_xlfn.CONCAT(base[[#This Row],[Evento]],base[[#This Row],[Tipo]]),'[1]tabela de preços'!$D$4:$E$14,2,0)</f>
        <v>100</v>
      </c>
      <c r="K1363" s="3">
        <v>5000</v>
      </c>
      <c r="L1363" s="3">
        <v>2181</v>
      </c>
      <c r="M1363" s="3">
        <v>2819</v>
      </c>
      <c r="N1363" t="s">
        <v>23</v>
      </c>
    </row>
    <row r="1364" spans="2:14" hidden="1" x14ac:dyDescent="0.25">
      <c r="B1364" s="2">
        <v>42417</v>
      </c>
      <c r="C1364" s="7">
        <f>YEAR(base[[#This Row],[Data]])</f>
        <v>2016</v>
      </c>
      <c r="D1364" s="7" t="str">
        <f>UPPER(TEXT(base[[#This Row],[Data]],"mmm"))</f>
        <v>FEV</v>
      </c>
      <c r="E1364" t="s">
        <v>21</v>
      </c>
      <c r="F1364" t="s">
        <v>14</v>
      </c>
      <c r="G1364" t="str">
        <f>PROPER(base[[#This Row],[Evento]]&amp;" "&amp;base[[#This Row],[Tipo]])</f>
        <v>15 Anos Teen</v>
      </c>
      <c r="H1364" t="s">
        <v>12</v>
      </c>
      <c r="I1364">
        <v>100</v>
      </c>
      <c r="J1364" s="3">
        <f>VLOOKUP(_xlfn.CONCAT(base[[#This Row],[Evento]],base[[#This Row],[Tipo]]),'[1]tabela de preços'!$D$4:$E$14,2,0)</f>
        <v>90</v>
      </c>
      <c r="K1364" s="3">
        <v>9000</v>
      </c>
      <c r="L1364" s="3">
        <v>3416</v>
      </c>
      <c r="M1364" s="3">
        <v>5584</v>
      </c>
      <c r="N1364" t="s">
        <v>23</v>
      </c>
    </row>
    <row r="1365" spans="2:14" hidden="1" x14ac:dyDescent="0.25">
      <c r="B1365" s="2">
        <v>42657</v>
      </c>
      <c r="C1365" s="7">
        <f>YEAR(base[[#This Row],[Data]])</f>
        <v>2016</v>
      </c>
      <c r="D1365" s="7" t="str">
        <f>UPPER(TEXT(base[[#This Row],[Data]],"mmm"))</f>
        <v>OUT</v>
      </c>
      <c r="E1365" t="s">
        <v>22</v>
      </c>
      <c r="F1365" t="s">
        <v>16</v>
      </c>
      <c r="G1365" t="str">
        <f>PROPER(base[[#This Row],[Evento]]&amp;" "&amp;base[[#This Row],[Tipo]])</f>
        <v>Despedida Adulto</v>
      </c>
      <c r="H1365" t="s">
        <v>15</v>
      </c>
      <c r="I1365">
        <v>150</v>
      </c>
      <c r="J1365" s="3">
        <f>VLOOKUP(_xlfn.CONCAT(base[[#This Row],[Evento]],base[[#This Row],[Tipo]]),'[1]tabela de preços'!$D$4:$E$14,2,0)</f>
        <v>120</v>
      </c>
      <c r="K1365" s="3">
        <v>18000</v>
      </c>
      <c r="L1365" s="3">
        <v>7818</v>
      </c>
      <c r="M1365" s="3">
        <v>10182</v>
      </c>
      <c r="N1365" t="s">
        <v>23</v>
      </c>
    </row>
    <row r="1366" spans="2:14" hidden="1" x14ac:dyDescent="0.25">
      <c r="B1366" s="2">
        <v>42570</v>
      </c>
      <c r="C1366" s="7">
        <f>YEAR(base[[#This Row],[Data]])</f>
        <v>2016</v>
      </c>
      <c r="D1366" s="7" t="str">
        <f>UPPER(TEXT(base[[#This Row],[Data]],"mmm"))</f>
        <v>JUL</v>
      </c>
      <c r="E1366" t="s">
        <v>10</v>
      </c>
      <c r="F1366" t="s">
        <v>11</v>
      </c>
      <c r="G1366" t="str">
        <f>PROPER(base[[#This Row],[Evento]]&amp;" "&amp;base[[#This Row],[Tipo]])</f>
        <v>Aniversário Infantil</v>
      </c>
      <c r="H1366" t="s">
        <v>12</v>
      </c>
      <c r="I1366">
        <v>50</v>
      </c>
      <c r="J1366" s="3">
        <f>VLOOKUP(_xlfn.CONCAT(base[[#This Row],[Evento]],base[[#This Row],[Tipo]]),'[1]tabela de preços'!$D$4:$E$14,2,0)</f>
        <v>70</v>
      </c>
      <c r="K1366" s="3">
        <v>3500</v>
      </c>
      <c r="L1366" s="3">
        <v>1561</v>
      </c>
      <c r="M1366" s="3">
        <v>1939</v>
      </c>
      <c r="N1366" t="s">
        <v>23</v>
      </c>
    </row>
    <row r="1367" spans="2:14" hidden="1" x14ac:dyDescent="0.25">
      <c r="B1367" s="2">
        <v>42857</v>
      </c>
      <c r="C1367" s="7">
        <f>YEAR(base[[#This Row],[Data]])</f>
        <v>2017</v>
      </c>
      <c r="D1367" s="7" t="str">
        <f>UPPER(TEXT(base[[#This Row],[Data]],"mmm"))</f>
        <v>MAI</v>
      </c>
      <c r="E1367" t="s">
        <v>10</v>
      </c>
      <c r="F1367" t="s">
        <v>14</v>
      </c>
      <c r="G1367" t="str">
        <f>PROPER(base[[#This Row],[Evento]]&amp;" "&amp;base[[#This Row],[Tipo]])</f>
        <v>Aniversário Teen</v>
      </c>
      <c r="H1367" t="s">
        <v>15</v>
      </c>
      <c r="I1367">
        <v>100</v>
      </c>
      <c r="J1367" s="3">
        <f>VLOOKUP(_xlfn.CONCAT(base[[#This Row],[Evento]],base[[#This Row],[Tipo]]),'[1]tabela de preços'!$D$4:$E$14,2,0)</f>
        <v>90</v>
      </c>
      <c r="K1367" s="3">
        <v>9000</v>
      </c>
      <c r="L1367" s="3">
        <v>3528</v>
      </c>
      <c r="M1367" s="3">
        <v>5472</v>
      </c>
      <c r="N1367" t="s">
        <v>23</v>
      </c>
    </row>
    <row r="1368" spans="2:14" hidden="1" x14ac:dyDescent="0.25">
      <c r="B1368" s="2">
        <v>43017</v>
      </c>
      <c r="C1368" s="7">
        <f>YEAR(base[[#This Row],[Data]])</f>
        <v>2017</v>
      </c>
      <c r="D1368" s="7" t="str">
        <f>UPPER(TEXT(base[[#This Row],[Data]],"mmm"))</f>
        <v>OUT</v>
      </c>
      <c r="E1368" t="s">
        <v>10</v>
      </c>
      <c r="F1368" t="s">
        <v>16</v>
      </c>
      <c r="G1368" t="str">
        <f>PROPER(base[[#This Row],[Evento]]&amp;" "&amp;base[[#This Row],[Tipo]])</f>
        <v>Aniversário Adulto</v>
      </c>
      <c r="H1368" t="s">
        <v>12</v>
      </c>
      <c r="I1368">
        <v>150</v>
      </c>
      <c r="J1368" s="3">
        <f>VLOOKUP(_xlfn.CONCAT(base[[#This Row],[Evento]],base[[#This Row],[Tipo]]),'[1]tabela de preços'!$D$4:$E$14,2,0)</f>
        <v>120</v>
      </c>
      <c r="K1368" s="3">
        <v>18000</v>
      </c>
      <c r="L1368" s="3">
        <v>7255</v>
      </c>
      <c r="M1368" s="3">
        <v>10745</v>
      </c>
      <c r="N1368" t="s">
        <v>23</v>
      </c>
    </row>
    <row r="1369" spans="2:14" hidden="1" x14ac:dyDescent="0.25">
      <c r="B1369" s="2">
        <v>42975</v>
      </c>
      <c r="C1369" s="7">
        <f>YEAR(base[[#This Row],[Data]])</f>
        <v>2017</v>
      </c>
      <c r="D1369" s="7" t="str">
        <f>UPPER(TEXT(base[[#This Row],[Data]],"mmm"))</f>
        <v>AGO</v>
      </c>
      <c r="E1369" t="s">
        <v>10</v>
      </c>
      <c r="F1369" t="s">
        <v>17</v>
      </c>
      <c r="G1369" t="str">
        <f>PROPER(base[[#This Row],[Evento]]&amp;" "&amp;base[[#This Row],[Tipo]])</f>
        <v>Aniversário Melhor Idade</v>
      </c>
      <c r="H1369" t="s">
        <v>15</v>
      </c>
      <c r="I1369">
        <v>70</v>
      </c>
      <c r="J1369" s="3">
        <f>VLOOKUP(_xlfn.CONCAT(base[[#This Row],[Evento]],base[[#This Row],[Tipo]]),'[1]tabela de preços'!$D$4:$E$14,2,0)</f>
        <v>120</v>
      </c>
      <c r="K1369" s="3">
        <v>8400</v>
      </c>
      <c r="L1369" s="3">
        <v>3146</v>
      </c>
      <c r="M1369" s="3">
        <v>5254</v>
      </c>
      <c r="N1369" t="s">
        <v>23</v>
      </c>
    </row>
    <row r="1370" spans="2:14" hidden="1" x14ac:dyDescent="0.25">
      <c r="B1370" s="2">
        <v>42617</v>
      </c>
      <c r="C1370" s="7">
        <f>YEAR(base[[#This Row],[Data]])</f>
        <v>2016</v>
      </c>
      <c r="D1370" s="7" t="str">
        <f>UPPER(TEXT(base[[#This Row],[Data]],"mmm"))</f>
        <v>SET</v>
      </c>
      <c r="E1370" t="s">
        <v>18</v>
      </c>
      <c r="F1370" t="s">
        <v>16</v>
      </c>
      <c r="G1370" t="str">
        <f>PROPER(base[[#This Row],[Evento]]&amp;" "&amp;base[[#This Row],[Tipo]])</f>
        <v>Casamento Adulto</v>
      </c>
      <c r="H1370" t="s">
        <v>12</v>
      </c>
      <c r="I1370">
        <v>120</v>
      </c>
      <c r="J1370" s="3">
        <f>VLOOKUP(_xlfn.CONCAT(base[[#This Row],[Evento]],base[[#This Row],[Tipo]]),'[1]tabela de preços'!$D$4:$E$14,2,0)</f>
        <v>150</v>
      </c>
      <c r="K1370" s="3">
        <v>18000</v>
      </c>
      <c r="L1370" s="3">
        <v>6281</v>
      </c>
      <c r="M1370" s="3">
        <v>11719</v>
      </c>
      <c r="N1370" t="s">
        <v>23</v>
      </c>
    </row>
    <row r="1371" spans="2:14" hidden="1" x14ac:dyDescent="0.25">
      <c r="B1371" s="2">
        <v>42823</v>
      </c>
      <c r="C1371" s="7">
        <f>YEAR(base[[#This Row],[Data]])</f>
        <v>2017</v>
      </c>
      <c r="D1371" s="7" t="str">
        <f>UPPER(TEXT(base[[#This Row],[Data]],"mmm"))</f>
        <v>MAR</v>
      </c>
      <c r="E1371" t="s">
        <v>19</v>
      </c>
      <c r="F1371" t="s">
        <v>16</v>
      </c>
      <c r="G1371" t="str">
        <f>PROPER(base[[#This Row],[Evento]]&amp;" "&amp;base[[#This Row],[Tipo]])</f>
        <v>Bodas Adulto</v>
      </c>
      <c r="H1371" t="s">
        <v>15</v>
      </c>
      <c r="I1371">
        <v>100</v>
      </c>
      <c r="J1371" s="3">
        <f>VLOOKUP(_xlfn.CONCAT(base[[#This Row],[Evento]],base[[#This Row],[Tipo]]),'[1]tabela de preços'!$D$4:$E$14,2,0)</f>
        <v>150</v>
      </c>
      <c r="K1371" s="3">
        <v>15000</v>
      </c>
      <c r="L1371" s="3">
        <v>6086</v>
      </c>
      <c r="M1371" s="3">
        <v>8914</v>
      </c>
      <c r="N1371" t="s">
        <v>23</v>
      </c>
    </row>
    <row r="1372" spans="2:14" hidden="1" x14ac:dyDescent="0.25">
      <c r="B1372" s="2">
        <v>42950</v>
      </c>
      <c r="C1372" s="7">
        <f>YEAR(base[[#This Row],[Data]])</f>
        <v>2017</v>
      </c>
      <c r="D1372" s="7" t="str">
        <f>UPPER(TEXT(base[[#This Row],[Data]],"mmm"))</f>
        <v>AGO</v>
      </c>
      <c r="E1372" t="s">
        <v>19</v>
      </c>
      <c r="F1372" t="s">
        <v>17</v>
      </c>
      <c r="G1372" t="str">
        <f>PROPER(base[[#This Row],[Evento]]&amp;" "&amp;base[[#This Row],[Tipo]])</f>
        <v>Bodas Melhor Idade</v>
      </c>
      <c r="H1372" t="s">
        <v>12</v>
      </c>
      <c r="I1372">
        <v>200</v>
      </c>
      <c r="J1372" s="3">
        <f>VLOOKUP(_xlfn.CONCAT(base[[#This Row],[Evento]],base[[#This Row],[Tipo]]),'[1]tabela de preços'!$D$4:$E$14,2,0)</f>
        <v>120</v>
      </c>
      <c r="K1372" s="3">
        <v>24000</v>
      </c>
      <c r="L1372" s="3">
        <v>8148</v>
      </c>
      <c r="M1372" s="3">
        <v>15852</v>
      </c>
      <c r="N1372" t="s">
        <v>23</v>
      </c>
    </row>
    <row r="1373" spans="2:14" hidden="1" x14ac:dyDescent="0.25">
      <c r="B1373" s="2">
        <v>42997</v>
      </c>
      <c r="C1373" s="7">
        <f>YEAR(base[[#This Row],[Data]])</f>
        <v>2017</v>
      </c>
      <c r="D1373" s="7" t="str">
        <f>UPPER(TEXT(base[[#This Row],[Data]],"mmm"))</f>
        <v>SET</v>
      </c>
      <c r="E1373" t="s">
        <v>20</v>
      </c>
      <c r="F1373" t="s">
        <v>16</v>
      </c>
      <c r="G1373" t="str">
        <f>PROPER(base[[#This Row],[Evento]]&amp;" "&amp;base[[#This Row],[Tipo]])</f>
        <v>Empresa Adulto</v>
      </c>
      <c r="H1373" t="s">
        <v>15</v>
      </c>
      <c r="I1373">
        <v>50</v>
      </c>
      <c r="J1373" s="3">
        <f>VLOOKUP(_xlfn.CONCAT(base[[#This Row],[Evento]],base[[#This Row],[Tipo]]),'[1]tabela de preços'!$D$4:$E$14,2,0)</f>
        <v>100</v>
      </c>
      <c r="K1373" s="3">
        <v>5000</v>
      </c>
      <c r="L1373" s="3">
        <v>1665</v>
      </c>
      <c r="M1373" s="3">
        <v>3335</v>
      </c>
      <c r="N1373" t="s">
        <v>23</v>
      </c>
    </row>
    <row r="1374" spans="2:14" hidden="1" x14ac:dyDescent="0.25">
      <c r="B1374" s="2">
        <v>42426</v>
      </c>
      <c r="C1374" s="7">
        <f>YEAR(base[[#This Row],[Data]])</f>
        <v>2016</v>
      </c>
      <c r="D1374" s="7" t="str">
        <f>UPPER(TEXT(base[[#This Row],[Data]],"mmm"))</f>
        <v>FEV</v>
      </c>
      <c r="E1374" t="s">
        <v>21</v>
      </c>
      <c r="F1374" t="s">
        <v>14</v>
      </c>
      <c r="G1374" t="str">
        <f>PROPER(base[[#This Row],[Evento]]&amp;" "&amp;base[[#This Row],[Tipo]])</f>
        <v>15 Anos Teen</v>
      </c>
      <c r="H1374" t="s">
        <v>12</v>
      </c>
      <c r="I1374">
        <v>100</v>
      </c>
      <c r="J1374" s="3">
        <f>VLOOKUP(_xlfn.CONCAT(base[[#This Row],[Evento]],base[[#This Row],[Tipo]]),'[1]tabela de preços'!$D$4:$E$14,2,0)</f>
        <v>90</v>
      </c>
      <c r="K1374" s="3">
        <v>9000</v>
      </c>
      <c r="L1374" s="3">
        <v>3161</v>
      </c>
      <c r="M1374" s="3">
        <v>5839</v>
      </c>
      <c r="N1374" t="s">
        <v>23</v>
      </c>
    </row>
    <row r="1375" spans="2:14" hidden="1" x14ac:dyDescent="0.25">
      <c r="B1375" s="2">
        <v>42593</v>
      </c>
      <c r="C1375" s="7">
        <f>YEAR(base[[#This Row],[Data]])</f>
        <v>2016</v>
      </c>
      <c r="D1375" s="7" t="str">
        <f>UPPER(TEXT(base[[#This Row],[Data]],"mmm"))</f>
        <v>AGO</v>
      </c>
      <c r="E1375" t="s">
        <v>22</v>
      </c>
      <c r="F1375" t="s">
        <v>16</v>
      </c>
      <c r="G1375" t="str">
        <f>PROPER(base[[#This Row],[Evento]]&amp;" "&amp;base[[#This Row],[Tipo]])</f>
        <v>Despedida Adulto</v>
      </c>
      <c r="H1375" t="s">
        <v>15</v>
      </c>
      <c r="I1375">
        <v>150</v>
      </c>
      <c r="J1375" s="3">
        <f>VLOOKUP(_xlfn.CONCAT(base[[#This Row],[Evento]],base[[#This Row],[Tipo]]),'[1]tabela de preços'!$D$4:$E$14,2,0)</f>
        <v>120</v>
      </c>
      <c r="K1375" s="3">
        <v>18000</v>
      </c>
      <c r="L1375" s="3">
        <v>8084</v>
      </c>
      <c r="M1375" s="3">
        <v>9916</v>
      </c>
      <c r="N1375" t="s">
        <v>23</v>
      </c>
    </row>
    <row r="1376" spans="2:14" hidden="1" x14ac:dyDescent="0.25">
      <c r="B1376" s="2">
        <v>42481</v>
      </c>
      <c r="C1376" s="7">
        <f>YEAR(base[[#This Row],[Data]])</f>
        <v>2016</v>
      </c>
      <c r="D1376" s="7" t="str">
        <f>UPPER(TEXT(base[[#This Row],[Data]],"mmm"))</f>
        <v>ABR</v>
      </c>
      <c r="E1376" t="s">
        <v>10</v>
      </c>
      <c r="F1376" t="s">
        <v>11</v>
      </c>
      <c r="G1376" t="str">
        <f>PROPER(base[[#This Row],[Evento]]&amp;" "&amp;base[[#This Row],[Tipo]])</f>
        <v>Aniversário Infantil</v>
      </c>
      <c r="H1376" t="s">
        <v>12</v>
      </c>
      <c r="I1376">
        <v>50</v>
      </c>
      <c r="J1376" s="3">
        <f>VLOOKUP(_xlfn.CONCAT(base[[#This Row],[Evento]],base[[#This Row],[Tipo]]),'[1]tabela de preços'!$D$4:$E$14,2,0)</f>
        <v>70</v>
      </c>
      <c r="K1376" s="3">
        <v>3500</v>
      </c>
      <c r="L1376" s="3">
        <v>1554</v>
      </c>
      <c r="M1376" s="3">
        <v>1946</v>
      </c>
      <c r="N1376" t="s">
        <v>23</v>
      </c>
    </row>
    <row r="1377" spans="2:14" hidden="1" x14ac:dyDescent="0.25">
      <c r="B1377" s="2">
        <v>42978</v>
      </c>
      <c r="C1377" s="7">
        <f>YEAR(base[[#This Row],[Data]])</f>
        <v>2017</v>
      </c>
      <c r="D1377" s="7" t="str">
        <f>UPPER(TEXT(base[[#This Row],[Data]],"mmm"))</f>
        <v>AGO</v>
      </c>
      <c r="E1377" t="s">
        <v>10</v>
      </c>
      <c r="F1377" t="s">
        <v>14</v>
      </c>
      <c r="G1377" t="str">
        <f>PROPER(base[[#This Row],[Evento]]&amp;" "&amp;base[[#This Row],[Tipo]])</f>
        <v>Aniversário Teen</v>
      </c>
      <c r="H1377" t="s">
        <v>15</v>
      </c>
      <c r="I1377">
        <v>100</v>
      </c>
      <c r="J1377" s="3">
        <f>VLOOKUP(_xlfn.CONCAT(base[[#This Row],[Evento]],base[[#This Row],[Tipo]]),'[1]tabela de preços'!$D$4:$E$14,2,0)</f>
        <v>90</v>
      </c>
      <c r="K1377" s="3">
        <v>9000</v>
      </c>
      <c r="L1377" s="3">
        <v>3874</v>
      </c>
      <c r="M1377" s="3">
        <v>5126</v>
      </c>
      <c r="N1377" t="s">
        <v>23</v>
      </c>
    </row>
    <row r="1378" spans="2:14" hidden="1" x14ac:dyDescent="0.25">
      <c r="B1378" s="2">
        <v>43099</v>
      </c>
      <c r="C1378" s="7">
        <f>YEAR(base[[#This Row],[Data]])</f>
        <v>2017</v>
      </c>
      <c r="D1378" s="7" t="str">
        <f>UPPER(TEXT(base[[#This Row],[Data]],"mmm"))</f>
        <v>DEZ</v>
      </c>
      <c r="E1378" t="s">
        <v>10</v>
      </c>
      <c r="F1378" t="s">
        <v>16</v>
      </c>
      <c r="G1378" t="str">
        <f>PROPER(base[[#This Row],[Evento]]&amp;" "&amp;base[[#This Row],[Tipo]])</f>
        <v>Aniversário Adulto</v>
      </c>
      <c r="H1378" t="s">
        <v>12</v>
      </c>
      <c r="I1378">
        <v>150</v>
      </c>
      <c r="J1378" s="3">
        <f>VLOOKUP(_xlfn.CONCAT(base[[#This Row],[Evento]],base[[#This Row],[Tipo]]),'[1]tabela de preços'!$D$4:$E$14,2,0)</f>
        <v>120</v>
      </c>
      <c r="K1378" s="3">
        <v>18000</v>
      </c>
      <c r="L1378" s="3">
        <v>6882</v>
      </c>
      <c r="M1378" s="3">
        <v>11118</v>
      </c>
      <c r="N1378" t="s">
        <v>23</v>
      </c>
    </row>
    <row r="1379" spans="2:14" hidden="1" x14ac:dyDescent="0.25">
      <c r="B1379" s="2">
        <v>42880</v>
      </c>
      <c r="C1379" s="7">
        <f>YEAR(base[[#This Row],[Data]])</f>
        <v>2017</v>
      </c>
      <c r="D1379" s="7" t="str">
        <f>UPPER(TEXT(base[[#This Row],[Data]],"mmm"))</f>
        <v>MAI</v>
      </c>
      <c r="E1379" t="s">
        <v>10</v>
      </c>
      <c r="F1379" t="s">
        <v>17</v>
      </c>
      <c r="G1379" t="str">
        <f>PROPER(base[[#This Row],[Evento]]&amp;" "&amp;base[[#This Row],[Tipo]])</f>
        <v>Aniversário Melhor Idade</v>
      </c>
      <c r="H1379" t="s">
        <v>15</v>
      </c>
      <c r="I1379">
        <v>70</v>
      </c>
      <c r="J1379" s="3">
        <f>VLOOKUP(_xlfn.CONCAT(base[[#This Row],[Evento]],base[[#This Row],[Tipo]]),'[1]tabela de preços'!$D$4:$E$14,2,0)</f>
        <v>120</v>
      </c>
      <c r="K1379" s="3">
        <v>8400</v>
      </c>
      <c r="L1379" s="3">
        <v>3159</v>
      </c>
      <c r="M1379" s="3">
        <v>5241</v>
      </c>
      <c r="N1379" t="s">
        <v>23</v>
      </c>
    </row>
    <row r="1380" spans="2:14" x14ac:dyDescent="0.25">
      <c r="B1380" s="2">
        <v>42740</v>
      </c>
      <c r="C1380" s="7">
        <f>YEAR(base[[#This Row],[Data]])</f>
        <v>2017</v>
      </c>
      <c r="D1380" s="7" t="str">
        <f>UPPER(TEXT(base[[#This Row],[Data]],"mmm"))</f>
        <v>JAN</v>
      </c>
      <c r="E1380" t="s">
        <v>18</v>
      </c>
      <c r="F1380" t="s">
        <v>16</v>
      </c>
      <c r="G1380" t="str">
        <f>PROPER(base[[#This Row],[Evento]]&amp;" "&amp;base[[#This Row],[Tipo]])</f>
        <v>Casamento Adulto</v>
      </c>
      <c r="H1380" t="s">
        <v>12</v>
      </c>
      <c r="I1380">
        <v>120</v>
      </c>
      <c r="J1380" s="3">
        <f>VLOOKUP(_xlfn.CONCAT(base[[#This Row],[Evento]],base[[#This Row],[Tipo]]),'[1]tabela de preços'!$D$4:$E$14,2,0)</f>
        <v>150</v>
      </c>
      <c r="K1380" s="3">
        <v>18000</v>
      </c>
      <c r="L1380" s="3">
        <v>6215</v>
      </c>
      <c r="M1380" s="3">
        <v>11785</v>
      </c>
      <c r="N1380" t="s">
        <v>23</v>
      </c>
    </row>
    <row r="1381" spans="2:14" hidden="1" x14ac:dyDescent="0.25">
      <c r="B1381" s="2">
        <v>42564</v>
      </c>
      <c r="C1381" s="7">
        <f>YEAR(base[[#This Row],[Data]])</f>
        <v>2016</v>
      </c>
      <c r="D1381" s="7" t="str">
        <f>UPPER(TEXT(base[[#This Row],[Data]],"mmm"))</f>
        <v>JUL</v>
      </c>
      <c r="E1381" t="s">
        <v>19</v>
      </c>
      <c r="F1381" t="s">
        <v>16</v>
      </c>
      <c r="G1381" t="str">
        <f>PROPER(base[[#This Row],[Evento]]&amp;" "&amp;base[[#This Row],[Tipo]])</f>
        <v>Bodas Adulto</v>
      </c>
      <c r="H1381" t="s">
        <v>15</v>
      </c>
      <c r="I1381">
        <v>100</v>
      </c>
      <c r="J1381" s="3">
        <f>VLOOKUP(_xlfn.CONCAT(base[[#This Row],[Evento]],base[[#This Row],[Tipo]]),'[1]tabela de preços'!$D$4:$E$14,2,0)</f>
        <v>150</v>
      </c>
      <c r="K1381" s="3">
        <v>15000</v>
      </c>
      <c r="L1381" s="3">
        <v>6030</v>
      </c>
      <c r="M1381" s="3">
        <v>8970</v>
      </c>
      <c r="N1381" t="s">
        <v>23</v>
      </c>
    </row>
    <row r="1382" spans="2:14" hidden="1" x14ac:dyDescent="0.25">
      <c r="B1382" s="2">
        <v>42412</v>
      </c>
      <c r="C1382" s="7">
        <f>YEAR(base[[#This Row],[Data]])</f>
        <v>2016</v>
      </c>
      <c r="D1382" s="7" t="str">
        <f>UPPER(TEXT(base[[#This Row],[Data]],"mmm"))</f>
        <v>FEV</v>
      </c>
      <c r="E1382" t="s">
        <v>19</v>
      </c>
      <c r="F1382" t="s">
        <v>17</v>
      </c>
      <c r="G1382" t="str">
        <f>PROPER(base[[#This Row],[Evento]]&amp;" "&amp;base[[#This Row],[Tipo]])</f>
        <v>Bodas Melhor Idade</v>
      </c>
      <c r="H1382" t="s">
        <v>12</v>
      </c>
      <c r="I1382">
        <v>200</v>
      </c>
      <c r="J1382" s="3">
        <f>VLOOKUP(_xlfn.CONCAT(base[[#This Row],[Evento]],base[[#This Row],[Tipo]]),'[1]tabela de preços'!$D$4:$E$14,2,0)</f>
        <v>120</v>
      </c>
      <c r="K1382" s="3">
        <v>24000</v>
      </c>
      <c r="L1382" s="3">
        <v>8647</v>
      </c>
      <c r="M1382" s="3">
        <v>15353</v>
      </c>
      <c r="N1382" t="s">
        <v>23</v>
      </c>
    </row>
    <row r="1383" spans="2:14" hidden="1" x14ac:dyDescent="0.25">
      <c r="B1383" s="2">
        <v>43042</v>
      </c>
      <c r="C1383" s="7">
        <f>YEAR(base[[#This Row],[Data]])</f>
        <v>2017</v>
      </c>
      <c r="D1383" s="7" t="str">
        <f>UPPER(TEXT(base[[#This Row],[Data]],"mmm"))</f>
        <v>NOV</v>
      </c>
      <c r="E1383" t="s">
        <v>20</v>
      </c>
      <c r="F1383" t="s">
        <v>16</v>
      </c>
      <c r="G1383" t="str">
        <f>PROPER(base[[#This Row],[Evento]]&amp;" "&amp;base[[#This Row],[Tipo]])</f>
        <v>Empresa Adulto</v>
      </c>
      <c r="H1383" t="s">
        <v>15</v>
      </c>
      <c r="I1383">
        <v>50</v>
      </c>
      <c r="J1383" s="3">
        <f>VLOOKUP(_xlfn.CONCAT(base[[#This Row],[Evento]],base[[#This Row],[Tipo]]),'[1]tabela de preços'!$D$4:$E$14,2,0)</f>
        <v>100</v>
      </c>
      <c r="K1383" s="3">
        <v>5000</v>
      </c>
      <c r="L1383" s="3">
        <v>1972</v>
      </c>
      <c r="M1383" s="3">
        <v>3028</v>
      </c>
      <c r="N1383" t="s">
        <v>23</v>
      </c>
    </row>
    <row r="1384" spans="2:14" hidden="1" x14ac:dyDescent="0.25">
      <c r="B1384" s="2">
        <v>42519</v>
      </c>
      <c r="C1384" s="7">
        <f>YEAR(base[[#This Row],[Data]])</f>
        <v>2016</v>
      </c>
      <c r="D1384" s="7" t="str">
        <f>UPPER(TEXT(base[[#This Row],[Data]],"mmm"))</f>
        <v>MAI</v>
      </c>
      <c r="E1384" t="s">
        <v>21</v>
      </c>
      <c r="F1384" t="s">
        <v>14</v>
      </c>
      <c r="G1384" t="str">
        <f>PROPER(base[[#This Row],[Evento]]&amp;" "&amp;base[[#This Row],[Tipo]])</f>
        <v>15 Anos Teen</v>
      </c>
      <c r="H1384" t="s">
        <v>12</v>
      </c>
      <c r="I1384">
        <v>100</v>
      </c>
      <c r="J1384" s="3">
        <f>VLOOKUP(_xlfn.CONCAT(base[[#This Row],[Evento]],base[[#This Row],[Tipo]]),'[1]tabela de preços'!$D$4:$E$14,2,0)</f>
        <v>90</v>
      </c>
      <c r="K1384" s="3">
        <v>9000</v>
      </c>
      <c r="L1384" s="3">
        <v>3580</v>
      </c>
      <c r="M1384" s="3">
        <v>5420</v>
      </c>
      <c r="N1384" t="s">
        <v>23</v>
      </c>
    </row>
    <row r="1385" spans="2:14" hidden="1" x14ac:dyDescent="0.25">
      <c r="B1385" s="2">
        <v>43072</v>
      </c>
      <c r="C1385" s="7">
        <f>YEAR(base[[#This Row],[Data]])</f>
        <v>2017</v>
      </c>
      <c r="D1385" s="7" t="str">
        <f>UPPER(TEXT(base[[#This Row],[Data]],"mmm"))</f>
        <v>DEZ</v>
      </c>
      <c r="E1385" t="s">
        <v>22</v>
      </c>
      <c r="F1385" t="s">
        <v>16</v>
      </c>
      <c r="G1385" t="str">
        <f>PROPER(base[[#This Row],[Evento]]&amp;" "&amp;base[[#This Row],[Tipo]])</f>
        <v>Despedida Adulto</v>
      </c>
      <c r="H1385" t="s">
        <v>15</v>
      </c>
      <c r="I1385">
        <v>150</v>
      </c>
      <c r="J1385" s="3">
        <f>VLOOKUP(_xlfn.CONCAT(base[[#This Row],[Evento]],base[[#This Row],[Tipo]]),'[1]tabela de preços'!$D$4:$E$14,2,0)</f>
        <v>120</v>
      </c>
      <c r="K1385" s="3">
        <v>18000</v>
      </c>
      <c r="L1385" s="3">
        <v>7101</v>
      </c>
      <c r="M1385" s="3">
        <v>10899</v>
      </c>
      <c r="N1385" t="s">
        <v>23</v>
      </c>
    </row>
    <row r="1386" spans="2:14" hidden="1" x14ac:dyDescent="0.25">
      <c r="B1386" s="2">
        <v>43094</v>
      </c>
      <c r="C1386" s="7">
        <f>YEAR(base[[#This Row],[Data]])</f>
        <v>2017</v>
      </c>
      <c r="D1386" s="7" t="str">
        <f>UPPER(TEXT(base[[#This Row],[Data]],"mmm"))</f>
        <v>DEZ</v>
      </c>
      <c r="E1386" t="s">
        <v>10</v>
      </c>
      <c r="F1386" t="s">
        <v>11</v>
      </c>
      <c r="G1386" t="str">
        <f>PROPER(base[[#This Row],[Evento]]&amp;" "&amp;base[[#This Row],[Tipo]])</f>
        <v>Aniversário Infantil</v>
      </c>
      <c r="H1386" t="s">
        <v>12</v>
      </c>
      <c r="I1386">
        <v>50</v>
      </c>
      <c r="J1386" s="3">
        <f>VLOOKUP(_xlfn.CONCAT(base[[#This Row],[Evento]],base[[#This Row],[Tipo]]),'[1]tabela de preços'!$D$4:$E$14,2,0)</f>
        <v>70</v>
      </c>
      <c r="K1386" s="3">
        <v>3500</v>
      </c>
      <c r="L1386" s="3">
        <v>1536</v>
      </c>
      <c r="M1386" s="3">
        <v>1964</v>
      </c>
      <c r="N1386" t="s">
        <v>23</v>
      </c>
    </row>
    <row r="1387" spans="2:14" hidden="1" x14ac:dyDescent="0.25">
      <c r="B1387" s="2">
        <v>42669</v>
      </c>
      <c r="C1387" s="7">
        <f>YEAR(base[[#This Row],[Data]])</f>
        <v>2016</v>
      </c>
      <c r="D1387" s="7" t="str">
        <f>UPPER(TEXT(base[[#This Row],[Data]],"mmm"))</f>
        <v>OUT</v>
      </c>
      <c r="E1387" t="s">
        <v>10</v>
      </c>
      <c r="F1387" t="s">
        <v>14</v>
      </c>
      <c r="G1387" t="str">
        <f>PROPER(base[[#This Row],[Evento]]&amp;" "&amp;base[[#This Row],[Tipo]])</f>
        <v>Aniversário Teen</v>
      </c>
      <c r="H1387" t="s">
        <v>15</v>
      </c>
      <c r="I1387">
        <v>100</v>
      </c>
      <c r="J1387" s="3">
        <f>VLOOKUP(_xlfn.CONCAT(base[[#This Row],[Evento]],base[[#This Row],[Tipo]]),'[1]tabela de preços'!$D$4:$E$14,2,0)</f>
        <v>90</v>
      </c>
      <c r="K1387" s="3">
        <v>9000</v>
      </c>
      <c r="L1387" s="3">
        <v>3611</v>
      </c>
      <c r="M1387" s="3">
        <v>5389</v>
      </c>
      <c r="N1387" t="s">
        <v>23</v>
      </c>
    </row>
    <row r="1388" spans="2:14" hidden="1" x14ac:dyDescent="0.25">
      <c r="B1388" s="2">
        <v>42940</v>
      </c>
      <c r="C1388" s="7">
        <f>YEAR(base[[#This Row],[Data]])</f>
        <v>2017</v>
      </c>
      <c r="D1388" s="7" t="str">
        <f>UPPER(TEXT(base[[#This Row],[Data]],"mmm"))</f>
        <v>JUL</v>
      </c>
      <c r="E1388" t="s">
        <v>10</v>
      </c>
      <c r="F1388" t="s">
        <v>16</v>
      </c>
      <c r="G1388" t="str">
        <f>PROPER(base[[#This Row],[Evento]]&amp;" "&amp;base[[#This Row],[Tipo]])</f>
        <v>Aniversário Adulto</v>
      </c>
      <c r="H1388" t="s">
        <v>12</v>
      </c>
      <c r="I1388">
        <v>150</v>
      </c>
      <c r="J1388" s="3">
        <f>VLOOKUP(_xlfn.CONCAT(base[[#This Row],[Evento]],base[[#This Row],[Tipo]]),'[1]tabela de preços'!$D$4:$E$14,2,0)</f>
        <v>120</v>
      </c>
      <c r="K1388" s="3">
        <v>18000</v>
      </c>
      <c r="L1388" s="3">
        <v>6883</v>
      </c>
      <c r="M1388" s="3">
        <v>11117</v>
      </c>
      <c r="N1388" t="s">
        <v>23</v>
      </c>
    </row>
    <row r="1389" spans="2:14" hidden="1" x14ac:dyDescent="0.25">
      <c r="B1389" s="2">
        <v>42623</v>
      </c>
      <c r="C1389" s="7">
        <f>YEAR(base[[#This Row],[Data]])</f>
        <v>2016</v>
      </c>
      <c r="D1389" s="7" t="str">
        <f>UPPER(TEXT(base[[#This Row],[Data]],"mmm"))</f>
        <v>SET</v>
      </c>
      <c r="E1389" t="s">
        <v>10</v>
      </c>
      <c r="F1389" t="s">
        <v>17</v>
      </c>
      <c r="G1389" t="str">
        <f>PROPER(base[[#This Row],[Evento]]&amp;" "&amp;base[[#This Row],[Tipo]])</f>
        <v>Aniversário Melhor Idade</v>
      </c>
      <c r="H1389" t="s">
        <v>15</v>
      </c>
      <c r="I1389">
        <v>70</v>
      </c>
      <c r="J1389" s="3">
        <f>VLOOKUP(_xlfn.CONCAT(base[[#This Row],[Evento]],base[[#This Row],[Tipo]]),'[1]tabela de preços'!$D$4:$E$14,2,0)</f>
        <v>120</v>
      </c>
      <c r="K1389" s="3">
        <v>8400</v>
      </c>
      <c r="L1389" s="3">
        <v>3195</v>
      </c>
      <c r="M1389" s="3">
        <v>5205</v>
      </c>
      <c r="N1389" t="s">
        <v>23</v>
      </c>
    </row>
    <row r="1390" spans="2:14" hidden="1" x14ac:dyDescent="0.25">
      <c r="B1390" s="2">
        <v>42675</v>
      </c>
      <c r="C1390" s="7">
        <f>YEAR(base[[#This Row],[Data]])</f>
        <v>2016</v>
      </c>
      <c r="D1390" s="7" t="str">
        <f>UPPER(TEXT(base[[#This Row],[Data]],"mmm"))</f>
        <v>NOV</v>
      </c>
      <c r="E1390" t="s">
        <v>18</v>
      </c>
      <c r="F1390" t="s">
        <v>16</v>
      </c>
      <c r="G1390" t="str">
        <f>PROPER(base[[#This Row],[Evento]]&amp;" "&amp;base[[#This Row],[Tipo]])</f>
        <v>Casamento Adulto</v>
      </c>
      <c r="H1390" t="s">
        <v>12</v>
      </c>
      <c r="I1390">
        <v>120</v>
      </c>
      <c r="J1390" s="3">
        <f>VLOOKUP(_xlfn.CONCAT(base[[#This Row],[Evento]],base[[#This Row],[Tipo]]),'[1]tabela de preços'!$D$4:$E$14,2,0)</f>
        <v>150</v>
      </c>
      <c r="K1390" s="3">
        <v>18000</v>
      </c>
      <c r="L1390" s="3">
        <v>6164</v>
      </c>
      <c r="M1390" s="3">
        <v>11836</v>
      </c>
      <c r="N1390" t="s">
        <v>23</v>
      </c>
    </row>
    <row r="1391" spans="2:14" hidden="1" x14ac:dyDescent="0.25">
      <c r="B1391" s="2">
        <v>42613</v>
      </c>
      <c r="C1391" s="7">
        <f>YEAR(base[[#This Row],[Data]])</f>
        <v>2016</v>
      </c>
      <c r="D1391" s="7" t="str">
        <f>UPPER(TEXT(base[[#This Row],[Data]],"mmm"))</f>
        <v>AGO</v>
      </c>
      <c r="E1391" t="s">
        <v>19</v>
      </c>
      <c r="F1391" t="s">
        <v>16</v>
      </c>
      <c r="G1391" t="str">
        <f>PROPER(base[[#This Row],[Evento]]&amp;" "&amp;base[[#This Row],[Tipo]])</f>
        <v>Bodas Adulto</v>
      </c>
      <c r="H1391" t="s">
        <v>15</v>
      </c>
      <c r="I1391">
        <v>100</v>
      </c>
      <c r="J1391" s="3">
        <f>VLOOKUP(_xlfn.CONCAT(base[[#This Row],[Evento]],base[[#This Row],[Tipo]]),'[1]tabela de preços'!$D$4:$E$14,2,0)</f>
        <v>150</v>
      </c>
      <c r="K1391" s="3">
        <v>15000</v>
      </c>
      <c r="L1391" s="3">
        <v>5784</v>
      </c>
      <c r="M1391" s="3">
        <v>9216</v>
      </c>
      <c r="N1391" t="s">
        <v>23</v>
      </c>
    </row>
    <row r="1392" spans="2:14" hidden="1" x14ac:dyDescent="0.25">
      <c r="B1392" s="2">
        <v>42851</v>
      </c>
      <c r="C1392" s="7">
        <f>YEAR(base[[#This Row],[Data]])</f>
        <v>2017</v>
      </c>
      <c r="D1392" s="7" t="str">
        <f>UPPER(TEXT(base[[#This Row],[Data]],"mmm"))</f>
        <v>ABR</v>
      </c>
      <c r="E1392" t="s">
        <v>19</v>
      </c>
      <c r="F1392" t="s">
        <v>17</v>
      </c>
      <c r="G1392" t="str">
        <f>PROPER(base[[#This Row],[Evento]]&amp;" "&amp;base[[#This Row],[Tipo]])</f>
        <v>Bodas Melhor Idade</v>
      </c>
      <c r="H1392" t="s">
        <v>12</v>
      </c>
      <c r="I1392">
        <v>200</v>
      </c>
      <c r="J1392" s="3">
        <f>VLOOKUP(_xlfn.CONCAT(base[[#This Row],[Evento]],base[[#This Row],[Tipo]]),'[1]tabela de preços'!$D$4:$E$14,2,0)</f>
        <v>120</v>
      </c>
      <c r="K1392" s="3">
        <v>24000</v>
      </c>
      <c r="L1392" s="3">
        <v>8209</v>
      </c>
      <c r="M1392" s="3">
        <v>15791</v>
      </c>
      <c r="N1392" t="s">
        <v>23</v>
      </c>
    </row>
    <row r="1393" spans="2:14" hidden="1" x14ac:dyDescent="0.25">
      <c r="B1393" s="2">
        <v>42410</v>
      </c>
      <c r="C1393" s="7">
        <f>YEAR(base[[#This Row],[Data]])</f>
        <v>2016</v>
      </c>
      <c r="D1393" s="7" t="str">
        <f>UPPER(TEXT(base[[#This Row],[Data]],"mmm"))</f>
        <v>FEV</v>
      </c>
      <c r="E1393" t="s">
        <v>20</v>
      </c>
      <c r="F1393" t="s">
        <v>16</v>
      </c>
      <c r="G1393" t="str">
        <f>PROPER(base[[#This Row],[Evento]]&amp;" "&amp;base[[#This Row],[Tipo]])</f>
        <v>Empresa Adulto</v>
      </c>
      <c r="H1393" t="s">
        <v>15</v>
      </c>
      <c r="I1393">
        <v>50</v>
      </c>
      <c r="J1393" s="3">
        <f>VLOOKUP(_xlfn.CONCAT(base[[#This Row],[Evento]],base[[#This Row],[Tipo]]),'[1]tabela de preços'!$D$4:$E$14,2,0)</f>
        <v>100</v>
      </c>
      <c r="K1393" s="3">
        <v>5000</v>
      </c>
      <c r="L1393" s="3">
        <v>1786</v>
      </c>
      <c r="M1393" s="3">
        <v>3214</v>
      </c>
      <c r="N1393" t="s">
        <v>23</v>
      </c>
    </row>
    <row r="1394" spans="2:14" hidden="1" x14ac:dyDescent="0.25">
      <c r="B1394" s="2">
        <v>42395</v>
      </c>
      <c r="C1394" s="7">
        <f>YEAR(base[[#This Row],[Data]])</f>
        <v>2016</v>
      </c>
      <c r="D1394" s="7" t="str">
        <f>UPPER(TEXT(base[[#This Row],[Data]],"mmm"))</f>
        <v>JAN</v>
      </c>
      <c r="E1394" t="s">
        <v>21</v>
      </c>
      <c r="F1394" t="s">
        <v>14</v>
      </c>
      <c r="G1394" t="str">
        <f>PROPER(base[[#This Row],[Evento]]&amp;" "&amp;base[[#This Row],[Tipo]])</f>
        <v>15 Anos Teen</v>
      </c>
      <c r="H1394" t="s">
        <v>12</v>
      </c>
      <c r="I1394">
        <v>100</v>
      </c>
      <c r="J1394" s="3">
        <f>VLOOKUP(_xlfn.CONCAT(base[[#This Row],[Evento]],base[[#This Row],[Tipo]]),'[1]tabela de preços'!$D$4:$E$14,2,0)</f>
        <v>90</v>
      </c>
      <c r="K1394" s="3">
        <v>9000</v>
      </c>
      <c r="L1394" s="3">
        <v>3708</v>
      </c>
      <c r="M1394" s="3">
        <v>5292</v>
      </c>
      <c r="N1394" t="s">
        <v>23</v>
      </c>
    </row>
    <row r="1395" spans="2:14" hidden="1" x14ac:dyDescent="0.25">
      <c r="B1395" s="2">
        <v>42434</v>
      </c>
      <c r="C1395" s="7">
        <f>YEAR(base[[#This Row],[Data]])</f>
        <v>2016</v>
      </c>
      <c r="D1395" s="7" t="str">
        <f>UPPER(TEXT(base[[#This Row],[Data]],"mmm"))</f>
        <v>MAR</v>
      </c>
      <c r="E1395" t="s">
        <v>22</v>
      </c>
      <c r="F1395" t="s">
        <v>16</v>
      </c>
      <c r="G1395" t="str">
        <f>PROPER(base[[#This Row],[Evento]]&amp;" "&amp;base[[#This Row],[Tipo]])</f>
        <v>Despedida Adulto</v>
      </c>
      <c r="H1395" t="s">
        <v>15</v>
      </c>
      <c r="I1395">
        <v>150</v>
      </c>
      <c r="J1395" s="3">
        <f>VLOOKUP(_xlfn.CONCAT(base[[#This Row],[Evento]],base[[#This Row],[Tipo]]),'[1]tabela de preços'!$D$4:$E$14,2,0)</f>
        <v>120</v>
      </c>
      <c r="K1395" s="3">
        <v>18000</v>
      </c>
      <c r="L1395" s="3">
        <v>7212</v>
      </c>
      <c r="M1395" s="3">
        <v>10788</v>
      </c>
      <c r="N1395" t="s">
        <v>23</v>
      </c>
    </row>
    <row r="1396" spans="2:14" hidden="1" x14ac:dyDescent="0.25">
      <c r="B1396" s="2">
        <v>42715</v>
      </c>
      <c r="C1396" s="7">
        <f>YEAR(base[[#This Row],[Data]])</f>
        <v>2016</v>
      </c>
      <c r="D1396" s="7" t="str">
        <f>UPPER(TEXT(base[[#This Row],[Data]],"mmm"))</f>
        <v>DEZ</v>
      </c>
      <c r="E1396" t="s">
        <v>10</v>
      </c>
      <c r="F1396" t="s">
        <v>11</v>
      </c>
      <c r="G1396" t="str">
        <f>PROPER(base[[#This Row],[Evento]]&amp;" "&amp;base[[#This Row],[Tipo]])</f>
        <v>Aniversário Infantil</v>
      </c>
      <c r="H1396" t="s">
        <v>12</v>
      </c>
      <c r="I1396">
        <v>50</v>
      </c>
      <c r="J1396" s="3">
        <f>VLOOKUP(_xlfn.CONCAT(base[[#This Row],[Evento]],base[[#This Row],[Tipo]]),'[1]tabela de preços'!$D$4:$E$14,2,0)</f>
        <v>70</v>
      </c>
      <c r="K1396" s="3">
        <v>3500</v>
      </c>
      <c r="L1396" s="3">
        <v>1315</v>
      </c>
      <c r="M1396" s="3">
        <v>2185</v>
      </c>
      <c r="N1396" t="s">
        <v>23</v>
      </c>
    </row>
    <row r="1397" spans="2:14" hidden="1" x14ac:dyDescent="0.25">
      <c r="B1397" s="2">
        <v>42829</v>
      </c>
      <c r="C1397" s="7">
        <f>YEAR(base[[#This Row],[Data]])</f>
        <v>2017</v>
      </c>
      <c r="D1397" s="7" t="str">
        <f>UPPER(TEXT(base[[#This Row],[Data]],"mmm"))</f>
        <v>ABR</v>
      </c>
      <c r="E1397" t="s">
        <v>10</v>
      </c>
      <c r="F1397" t="s">
        <v>14</v>
      </c>
      <c r="G1397" t="str">
        <f>PROPER(base[[#This Row],[Evento]]&amp;" "&amp;base[[#This Row],[Tipo]])</f>
        <v>Aniversário Teen</v>
      </c>
      <c r="H1397" t="s">
        <v>15</v>
      </c>
      <c r="I1397">
        <v>100</v>
      </c>
      <c r="J1397" s="3">
        <f>VLOOKUP(_xlfn.CONCAT(base[[#This Row],[Evento]],base[[#This Row],[Tipo]]),'[1]tabela de preços'!$D$4:$E$14,2,0)</f>
        <v>90</v>
      </c>
      <c r="K1397" s="3">
        <v>9000</v>
      </c>
      <c r="L1397" s="3">
        <v>3074</v>
      </c>
      <c r="M1397" s="3">
        <v>5926</v>
      </c>
      <c r="N1397" t="s">
        <v>23</v>
      </c>
    </row>
    <row r="1398" spans="2:14" hidden="1" x14ac:dyDescent="0.25">
      <c r="B1398" s="2">
        <v>42895</v>
      </c>
      <c r="C1398" s="7">
        <f>YEAR(base[[#This Row],[Data]])</f>
        <v>2017</v>
      </c>
      <c r="D1398" s="7" t="str">
        <f>UPPER(TEXT(base[[#This Row],[Data]],"mmm"))</f>
        <v>JUN</v>
      </c>
      <c r="E1398" t="s">
        <v>10</v>
      </c>
      <c r="F1398" t="s">
        <v>16</v>
      </c>
      <c r="G1398" t="str">
        <f>PROPER(base[[#This Row],[Evento]]&amp;" "&amp;base[[#This Row],[Tipo]])</f>
        <v>Aniversário Adulto</v>
      </c>
      <c r="H1398" t="s">
        <v>12</v>
      </c>
      <c r="I1398">
        <v>150</v>
      </c>
      <c r="J1398" s="3">
        <f>VLOOKUP(_xlfn.CONCAT(base[[#This Row],[Evento]],base[[#This Row],[Tipo]]),'[1]tabela de preços'!$D$4:$E$14,2,0)</f>
        <v>120</v>
      </c>
      <c r="K1398" s="3">
        <v>18000</v>
      </c>
      <c r="L1398" s="3">
        <v>6093</v>
      </c>
      <c r="M1398" s="3">
        <v>11907</v>
      </c>
      <c r="N1398" t="s">
        <v>23</v>
      </c>
    </row>
    <row r="1399" spans="2:14" hidden="1" x14ac:dyDescent="0.25">
      <c r="B1399" s="2">
        <v>42892</v>
      </c>
      <c r="C1399" s="7">
        <f>YEAR(base[[#This Row],[Data]])</f>
        <v>2017</v>
      </c>
      <c r="D1399" s="7" t="str">
        <f>UPPER(TEXT(base[[#This Row],[Data]],"mmm"))</f>
        <v>JUN</v>
      </c>
      <c r="E1399" t="s">
        <v>10</v>
      </c>
      <c r="F1399" t="s">
        <v>17</v>
      </c>
      <c r="G1399" t="str">
        <f>PROPER(base[[#This Row],[Evento]]&amp;" "&amp;base[[#This Row],[Tipo]])</f>
        <v>Aniversário Melhor Idade</v>
      </c>
      <c r="H1399" t="s">
        <v>15</v>
      </c>
      <c r="I1399">
        <v>70</v>
      </c>
      <c r="J1399" s="3">
        <f>VLOOKUP(_xlfn.CONCAT(base[[#This Row],[Evento]],base[[#This Row],[Tipo]]),'[1]tabela de preços'!$D$4:$E$14,2,0)</f>
        <v>120</v>
      </c>
      <c r="K1399" s="3">
        <v>8400</v>
      </c>
      <c r="L1399" s="3">
        <v>2850</v>
      </c>
      <c r="M1399" s="3">
        <v>5550</v>
      </c>
      <c r="N1399" t="s">
        <v>23</v>
      </c>
    </row>
    <row r="1400" spans="2:14" hidden="1" x14ac:dyDescent="0.25">
      <c r="B1400" s="2">
        <v>43097</v>
      </c>
      <c r="C1400" s="7">
        <f>YEAR(base[[#This Row],[Data]])</f>
        <v>2017</v>
      </c>
      <c r="D1400" s="7" t="str">
        <f>UPPER(TEXT(base[[#This Row],[Data]],"mmm"))</f>
        <v>DEZ</v>
      </c>
      <c r="E1400" t="s">
        <v>18</v>
      </c>
      <c r="F1400" t="s">
        <v>16</v>
      </c>
      <c r="G1400" t="str">
        <f>PROPER(base[[#This Row],[Evento]]&amp;" "&amp;base[[#This Row],[Tipo]])</f>
        <v>Casamento Adulto</v>
      </c>
      <c r="H1400" t="s">
        <v>12</v>
      </c>
      <c r="I1400">
        <v>120</v>
      </c>
      <c r="J1400" s="3">
        <f>VLOOKUP(_xlfn.CONCAT(base[[#This Row],[Evento]],base[[#This Row],[Tipo]]),'[1]tabela de preços'!$D$4:$E$14,2,0)</f>
        <v>150</v>
      </c>
      <c r="K1400" s="3">
        <v>18000</v>
      </c>
      <c r="L1400" s="3">
        <v>6587</v>
      </c>
      <c r="M1400" s="3">
        <v>11413</v>
      </c>
      <c r="N1400" t="s">
        <v>23</v>
      </c>
    </row>
    <row r="1401" spans="2:14" hidden="1" x14ac:dyDescent="0.25">
      <c r="B1401" s="2">
        <v>42386</v>
      </c>
      <c r="C1401" s="7">
        <f>YEAR(base[[#This Row],[Data]])</f>
        <v>2016</v>
      </c>
      <c r="D1401" s="7" t="str">
        <f>UPPER(TEXT(base[[#This Row],[Data]],"mmm"))</f>
        <v>JAN</v>
      </c>
      <c r="E1401" t="s">
        <v>19</v>
      </c>
      <c r="F1401" t="s">
        <v>16</v>
      </c>
      <c r="G1401" t="str">
        <f>PROPER(base[[#This Row],[Evento]]&amp;" "&amp;base[[#This Row],[Tipo]])</f>
        <v>Bodas Adulto</v>
      </c>
      <c r="H1401" t="s">
        <v>15</v>
      </c>
      <c r="I1401">
        <v>100</v>
      </c>
      <c r="J1401" s="3">
        <f>VLOOKUP(_xlfn.CONCAT(base[[#This Row],[Evento]],base[[#This Row],[Tipo]]),'[1]tabela de preços'!$D$4:$E$14,2,0)</f>
        <v>150</v>
      </c>
      <c r="K1401" s="3">
        <v>15000</v>
      </c>
      <c r="L1401" s="3">
        <v>6510</v>
      </c>
      <c r="M1401" s="3">
        <v>8490</v>
      </c>
      <c r="N1401" t="s">
        <v>23</v>
      </c>
    </row>
    <row r="1402" spans="2:14" hidden="1" x14ac:dyDescent="0.25">
      <c r="B1402" s="2">
        <v>43037</v>
      </c>
      <c r="C1402" s="7">
        <f>YEAR(base[[#This Row],[Data]])</f>
        <v>2017</v>
      </c>
      <c r="D1402" s="7" t="str">
        <f>UPPER(TEXT(base[[#This Row],[Data]],"mmm"))</f>
        <v>OUT</v>
      </c>
      <c r="E1402" t="s">
        <v>19</v>
      </c>
      <c r="F1402" t="s">
        <v>17</v>
      </c>
      <c r="G1402" t="str">
        <f>PROPER(base[[#This Row],[Evento]]&amp;" "&amp;base[[#This Row],[Tipo]])</f>
        <v>Bodas Melhor Idade</v>
      </c>
      <c r="H1402" t="s">
        <v>12</v>
      </c>
      <c r="I1402">
        <v>200</v>
      </c>
      <c r="J1402" s="3">
        <f>VLOOKUP(_xlfn.CONCAT(base[[#This Row],[Evento]],base[[#This Row],[Tipo]]),'[1]tabela de preços'!$D$4:$E$14,2,0)</f>
        <v>120</v>
      </c>
      <c r="K1402" s="3">
        <v>24000</v>
      </c>
      <c r="L1402" s="3">
        <v>10735</v>
      </c>
      <c r="M1402" s="3">
        <v>13265</v>
      </c>
      <c r="N1402" t="s">
        <v>23</v>
      </c>
    </row>
    <row r="1403" spans="2:14" hidden="1" x14ac:dyDescent="0.25">
      <c r="B1403" s="2">
        <v>42512</v>
      </c>
      <c r="C1403" s="7">
        <f>YEAR(base[[#This Row],[Data]])</f>
        <v>2016</v>
      </c>
      <c r="D1403" s="7" t="str">
        <f>UPPER(TEXT(base[[#This Row],[Data]],"mmm"))</f>
        <v>MAI</v>
      </c>
      <c r="E1403" t="s">
        <v>20</v>
      </c>
      <c r="F1403" t="s">
        <v>16</v>
      </c>
      <c r="G1403" t="str">
        <f>PROPER(base[[#This Row],[Evento]]&amp;" "&amp;base[[#This Row],[Tipo]])</f>
        <v>Empresa Adulto</v>
      </c>
      <c r="H1403" t="s">
        <v>15</v>
      </c>
      <c r="I1403">
        <v>50</v>
      </c>
      <c r="J1403" s="3">
        <f>VLOOKUP(_xlfn.CONCAT(base[[#This Row],[Evento]],base[[#This Row],[Tipo]]),'[1]tabela de preços'!$D$4:$E$14,2,0)</f>
        <v>100</v>
      </c>
      <c r="K1403" s="3">
        <v>5000</v>
      </c>
      <c r="L1403" s="3">
        <v>1975</v>
      </c>
      <c r="M1403" s="3">
        <v>3025</v>
      </c>
      <c r="N1403" t="s">
        <v>23</v>
      </c>
    </row>
    <row r="1404" spans="2:14" hidden="1" x14ac:dyDescent="0.25">
      <c r="B1404" s="2">
        <v>42565</v>
      </c>
      <c r="C1404" s="7">
        <f>YEAR(base[[#This Row],[Data]])</f>
        <v>2016</v>
      </c>
      <c r="D1404" s="7" t="str">
        <f>UPPER(TEXT(base[[#This Row],[Data]],"mmm"))</f>
        <v>JUL</v>
      </c>
      <c r="E1404" t="s">
        <v>21</v>
      </c>
      <c r="F1404" t="s">
        <v>14</v>
      </c>
      <c r="G1404" t="str">
        <f>PROPER(base[[#This Row],[Evento]]&amp;" "&amp;base[[#This Row],[Tipo]])</f>
        <v>15 Anos Teen</v>
      </c>
      <c r="H1404" t="s">
        <v>12</v>
      </c>
      <c r="I1404">
        <v>100</v>
      </c>
      <c r="J1404" s="3">
        <f>VLOOKUP(_xlfn.CONCAT(base[[#This Row],[Evento]],base[[#This Row],[Tipo]]),'[1]tabela de preços'!$D$4:$E$14,2,0)</f>
        <v>90</v>
      </c>
      <c r="K1404" s="3">
        <v>9000</v>
      </c>
      <c r="L1404" s="3">
        <v>3497</v>
      </c>
      <c r="M1404" s="3">
        <v>5503</v>
      </c>
      <c r="N1404" t="s">
        <v>23</v>
      </c>
    </row>
    <row r="1405" spans="2:14" hidden="1" x14ac:dyDescent="0.25">
      <c r="B1405" s="2">
        <v>42913</v>
      </c>
      <c r="C1405" s="7">
        <f>YEAR(base[[#This Row],[Data]])</f>
        <v>2017</v>
      </c>
      <c r="D1405" s="7" t="str">
        <f>UPPER(TEXT(base[[#This Row],[Data]],"mmm"))</f>
        <v>JUN</v>
      </c>
      <c r="E1405" t="s">
        <v>22</v>
      </c>
      <c r="F1405" t="s">
        <v>16</v>
      </c>
      <c r="G1405" t="str">
        <f>PROPER(base[[#This Row],[Evento]]&amp;" "&amp;base[[#This Row],[Tipo]])</f>
        <v>Despedida Adulto</v>
      </c>
      <c r="H1405" t="s">
        <v>15</v>
      </c>
      <c r="I1405">
        <v>150</v>
      </c>
      <c r="J1405" s="3">
        <f>VLOOKUP(_xlfn.CONCAT(base[[#This Row],[Evento]],base[[#This Row],[Tipo]]),'[1]tabela de preços'!$D$4:$E$14,2,0)</f>
        <v>120</v>
      </c>
      <c r="K1405" s="3">
        <v>18000</v>
      </c>
      <c r="L1405" s="3">
        <v>7288</v>
      </c>
      <c r="M1405" s="3">
        <v>10712</v>
      </c>
      <c r="N1405" t="s">
        <v>23</v>
      </c>
    </row>
    <row r="1406" spans="2:14" hidden="1" x14ac:dyDescent="0.25">
      <c r="B1406" s="2">
        <v>42446</v>
      </c>
      <c r="C1406" s="7">
        <f>YEAR(base[[#This Row],[Data]])</f>
        <v>2016</v>
      </c>
      <c r="D1406" s="7" t="str">
        <f>UPPER(TEXT(base[[#This Row],[Data]],"mmm"))</f>
        <v>MAR</v>
      </c>
      <c r="E1406" t="s">
        <v>10</v>
      </c>
      <c r="F1406" t="s">
        <v>11</v>
      </c>
      <c r="G1406" t="str">
        <f>PROPER(base[[#This Row],[Evento]]&amp;" "&amp;base[[#This Row],[Tipo]])</f>
        <v>Aniversário Infantil</v>
      </c>
      <c r="H1406" t="s">
        <v>12</v>
      </c>
      <c r="I1406">
        <v>50</v>
      </c>
      <c r="J1406" s="3">
        <f>VLOOKUP(_xlfn.CONCAT(base[[#This Row],[Evento]],base[[#This Row],[Tipo]]),'[1]tabela de preços'!$D$4:$E$14,2,0)</f>
        <v>70</v>
      </c>
      <c r="K1406" s="3">
        <v>3500</v>
      </c>
      <c r="L1406" s="3">
        <v>1332</v>
      </c>
      <c r="M1406" s="3">
        <v>2168</v>
      </c>
      <c r="N1406" t="s">
        <v>23</v>
      </c>
    </row>
    <row r="1407" spans="2:14" hidden="1" x14ac:dyDescent="0.25">
      <c r="B1407" s="2">
        <v>42699</v>
      </c>
      <c r="C1407" s="7">
        <f>YEAR(base[[#This Row],[Data]])</f>
        <v>2016</v>
      </c>
      <c r="D1407" s="7" t="str">
        <f>UPPER(TEXT(base[[#This Row],[Data]],"mmm"))</f>
        <v>NOV</v>
      </c>
      <c r="E1407" t="s">
        <v>10</v>
      </c>
      <c r="F1407" t="s">
        <v>14</v>
      </c>
      <c r="G1407" t="str">
        <f>PROPER(base[[#This Row],[Evento]]&amp;" "&amp;base[[#This Row],[Tipo]])</f>
        <v>Aniversário Teen</v>
      </c>
      <c r="H1407" t="s">
        <v>15</v>
      </c>
      <c r="I1407">
        <v>100</v>
      </c>
      <c r="J1407" s="3">
        <f>VLOOKUP(_xlfn.CONCAT(base[[#This Row],[Evento]],base[[#This Row],[Tipo]]),'[1]tabela de preços'!$D$4:$E$14,2,0)</f>
        <v>90</v>
      </c>
      <c r="K1407" s="3">
        <v>9000</v>
      </c>
      <c r="L1407" s="3">
        <v>3729</v>
      </c>
      <c r="M1407" s="3">
        <v>5271</v>
      </c>
      <c r="N1407" t="s">
        <v>23</v>
      </c>
    </row>
    <row r="1408" spans="2:14" hidden="1" x14ac:dyDescent="0.25">
      <c r="B1408" s="2">
        <v>42860</v>
      </c>
      <c r="C1408" s="7">
        <f>YEAR(base[[#This Row],[Data]])</f>
        <v>2017</v>
      </c>
      <c r="D1408" s="7" t="str">
        <f>UPPER(TEXT(base[[#This Row],[Data]],"mmm"))</f>
        <v>MAI</v>
      </c>
      <c r="E1408" t="s">
        <v>10</v>
      </c>
      <c r="F1408" t="s">
        <v>16</v>
      </c>
      <c r="G1408" t="str">
        <f>PROPER(base[[#This Row],[Evento]]&amp;" "&amp;base[[#This Row],[Tipo]])</f>
        <v>Aniversário Adulto</v>
      </c>
      <c r="H1408" t="s">
        <v>12</v>
      </c>
      <c r="I1408">
        <v>150</v>
      </c>
      <c r="J1408" s="3">
        <f>VLOOKUP(_xlfn.CONCAT(base[[#This Row],[Evento]],base[[#This Row],[Tipo]]),'[1]tabela de preços'!$D$4:$E$14,2,0)</f>
        <v>120</v>
      </c>
      <c r="K1408" s="3">
        <v>18000</v>
      </c>
      <c r="L1408" s="3">
        <v>6676</v>
      </c>
      <c r="M1408" s="3">
        <v>11324</v>
      </c>
      <c r="N1408" t="s">
        <v>23</v>
      </c>
    </row>
    <row r="1409" spans="2:14" hidden="1" x14ac:dyDescent="0.25">
      <c r="B1409" s="2">
        <v>42686</v>
      </c>
      <c r="C1409" s="7">
        <f>YEAR(base[[#This Row],[Data]])</f>
        <v>2016</v>
      </c>
      <c r="D1409" s="7" t="str">
        <f>UPPER(TEXT(base[[#This Row],[Data]],"mmm"))</f>
        <v>NOV</v>
      </c>
      <c r="E1409" t="s">
        <v>10</v>
      </c>
      <c r="F1409" t="s">
        <v>17</v>
      </c>
      <c r="G1409" t="str">
        <f>PROPER(base[[#This Row],[Evento]]&amp;" "&amp;base[[#This Row],[Tipo]])</f>
        <v>Aniversário Melhor Idade</v>
      </c>
      <c r="H1409" t="s">
        <v>15</v>
      </c>
      <c r="I1409">
        <v>70</v>
      </c>
      <c r="J1409" s="3">
        <f>VLOOKUP(_xlfn.CONCAT(base[[#This Row],[Evento]],base[[#This Row],[Tipo]]),'[1]tabela de preços'!$D$4:$E$14,2,0)</f>
        <v>120</v>
      </c>
      <c r="K1409" s="3">
        <v>8400</v>
      </c>
      <c r="L1409" s="3">
        <v>3571</v>
      </c>
      <c r="M1409" s="3">
        <v>4829</v>
      </c>
      <c r="N1409" t="s">
        <v>23</v>
      </c>
    </row>
    <row r="1410" spans="2:14" hidden="1" x14ac:dyDescent="0.25">
      <c r="B1410" s="2">
        <v>42386</v>
      </c>
      <c r="C1410" s="7">
        <f>YEAR(base[[#This Row],[Data]])</f>
        <v>2016</v>
      </c>
      <c r="D1410" s="7" t="str">
        <f>UPPER(TEXT(base[[#This Row],[Data]],"mmm"))</f>
        <v>JAN</v>
      </c>
      <c r="E1410" t="s">
        <v>18</v>
      </c>
      <c r="F1410" t="s">
        <v>16</v>
      </c>
      <c r="G1410" t="str">
        <f>PROPER(base[[#This Row],[Evento]]&amp;" "&amp;base[[#This Row],[Tipo]])</f>
        <v>Casamento Adulto</v>
      </c>
      <c r="H1410" t="s">
        <v>12</v>
      </c>
      <c r="I1410">
        <v>120</v>
      </c>
      <c r="J1410" s="3">
        <f>VLOOKUP(_xlfn.CONCAT(base[[#This Row],[Evento]],base[[#This Row],[Tipo]]),'[1]tabela de preços'!$D$4:$E$14,2,0)</f>
        <v>150</v>
      </c>
      <c r="K1410" s="3">
        <v>18000</v>
      </c>
      <c r="L1410" s="3">
        <v>7429</v>
      </c>
      <c r="M1410" s="3">
        <v>10571</v>
      </c>
      <c r="N1410" t="s">
        <v>23</v>
      </c>
    </row>
    <row r="1411" spans="2:14" hidden="1" x14ac:dyDescent="0.25">
      <c r="B1411" s="2">
        <v>42981</v>
      </c>
      <c r="C1411" s="7">
        <f>YEAR(base[[#This Row],[Data]])</f>
        <v>2017</v>
      </c>
      <c r="D1411" s="7" t="str">
        <f>UPPER(TEXT(base[[#This Row],[Data]],"mmm"))</f>
        <v>SET</v>
      </c>
      <c r="E1411" t="s">
        <v>19</v>
      </c>
      <c r="F1411" t="s">
        <v>16</v>
      </c>
      <c r="G1411" t="str">
        <f>PROPER(base[[#This Row],[Evento]]&amp;" "&amp;base[[#This Row],[Tipo]])</f>
        <v>Bodas Adulto</v>
      </c>
      <c r="H1411" t="s">
        <v>15</v>
      </c>
      <c r="I1411">
        <v>100</v>
      </c>
      <c r="J1411" s="3">
        <f>VLOOKUP(_xlfn.CONCAT(base[[#This Row],[Evento]],base[[#This Row],[Tipo]]),'[1]tabela de preços'!$D$4:$E$14,2,0)</f>
        <v>150</v>
      </c>
      <c r="K1411" s="3">
        <v>15000</v>
      </c>
      <c r="L1411" s="3">
        <v>6463</v>
      </c>
      <c r="M1411" s="3">
        <v>8537</v>
      </c>
      <c r="N1411" t="s">
        <v>23</v>
      </c>
    </row>
    <row r="1412" spans="2:14" hidden="1" x14ac:dyDescent="0.25">
      <c r="B1412" s="2">
        <v>42717</v>
      </c>
      <c r="C1412" s="7">
        <f>YEAR(base[[#This Row],[Data]])</f>
        <v>2016</v>
      </c>
      <c r="D1412" s="7" t="str">
        <f>UPPER(TEXT(base[[#This Row],[Data]],"mmm"))</f>
        <v>DEZ</v>
      </c>
      <c r="E1412" t="s">
        <v>19</v>
      </c>
      <c r="F1412" t="s">
        <v>17</v>
      </c>
      <c r="G1412" t="str">
        <f>PROPER(base[[#This Row],[Evento]]&amp;" "&amp;base[[#This Row],[Tipo]])</f>
        <v>Bodas Melhor Idade</v>
      </c>
      <c r="H1412" t="s">
        <v>12</v>
      </c>
      <c r="I1412">
        <v>200</v>
      </c>
      <c r="J1412" s="3">
        <f>VLOOKUP(_xlfn.CONCAT(base[[#This Row],[Evento]],base[[#This Row],[Tipo]]),'[1]tabela de preços'!$D$4:$E$14,2,0)</f>
        <v>120</v>
      </c>
      <c r="K1412" s="3">
        <v>24000</v>
      </c>
      <c r="L1412" s="3">
        <v>8542</v>
      </c>
      <c r="M1412" s="3">
        <v>15458</v>
      </c>
      <c r="N1412" t="s">
        <v>23</v>
      </c>
    </row>
    <row r="1413" spans="2:14" hidden="1" x14ac:dyDescent="0.25">
      <c r="B1413" s="2">
        <v>42626</v>
      </c>
      <c r="C1413" s="7">
        <f>YEAR(base[[#This Row],[Data]])</f>
        <v>2016</v>
      </c>
      <c r="D1413" s="7" t="str">
        <f>UPPER(TEXT(base[[#This Row],[Data]],"mmm"))</f>
        <v>SET</v>
      </c>
      <c r="E1413" t="s">
        <v>20</v>
      </c>
      <c r="F1413" t="s">
        <v>16</v>
      </c>
      <c r="G1413" t="str">
        <f>PROPER(base[[#This Row],[Evento]]&amp;" "&amp;base[[#This Row],[Tipo]])</f>
        <v>Empresa Adulto</v>
      </c>
      <c r="H1413" t="s">
        <v>15</v>
      </c>
      <c r="I1413">
        <v>50</v>
      </c>
      <c r="J1413" s="3">
        <f>VLOOKUP(_xlfn.CONCAT(base[[#This Row],[Evento]],base[[#This Row],[Tipo]]),'[1]tabela de preços'!$D$4:$E$14,2,0)</f>
        <v>100</v>
      </c>
      <c r="K1413" s="3">
        <v>5000</v>
      </c>
      <c r="L1413" s="3">
        <v>2217</v>
      </c>
      <c r="M1413" s="3">
        <v>2783</v>
      </c>
      <c r="N1413" t="s">
        <v>23</v>
      </c>
    </row>
    <row r="1414" spans="2:14" hidden="1" x14ac:dyDescent="0.25">
      <c r="B1414" s="2">
        <v>43098</v>
      </c>
      <c r="C1414" s="7">
        <f>YEAR(base[[#This Row],[Data]])</f>
        <v>2017</v>
      </c>
      <c r="D1414" s="7" t="str">
        <f>UPPER(TEXT(base[[#This Row],[Data]],"mmm"))</f>
        <v>DEZ</v>
      </c>
      <c r="E1414" t="s">
        <v>21</v>
      </c>
      <c r="F1414" t="s">
        <v>14</v>
      </c>
      <c r="G1414" t="str">
        <f>PROPER(base[[#This Row],[Evento]]&amp;" "&amp;base[[#This Row],[Tipo]])</f>
        <v>15 Anos Teen</v>
      </c>
      <c r="H1414" t="s">
        <v>12</v>
      </c>
      <c r="I1414">
        <v>100</v>
      </c>
      <c r="J1414" s="3">
        <f>VLOOKUP(_xlfn.CONCAT(base[[#This Row],[Evento]],base[[#This Row],[Tipo]]),'[1]tabela de preços'!$D$4:$E$14,2,0)</f>
        <v>90</v>
      </c>
      <c r="K1414" s="3">
        <v>9000</v>
      </c>
      <c r="L1414" s="3">
        <v>2987</v>
      </c>
      <c r="M1414" s="3">
        <v>6013</v>
      </c>
      <c r="N1414" t="s">
        <v>23</v>
      </c>
    </row>
    <row r="1415" spans="2:14" hidden="1" x14ac:dyDescent="0.25">
      <c r="B1415" s="2">
        <v>42928</v>
      </c>
      <c r="C1415" s="7">
        <f>YEAR(base[[#This Row],[Data]])</f>
        <v>2017</v>
      </c>
      <c r="D1415" s="7" t="str">
        <f>UPPER(TEXT(base[[#This Row],[Data]],"mmm"))</f>
        <v>JUL</v>
      </c>
      <c r="E1415" t="s">
        <v>22</v>
      </c>
      <c r="F1415" t="s">
        <v>16</v>
      </c>
      <c r="G1415" t="str">
        <f>PROPER(base[[#This Row],[Evento]]&amp;" "&amp;base[[#This Row],[Tipo]])</f>
        <v>Despedida Adulto</v>
      </c>
      <c r="H1415" t="s">
        <v>15</v>
      </c>
      <c r="I1415">
        <v>150</v>
      </c>
      <c r="J1415" s="3">
        <f>VLOOKUP(_xlfn.CONCAT(base[[#This Row],[Evento]],base[[#This Row],[Tipo]]),'[1]tabela de preços'!$D$4:$E$14,2,0)</f>
        <v>120</v>
      </c>
      <c r="K1415" s="3">
        <v>18000</v>
      </c>
      <c r="L1415" s="3">
        <v>7066</v>
      </c>
      <c r="M1415" s="3">
        <v>10934</v>
      </c>
      <c r="N1415" t="s">
        <v>23</v>
      </c>
    </row>
    <row r="1416" spans="2:14" hidden="1" x14ac:dyDescent="0.25">
      <c r="B1416" s="2">
        <v>42783</v>
      </c>
      <c r="C1416" s="7">
        <f>YEAR(base[[#This Row],[Data]])</f>
        <v>2017</v>
      </c>
      <c r="D1416" s="7" t="str">
        <f>UPPER(TEXT(base[[#This Row],[Data]],"mmm"))</f>
        <v>FEV</v>
      </c>
      <c r="E1416" t="s">
        <v>10</v>
      </c>
      <c r="F1416" t="s">
        <v>11</v>
      </c>
      <c r="G1416" t="str">
        <f>PROPER(base[[#This Row],[Evento]]&amp;" "&amp;base[[#This Row],[Tipo]])</f>
        <v>Aniversário Infantil</v>
      </c>
      <c r="H1416" t="s">
        <v>12</v>
      </c>
      <c r="I1416">
        <v>50</v>
      </c>
      <c r="J1416" s="3">
        <f>VLOOKUP(_xlfn.CONCAT(base[[#This Row],[Evento]],base[[#This Row],[Tipo]]),'[1]tabela de preços'!$D$4:$E$14,2,0)</f>
        <v>70</v>
      </c>
      <c r="K1416" s="3">
        <v>3500</v>
      </c>
      <c r="L1416" s="3">
        <v>1366</v>
      </c>
      <c r="M1416" s="3">
        <v>2134</v>
      </c>
      <c r="N1416" t="s">
        <v>23</v>
      </c>
    </row>
    <row r="1417" spans="2:14" hidden="1" x14ac:dyDescent="0.25">
      <c r="B1417" s="2">
        <v>42874</v>
      </c>
      <c r="C1417" s="7">
        <f>YEAR(base[[#This Row],[Data]])</f>
        <v>2017</v>
      </c>
      <c r="D1417" s="7" t="str">
        <f>UPPER(TEXT(base[[#This Row],[Data]],"mmm"))</f>
        <v>MAI</v>
      </c>
      <c r="E1417" t="s">
        <v>10</v>
      </c>
      <c r="F1417" t="s">
        <v>14</v>
      </c>
      <c r="G1417" t="str">
        <f>PROPER(base[[#This Row],[Evento]]&amp;" "&amp;base[[#This Row],[Tipo]])</f>
        <v>Aniversário Teen</v>
      </c>
      <c r="H1417" t="s">
        <v>15</v>
      </c>
      <c r="I1417">
        <v>100</v>
      </c>
      <c r="J1417" s="3">
        <f>VLOOKUP(_xlfn.CONCAT(base[[#This Row],[Evento]],base[[#This Row],[Tipo]]),'[1]tabela de preços'!$D$4:$E$14,2,0)</f>
        <v>90</v>
      </c>
      <c r="K1417" s="3">
        <v>9000</v>
      </c>
      <c r="L1417" s="3">
        <v>3941</v>
      </c>
      <c r="M1417" s="3">
        <v>5059</v>
      </c>
      <c r="N1417" t="s">
        <v>23</v>
      </c>
    </row>
    <row r="1418" spans="2:14" hidden="1" x14ac:dyDescent="0.25">
      <c r="B1418" s="2">
        <v>42706</v>
      </c>
      <c r="C1418" s="7">
        <f>YEAR(base[[#This Row],[Data]])</f>
        <v>2016</v>
      </c>
      <c r="D1418" s="7" t="str">
        <f>UPPER(TEXT(base[[#This Row],[Data]],"mmm"))</f>
        <v>DEZ</v>
      </c>
      <c r="E1418" t="s">
        <v>10</v>
      </c>
      <c r="F1418" t="s">
        <v>16</v>
      </c>
      <c r="G1418" t="str">
        <f>PROPER(base[[#This Row],[Evento]]&amp;" "&amp;base[[#This Row],[Tipo]])</f>
        <v>Aniversário Adulto</v>
      </c>
      <c r="H1418" t="s">
        <v>12</v>
      </c>
      <c r="I1418">
        <v>150</v>
      </c>
      <c r="J1418" s="3">
        <f>VLOOKUP(_xlfn.CONCAT(base[[#This Row],[Evento]],base[[#This Row],[Tipo]]),'[1]tabela de preços'!$D$4:$E$14,2,0)</f>
        <v>120</v>
      </c>
      <c r="K1418" s="3">
        <v>18000</v>
      </c>
      <c r="L1418" s="3">
        <v>6419</v>
      </c>
      <c r="M1418" s="3">
        <v>11581</v>
      </c>
      <c r="N1418" t="s">
        <v>23</v>
      </c>
    </row>
    <row r="1419" spans="2:14" hidden="1" x14ac:dyDescent="0.25">
      <c r="B1419" s="2">
        <v>42842</v>
      </c>
      <c r="C1419" s="7">
        <f>YEAR(base[[#This Row],[Data]])</f>
        <v>2017</v>
      </c>
      <c r="D1419" s="7" t="str">
        <f>UPPER(TEXT(base[[#This Row],[Data]],"mmm"))</f>
        <v>ABR</v>
      </c>
      <c r="E1419" t="s">
        <v>10</v>
      </c>
      <c r="F1419" t="s">
        <v>17</v>
      </c>
      <c r="G1419" t="str">
        <f>PROPER(base[[#This Row],[Evento]]&amp;" "&amp;base[[#This Row],[Tipo]])</f>
        <v>Aniversário Melhor Idade</v>
      </c>
      <c r="H1419" t="s">
        <v>15</v>
      </c>
      <c r="I1419">
        <v>70</v>
      </c>
      <c r="J1419" s="3">
        <f>VLOOKUP(_xlfn.CONCAT(base[[#This Row],[Evento]],base[[#This Row],[Tipo]]),'[1]tabela de preços'!$D$4:$E$14,2,0)</f>
        <v>120</v>
      </c>
      <c r="K1419" s="3">
        <v>8400</v>
      </c>
      <c r="L1419" s="3">
        <v>3264</v>
      </c>
      <c r="M1419" s="3">
        <v>5136</v>
      </c>
      <c r="N1419" t="s">
        <v>23</v>
      </c>
    </row>
    <row r="1420" spans="2:14" hidden="1" x14ac:dyDescent="0.25">
      <c r="B1420" s="2">
        <v>42905</v>
      </c>
      <c r="C1420" s="7">
        <f>YEAR(base[[#This Row],[Data]])</f>
        <v>2017</v>
      </c>
      <c r="D1420" s="7" t="str">
        <f>UPPER(TEXT(base[[#This Row],[Data]],"mmm"))</f>
        <v>JUN</v>
      </c>
      <c r="E1420" t="s">
        <v>18</v>
      </c>
      <c r="F1420" t="s">
        <v>16</v>
      </c>
      <c r="G1420" t="str">
        <f>PROPER(base[[#This Row],[Evento]]&amp;" "&amp;base[[#This Row],[Tipo]])</f>
        <v>Casamento Adulto</v>
      </c>
      <c r="H1420" t="s">
        <v>12</v>
      </c>
      <c r="I1420">
        <v>120</v>
      </c>
      <c r="J1420" s="3">
        <f>VLOOKUP(_xlfn.CONCAT(base[[#This Row],[Evento]],base[[#This Row],[Tipo]]),'[1]tabela de preços'!$D$4:$E$14,2,0)</f>
        <v>150</v>
      </c>
      <c r="K1420" s="3">
        <v>18000</v>
      </c>
      <c r="L1420" s="3">
        <v>6747</v>
      </c>
      <c r="M1420" s="3">
        <v>11253</v>
      </c>
      <c r="N1420" t="s">
        <v>23</v>
      </c>
    </row>
    <row r="1421" spans="2:14" hidden="1" x14ac:dyDescent="0.25">
      <c r="B1421" s="2">
        <v>42636</v>
      </c>
      <c r="C1421" s="7">
        <f>YEAR(base[[#This Row],[Data]])</f>
        <v>2016</v>
      </c>
      <c r="D1421" s="7" t="str">
        <f>UPPER(TEXT(base[[#This Row],[Data]],"mmm"))</f>
        <v>SET</v>
      </c>
      <c r="E1421" t="s">
        <v>19</v>
      </c>
      <c r="F1421" t="s">
        <v>16</v>
      </c>
      <c r="G1421" t="str">
        <f>PROPER(base[[#This Row],[Evento]]&amp;" "&amp;base[[#This Row],[Tipo]])</f>
        <v>Bodas Adulto</v>
      </c>
      <c r="H1421" t="s">
        <v>15</v>
      </c>
      <c r="I1421">
        <v>100</v>
      </c>
      <c r="J1421" s="3">
        <f>VLOOKUP(_xlfn.CONCAT(base[[#This Row],[Evento]],base[[#This Row],[Tipo]]),'[1]tabela de preços'!$D$4:$E$14,2,0)</f>
        <v>150</v>
      </c>
      <c r="K1421" s="3">
        <v>15000</v>
      </c>
      <c r="L1421" s="3">
        <v>5594</v>
      </c>
      <c r="M1421" s="3">
        <v>9406</v>
      </c>
      <c r="N1421" t="s">
        <v>23</v>
      </c>
    </row>
    <row r="1422" spans="2:14" hidden="1" x14ac:dyDescent="0.25">
      <c r="B1422" s="2">
        <v>42573</v>
      </c>
      <c r="C1422" s="7">
        <f>YEAR(base[[#This Row],[Data]])</f>
        <v>2016</v>
      </c>
      <c r="D1422" s="7" t="str">
        <f>UPPER(TEXT(base[[#This Row],[Data]],"mmm"))</f>
        <v>JUL</v>
      </c>
      <c r="E1422" t="s">
        <v>19</v>
      </c>
      <c r="F1422" t="s">
        <v>17</v>
      </c>
      <c r="G1422" t="str">
        <f>PROPER(base[[#This Row],[Evento]]&amp;" "&amp;base[[#This Row],[Tipo]])</f>
        <v>Bodas Melhor Idade</v>
      </c>
      <c r="H1422" t="s">
        <v>12</v>
      </c>
      <c r="I1422">
        <v>200</v>
      </c>
      <c r="J1422" s="3">
        <f>VLOOKUP(_xlfn.CONCAT(base[[#This Row],[Evento]],base[[#This Row],[Tipo]]),'[1]tabela de preços'!$D$4:$E$14,2,0)</f>
        <v>120</v>
      </c>
      <c r="K1422" s="3">
        <v>24000</v>
      </c>
      <c r="L1422" s="3">
        <v>8249</v>
      </c>
      <c r="M1422" s="3">
        <v>15751</v>
      </c>
      <c r="N1422" t="s">
        <v>23</v>
      </c>
    </row>
    <row r="1423" spans="2:14" hidden="1" x14ac:dyDescent="0.25">
      <c r="B1423" s="2">
        <v>42976</v>
      </c>
      <c r="C1423" s="7">
        <f>YEAR(base[[#This Row],[Data]])</f>
        <v>2017</v>
      </c>
      <c r="D1423" s="7" t="str">
        <f>UPPER(TEXT(base[[#This Row],[Data]],"mmm"))</f>
        <v>AGO</v>
      </c>
      <c r="E1423" t="s">
        <v>20</v>
      </c>
      <c r="F1423" t="s">
        <v>16</v>
      </c>
      <c r="G1423" t="str">
        <f>PROPER(base[[#This Row],[Evento]]&amp;" "&amp;base[[#This Row],[Tipo]])</f>
        <v>Empresa Adulto</v>
      </c>
      <c r="H1423" t="s">
        <v>15</v>
      </c>
      <c r="I1423">
        <v>50</v>
      </c>
      <c r="J1423" s="3">
        <f>VLOOKUP(_xlfn.CONCAT(base[[#This Row],[Evento]],base[[#This Row],[Tipo]]),'[1]tabela de preços'!$D$4:$E$14,2,0)</f>
        <v>100</v>
      </c>
      <c r="K1423" s="3">
        <v>5000</v>
      </c>
      <c r="L1423" s="3">
        <v>1966</v>
      </c>
      <c r="M1423" s="3">
        <v>3034</v>
      </c>
      <c r="N1423" t="s">
        <v>23</v>
      </c>
    </row>
    <row r="1424" spans="2:14" hidden="1" x14ac:dyDescent="0.25">
      <c r="B1424" s="2">
        <v>42884</v>
      </c>
      <c r="C1424" s="7">
        <f>YEAR(base[[#This Row],[Data]])</f>
        <v>2017</v>
      </c>
      <c r="D1424" s="7" t="str">
        <f>UPPER(TEXT(base[[#This Row],[Data]],"mmm"))</f>
        <v>MAI</v>
      </c>
      <c r="E1424" t="s">
        <v>21</v>
      </c>
      <c r="F1424" t="s">
        <v>14</v>
      </c>
      <c r="G1424" t="str">
        <f>PROPER(base[[#This Row],[Evento]]&amp;" "&amp;base[[#This Row],[Tipo]])</f>
        <v>15 Anos Teen</v>
      </c>
      <c r="H1424" t="s">
        <v>12</v>
      </c>
      <c r="I1424">
        <v>100</v>
      </c>
      <c r="J1424" s="3">
        <f>VLOOKUP(_xlfn.CONCAT(base[[#This Row],[Evento]],base[[#This Row],[Tipo]]),'[1]tabela de preços'!$D$4:$E$14,2,0)</f>
        <v>90</v>
      </c>
      <c r="K1424" s="3">
        <v>9000</v>
      </c>
      <c r="L1424" s="3">
        <v>3091</v>
      </c>
      <c r="M1424" s="3">
        <v>5909</v>
      </c>
      <c r="N1424" t="s">
        <v>23</v>
      </c>
    </row>
    <row r="1425" spans="2:14" hidden="1" x14ac:dyDescent="0.25">
      <c r="B1425" s="2">
        <v>43050</v>
      </c>
      <c r="C1425" s="7">
        <f>YEAR(base[[#This Row],[Data]])</f>
        <v>2017</v>
      </c>
      <c r="D1425" s="7" t="str">
        <f>UPPER(TEXT(base[[#This Row],[Data]],"mmm"))</f>
        <v>NOV</v>
      </c>
      <c r="E1425" t="s">
        <v>22</v>
      </c>
      <c r="F1425" t="s">
        <v>16</v>
      </c>
      <c r="G1425" t="str">
        <f>PROPER(base[[#This Row],[Evento]]&amp;" "&amp;base[[#This Row],[Tipo]])</f>
        <v>Despedida Adulto</v>
      </c>
      <c r="H1425" t="s">
        <v>15</v>
      </c>
      <c r="I1425">
        <v>150</v>
      </c>
      <c r="J1425" s="3">
        <f>VLOOKUP(_xlfn.CONCAT(base[[#This Row],[Evento]],base[[#This Row],[Tipo]]),'[1]tabela de preços'!$D$4:$E$14,2,0)</f>
        <v>120</v>
      </c>
      <c r="K1425" s="3">
        <v>18000</v>
      </c>
      <c r="L1425" s="3">
        <v>6242</v>
      </c>
      <c r="M1425" s="3">
        <v>11758</v>
      </c>
      <c r="N1425" t="s">
        <v>23</v>
      </c>
    </row>
    <row r="1426" spans="2:14" hidden="1" x14ac:dyDescent="0.25">
      <c r="B1426" s="2">
        <v>42895</v>
      </c>
      <c r="C1426" s="7">
        <f>YEAR(base[[#This Row],[Data]])</f>
        <v>2017</v>
      </c>
      <c r="D1426" s="7" t="str">
        <f>UPPER(TEXT(base[[#This Row],[Data]],"mmm"))</f>
        <v>JUN</v>
      </c>
      <c r="E1426" t="s">
        <v>10</v>
      </c>
      <c r="F1426" t="s">
        <v>11</v>
      </c>
      <c r="G1426" t="str">
        <f>PROPER(base[[#This Row],[Evento]]&amp;" "&amp;base[[#This Row],[Tipo]])</f>
        <v>Aniversário Infantil</v>
      </c>
      <c r="H1426" t="s">
        <v>12</v>
      </c>
      <c r="I1426">
        <v>50</v>
      </c>
      <c r="J1426" s="3">
        <f>VLOOKUP(_xlfn.CONCAT(base[[#This Row],[Evento]],base[[#This Row],[Tipo]]),'[1]tabela de preços'!$D$4:$E$14,2,0)</f>
        <v>70</v>
      </c>
      <c r="K1426" s="3">
        <v>3500</v>
      </c>
      <c r="L1426" s="3">
        <v>1542</v>
      </c>
      <c r="M1426" s="3">
        <v>1958</v>
      </c>
      <c r="N1426" t="s">
        <v>23</v>
      </c>
    </row>
    <row r="1427" spans="2:14" hidden="1" x14ac:dyDescent="0.25">
      <c r="B1427" s="2">
        <v>42807</v>
      </c>
      <c r="C1427" s="7">
        <f>YEAR(base[[#This Row],[Data]])</f>
        <v>2017</v>
      </c>
      <c r="D1427" s="7" t="str">
        <f>UPPER(TEXT(base[[#This Row],[Data]],"mmm"))</f>
        <v>MAR</v>
      </c>
      <c r="E1427" t="s">
        <v>10</v>
      </c>
      <c r="F1427" t="s">
        <v>14</v>
      </c>
      <c r="G1427" t="str">
        <f>PROPER(base[[#This Row],[Evento]]&amp;" "&amp;base[[#This Row],[Tipo]])</f>
        <v>Aniversário Teen</v>
      </c>
      <c r="H1427" t="s">
        <v>15</v>
      </c>
      <c r="I1427">
        <v>100</v>
      </c>
      <c r="J1427" s="3">
        <f>VLOOKUP(_xlfn.CONCAT(base[[#This Row],[Evento]],base[[#This Row],[Tipo]]),'[1]tabela de preços'!$D$4:$E$14,2,0)</f>
        <v>90</v>
      </c>
      <c r="K1427" s="3">
        <v>9000</v>
      </c>
      <c r="L1427" s="3">
        <v>3685</v>
      </c>
      <c r="M1427" s="3">
        <v>5315</v>
      </c>
      <c r="N1427" t="s">
        <v>23</v>
      </c>
    </row>
    <row r="1428" spans="2:14" hidden="1" x14ac:dyDescent="0.25">
      <c r="B1428" s="2">
        <v>43089</v>
      </c>
      <c r="C1428" s="7">
        <f>YEAR(base[[#This Row],[Data]])</f>
        <v>2017</v>
      </c>
      <c r="D1428" s="7" t="str">
        <f>UPPER(TEXT(base[[#This Row],[Data]],"mmm"))</f>
        <v>DEZ</v>
      </c>
      <c r="E1428" t="s">
        <v>10</v>
      </c>
      <c r="F1428" t="s">
        <v>16</v>
      </c>
      <c r="G1428" t="str">
        <f>PROPER(base[[#This Row],[Evento]]&amp;" "&amp;base[[#This Row],[Tipo]])</f>
        <v>Aniversário Adulto</v>
      </c>
      <c r="H1428" t="s">
        <v>12</v>
      </c>
      <c r="I1428">
        <v>150</v>
      </c>
      <c r="J1428" s="3">
        <f>VLOOKUP(_xlfn.CONCAT(base[[#This Row],[Evento]],base[[#This Row],[Tipo]]),'[1]tabela de preços'!$D$4:$E$14,2,0)</f>
        <v>120</v>
      </c>
      <c r="K1428" s="3">
        <v>18000</v>
      </c>
      <c r="L1428" s="3">
        <v>6465</v>
      </c>
      <c r="M1428" s="3">
        <v>11535</v>
      </c>
      <c r="N1428" t="s">
        <v>23</v>
      </c>
    </row>
    <row r="1429" spans="2:14" hidden="1" x14ac:dyDescent="0.25">
      <c r="B1429" s="2">
        <v>42823</v>
      </c>
      <c r="C1429" s="7">
        <f>YEAR(base[[#This Row],[Data]])</f>
        <v>2017</v>
      </c>
      <c r="D1429" s="7" t="str">
        <f>UPPER(TEXT(base[[#This Row],[Data]],"mmm"))</f>
        <v>MAR</v>
      </c>
      <c r="E1429" t="s">
        <v>10</v>
      </c>
      <c r="F1429" t="s">
        <v>17</v>
      </c>
      <c r="G1429" t="str">
        <f>PROPER(base[[#This Row],[Evento]]&amp;" "&amp;base[[#This Row],[Tipo]])</f>
        <v>Aniversário Melhor Idade</v>
      </c>
      <c r="H1429" t="s">
        <v>15</v>
      </c>
      <c r="I1429">
        <v>70</v>
      </c>
      <c r="J1429" s="3">
        <f>VLOOKUP(_xlfn.CONCAT(base[[#This Row],[Evento]],base[[#This Row],[Tipo]]),'[1]tabela de preços'!$D$4:$E$14,2,0)</f>
        <v>120</v>
      </c>
      <c r="K1429" s="3">
        <v>8400</v>
      </c>
      <c r="L1429" s="3">
        <v>3194</v>
      </c>
      <c r="M1429" s="3">
        <v>5206</v>
      </c>
      <c r="N1429" t="s">
        <v>23</v>
      </c>
    </row>
    <row r="1430" spans="2:14" hidden="1" x14ac:dyDescent="0.25">
      <c r="B1430" s="2">
        <v>42996</v>
      </c>
      <c r="C1430" s="7">
        <f>YEAR(base[[#This Row],[Data]])</f>
        <v>2017</v>
      </c>
      <c r="D1430" s="7" t="str">
        <f>UPPER(TEXT(base[[#This Row],[Data]],"mmm"))</f>
        <v>SET</v>
      </c>
      <c r="E1430" t="s">
        <v>18</v>
      </c>
      <c r="F1430" t="s">
        <v>16</v>
      </c>
      <c r="G1430" t="str">
        <f>PROPER(base[[#This Row],[Evento]]&amp;" "&amp;base[[#This Row],[Tipo]])</f>
        <v>Casamento Adulto</v>
      </c>
      <c r="H1430" t="s">
        <v>12</v>
      </c>
      <c r="I1430">
        <v>120</v>
      </c>
      <c r="J1430" s="3">
        <f>VLOOKUP(_xlfn.CONCAT(base[[#This Row],[Evento]],base[[#This Row],[Tipo]]),'[1]tabela de preços'!$D$4:$E$14,2,0)</f>
        <v>150</v>
      </c>
      <c r="K1430" s="3">
        <v>18000</v>
      </c>
      <c r="L1430" s="3">
        <v>7254</v>
      </c>
      <c r="M1430" s="3">
        <v>10746</v>
      </c>
      <c r="N1430" t="s">
        <v>23</v>
      </c>
    </row>
    <row r="1431" spans="2:14" hidden="1" x14ac:dyDescent="0.25">
      <c r="B1431" s="2">
        <v>42827</v>
      </c>
      <c r="C1431" s="7">
        <f>YEAR(base[[#This Row],[Data]])</f>
        <v>2017</v>
      </c>
      <c r="D1431" s="7" t="str">
        <f>UPPER(TEXT(base[[#This Row],[Data]],"mmm"))</f>
        <v>ABR</v>
      </c>
      <c r="E1431" t="s">
        <v>19</v>
      </c>
      <c r="F1431" t="s">
        <v>16</v>
      </c>
      <c r="G1431" t="str">
        <f>PROPER(base[[#This Row],[Evento]]&amp;" "&amp;base[[#This Row],[Tipo]])</f>
        <v>Bodas Adulto</v>
      </c>
      <c r="H1431" t="s">
        <v>15</v>
      </c>
      <c r="I1431">
        <v>100</v>
      </c>
      <c r="J1431" s="3">
        <f>VLOOKUP(_xlfn.CONCAT(base[[#This Row],[Evento]],base[[#This Row],[Tipo]]),'[1]tabela de preços'!$D$4:$E$14,2,0)</f>
        <v>150</v>
      </c>
      <c r="K1431" s="3">
        <v>15000</v>
      </c>
      <c r="L1431" s="3">
        <v>6283</v>
      </c>
      <c r="M1431" s="3">
        <v>8717</v>
      </c>
      <c r="N1431" t="s">
        <v>23</v>
      </c>
    </row>
    <row r="1432" spans="2:14" hidden="1" x14ac:dyDescent="0.25">
      <c r="B1432" s="2">
        <v>42723</v>
      </c>
      <c r="C1432" s="7">
        <f>YEAR(base[[#This Row],[Data]])</f>
        <v>2016</v>
      </c>
      <c r="D1432" s="7" t="str">
        <f>UPPER(TEXT(base[[#This Row],[Data]],"mmm"))</f>
        <v>DEZ</v>
      </c>
      <c r="E1432" t="s">
        <v>19</v>
      </c>
      <c r="F1432" t="s">
        <v>17</v>
      </c>
      <c r="G1432" t="str">
        <f>PROPER(base[[#This Row],[Evento]]&amp;" "&amp;base[[#This Row],[Tipo]])</f>
        <v>Bodas Melhor Idade</v>
      </c>
      <c r="H1432" t="s">
        <v>12</v>
      </c>
      <c r="I1432">
        <v>200</v>
      </c>
      <c r="J1432" s="3">
        <f>VLOOKUP(_xlfn.CONCAT(base[[#This Row],[Evento]],base[[#This Row],[Tipo]]),'[1]tabela de preços'!$D$4:$E$14,2,0)</f>
        <v>120</v>
      </c>
      <c r="K1432" s="3">
        <v>24000</v>
      </c>
      <c r="L1432" s="3">
        <v>10021</v>
      </c>
      <c r="M1432" s="3">
        <v>13979</v>
      </c>
      <c r="N1432" t="s">
        <v>23</v>
      </c>
    </row>
    <row r="1433" spans="2:14" x14ac:dyDescent="0.25">
      <c r="B1433" s="2">
        <v>42761</v>
      </c>
      <c r="C1433" s="7">
        <f>YEAR(base[[#This Row],[Data]])</f>
        <v>2017</v>
      </c>
      <c r="D1433" s="7" t="str">
        <f>UPPER(TEXT(base[[#This Row],[Data]],"mmm"))</f>
        <v>JAN</v>
      </c>
      <c r="E1433" t="s">
        <v>20</v>
      </c>
      <c r="F1433" t="s">
        <v>16</v>
      </c>
      <c r="G1433" t="str">
        <f>PROPER(base[[#This Row],[Evento]]&amp;" "&amp;base[[#This Row],[Tipo]])</f>
        <v>Empresa Adulto</v>
      </c>
      <c r="H1433" t="s">
        <v>15</v>
      </c>
      <c r="I1433">
        <v>50</v>
      </c>
      <c r="J1433" s="3">
        <f>VLOOKUP(_xlfn.CONCAT(base[[#This Row],[Evento]],base[[#This Row],[Tipo]]),'[1]tabela de preços'!$D$4:$E$14,2,0)</f>
        <v>100</v>
      </c>
      <c r="K1433" s="3">
        <v>5000</v>
      </c>
      <c r="L1433" s="3">
        <v>1921</v>
      </c>
      <c r="M1433" s="3">
        <v>3079</v>
      </c>
      <c r="N1433" t="s">
        <v>23</v>
      </c>
    </row>
    <row r="1434" spans="2:14" x14ac:dyDescent="0.25">
      <c r="B1434" s="2">
        <v>42749</v>
      </c>
      <c r="C1434" s="7">
        <f>YEAR(base[[#This Row],[Data]])</f>
        <v>2017</v>
      </c>
      <c r="D1434" s="7" t="str">
        <f>UPPER(TEXT(base[[#This Row],[Data]],"mmm"))</f>
        <v>JAN</v>
      </c>
      <c r="E1434" t="s">
        <v>21</v>
      </c>
      <c r="F1434" t="s">
        <v>14</v>
      </c>
      <c r="G1434" t="str">
        <f>PROPER(base[[#This Row],[Evento]]&amp;" "&amp;base[[#This Row],[Tipo]])</f>
        <v>15 Anos Teen</v>
      </c>
      <c r="H1434" t="s">
        <v>12</v>
      </c>
      <c r="I1434">
        <v>100</v>
      </c>
      <c r="J1434" s="3">
        <f>VLOOKUP(_xlfn.CONCAT(base[[#This Row],[Evento]],base[[#This Row],[Tipo]]),'[1]tabela de preços'!$D$4:$E$14,2,0)</f>
        <v>90</v>
      </c>
      <c r="K1434" s="3">
        <v>9000</v>
      </c>
      <c r="L1434" s="3">
        <v>3697</v>
      </c>
      <c r="M1434" s="3">
        <v>5303</v>
      </c>
      <c r="N1434" t="s">
        <v>23</v>
      </c>
    </row>
    <row r="1435" spans="2:14" hidden="1" x14ac:dyDescent="0.25">
      <c r="B1435" s="2">
        <v>42497</v>
      </c>
      <c r="C1435" s="7">
        <f>YEAR(base[[#This Row],[Data]])</f>
        <v>2016</v>
      </c>
      <c r="D1435" s="7" t="str">
        <f>UPPER(TEXT(base[[#This Row],[Data]],"mmm"))</f>
        <v>MAI</v>
      </c>
      <c r="E1435" t="s">
        <v>22</v>
      </c>
      <c r="F1435" t="s">
        <v>16</v>
      </c>
      <c r="G1435" t="str">
        <f>PROPER(base[[#This Row],[Evento]]&amp;" "&amp;base[[#This Row],[Tipo]])</f>
        <v>Despedida Adulto</v>
      </c>
      <c r="H1435" t="s">
        <v>15</v>
      </c>
      <c r="I1435">
        <v>150</v>
      </c>
      <c r="J1435" s="3">
        <f>VLOOKUP(_xlfn.CONCAT(base[[#This Row],[Evento]],base[[#This Row],[Tipo]]),'[1]tabela de preços'!$D$4:$E$14,2,0)</f>
        <v>120</v>
      </c>
      <c r="K1435" s="3">
        <v>18000</v>
      </c>
      <c r="L1435" s="3">
        <v>6148</v>
      </c>
      <c r="M1435" s="3">
        <v>11852</v>
      </c>
      <c r="N1435" t="s">
        <v>23</v>
      </c>
    </row>
    <row r="1436" spans="2:14" hidden="1" x14ac:dyDescent="0.25">
      <c r="B1436" s="2">
        <v>42923</v>
      </c>
      <c r="C1436" s="7">
        <f>YEAR(base[[#This Row],[Data]])</f>
        <v>2017</v>
      </c>
      <c r="D1436" s="7" t="str">
        <f>UPPER(TEXT(base[[#This Row],[Data]],"mmm"))</f>
        <v>JUL</v>
      </c>
      <c r="E1436" t="s">
        <v>10</v>
      </c>
      <c r="F1436" t="s">
        <v>11</v>
      </c>
      <c r="G1436" t="str">
        <f>PROPER(base[[#This Row],[Evento]]&amp;" "&amp;base[[#This Row],[Tipo]])</f>
        <v>Aniversário Infantil</v>
      </c>
      <c r="H1436" t="s">
        <v>12</v>
      </c>
      <c r="I1436">
        <v>50</v>
      </c>
      <c r="J1436" s="3">
        <f>VLOOKUP(_xlfn.CONCAT(base[[#This Row],[Evento]],base[[#This Row],[Tipo]]),'[1]tabela de preços'!$D$4:$E$14,2,0)</f>
        <v>70</v>
      </c>
      <c r="K1436" s="3">
        <v>3500</v>
      </c>
      <c r="L1436" s="3">
        <v>1370</v>
      </c>
      <c r="M1436" s="3">
        <v>2130</v>
      </c>
      <c r="N1436" t="s">
        <v>23</v>
      </c>
    </row>
    <row r="1437" spans="2:14" hidden="1" x14ac:dyDescent="0.25">
      <c r="B1437" s="2">
        <v>42927</v>
      </c>
      <c r="C1437" s="7">
        <f>YEAR(base[[#This Row],[Data]])</f>
        <v>2017</v>
      </c>
      <c r="D1437" s="7" t="str">
        <f>UPPER(TEXT(base[[#This Row],[Data]],"mmm"))</f>
        <v>JUL</v>
      </c>
      <c r="E1437" t="s">
        <v>10</v>
      </c>
      <c r="F1437" t="s">
        <v>14</v>
      </c>
      <c r="G1437" t="str">
        <f>PROPER(base[[#This Row],[Evento]]&amp;" "&amp;base[[#This Row],[Tipo]])</f>
        <v>Aniversário Teen</v>
      </c>
      <c r="H1437" t="s">
        <v>15</v>
      </c>
      <c r="I1437">
        <v>100</v>
      </c>
      <c r="J1437" s="3">
        <f>VLOOKUP(_xlfn.CONCAT(base[[#This Row],[Evento]],base[[#This Row],[Tipo]]),'[1]tabela de preços'!$D$4:$E$14,2,0)</f>
        <v>90</v>
      </c>
      <c r="K1437" s="3">
        <v>9000</v>
      </c>
      <c r="L1437" s="3">
        <v>3313</v>
      </c>
      <c r="M1437" s="3">
        <v>5687</v>
      </c>
      <c r="N1437" t="s">
        <v>23</v>
      </c>
    </row>
    <row r="1438" spans="2:14" hidden="1" x14ac:dyDescent="0.25">
      <c r="B1438" s="2">
        <v>42475</v>
      </c>
      <c r="C1438" s="7">
        <f>YEAR(base[[#This Row],[Data]])</f>
        <v>2016</v>
      </c>
      <c r="D1438" s="7" t="str">
        <f>UPPER(TEXT(base[[#This Row],[Data]],"mmm"))</f>
        <v>ABR</v>
      </c>
      <c r="E1438" t="s">
        <v>10</v>
      </c>
      <c r="F1438" t="s">
        <v>16</v>
      </c>
      <c r="G1438" t="str">
        <f>PROPER(base[[#This Row],[Evento]]&amp;" "&amp;base[[#This Row],[Tipo]])</f>
        <v>Aniversário Adulto</v>
      </c>
      <c r="H1438" t="s">
        <v>12</v>
      </c>
      <c r="I1438">
        <v>150</v>
      </c>
      <c r="J1438" s="3">
        <f>VLOOKUP(_xlfn.CONCAT(base[[#This Row],[Evento]],base[[#This Row],[Tipo]]),'[1]tabela de preços'!$D$4:$E$14,2,0)</f>
        <v>120</v>
      </c>
      <c r="K1438" s="3">
        <v>18000</v>
      </c>
      <c r="L1438" s="3">
        <v>7957</v>
      </c>
      <c r="M1438" s="3">
        <v>10043</v>
      </c>
      <c r="N1438" t="s">
        <v>23</v>
      </c>
    </row>
    <row r="1439" spans="2:14" hidden="1" x14ac:dyDescent="0.25">
      <c r="B1439" s="2">
        <v>43042</v>
      </c>
      <c r="C1439" s="7">
        <f>YEAR(base[[#This Row],[Data]])</f>
        <v>2017</v>
      </c>
      <c r="D1439" s="7" t="str">
        <f>UPPER(TEXT(base[[#This Row],[Data]],"mmm"))</f>
        <v>NOV</v>
      </c>
      <c r="E1439" t="s">
        <v>10</v>
      </c>
      <c r="F1439" t="s">
        <v>17</v>
      </c>
      <c r="G1439" t="str">
        <f>PROPER(base[[#This Row],[Evento]]&amp;" "&amp;base[[#This Row],[Tipo]])</f>
        <v>Aniversário Melhor Idade</v>
      </c>
      <c r="H1439" t="s">
        <v>15</v>
      </c>
      <c r="I1439">
        <v>70</v>
      </c>
      <c r="J1439" s="3">
        <f>VLOOKUP(_xlfn.CONCAT(base[[#This Row],[Evento]],base[[#This Row],[Tipo]]),'[1]tabela de preços'!$D$4:$E$14,2,0)</f>
        <v>120</v>
      </c>
      <c r="K1439" s="3">
        <v>8400</v>
      </c>
      <c r="L1439" s="3">
        <v>2804</v>
      </c>
      <c r="M1439" s="3">
        <v>5596</v>
      </c>
      <c r="N1439" t="s">
        <v>23</v>
      </c>
    </row>
    <row r="1440" spans="2:14" hidden="1" x14ac:dyDescent="0.25">
      <c r="B1440" s="2">
        <v>42852</v>
      </c>
      <c r="C1440" s="7">
        <f>YEAR(base[[#This Row],[Data]])</f>
        <v>2017</v>
      </c>
      <c r="D1440" s="7" t="str">
        <f>UPPER(TEXT(base[[#This Row],[Data]],"mmm"))</f>
        <v>ABR</v>
      </c>
      <c r="E1440" t="s">
        <v>18</v>
      </c>
      <c r="F1440" t="s">
        <v>16</v>
      </c>
      <c r="G1440" t="str">
        <f>PROPER(base[[#This Row],[Evento]]&amp;" "&amp;base[[#This Row],[Tipo]])</f>
        <v>Casamento Adulto</v>
      </c>
      <c r="H1440" t="s">
        <v>12</v>
      </c>
      <c r="I1440">
        <v>120</v>
      </c>
      <c r="J1440" s="3">
        <f>VLOOKUP(_xlfn.CONCAT(base[[#This Row],[Evento]],base[[#This Row],[Tipo]]),'[1]tabela de preços'!$D$4:$E$14,2,0)</f>
        <v>150</v>
      </c>
      <c r="K1440" s="3">
        <v>18000</v>
      </c>
      <c r="L1440" s="3">
        <v>7380</v>
      </c>
      <c r="M1440" s="3">
        <v>10620</v>
      </c>
      <c r="N1440" t="s">
        <v>23</v>
      </c>
    </row>
    <row r="1441" spans="2:14" hidden="1" x14ac:dyDescent="0.25">
      <c r="B1441" s="2">
        <v>42828</v>
      </c>
      <c r="C1441" s="7">
        <f>YEAR(base[[#This Row],[Data]])</f>
        <v>2017</v>
      </c>
      <c r="D1441" s="7" t="str">
        <f>UPPER(TEXT(base[[#This Row],[Data]],"mmm"))</f>
        <v>ABR</v>
      </c>
      <c r="E1441" t="s">
        <v>19</v>
      </c>
      <c r="F1441" t="s">
        <v>16</v>
      </c>
      <c r="G1441" t="str">
        <f>PROPER(base[[#This Row],[Evento]]&amp;" "&amp;base[[#This Row],[Tipo]])</f>
        <v>Bodas Adulto</v>
      </c>
      <c r="H1441" t="s">
        <v>15</v>
      </c>
      <c r="I1441">
        <v>100</v>
      </c>
      <c r="J1441" s="3">
        <f>VLOOKUP(_xlfn.CONCAT(base[[#This Row],[Evento]],base[[#This Row],[Tipo]]),'[1]tabela de preços'!$D$4:$E$14,2,0)</f>
        <v>150</v>
      </c>
      <c r="K1441" s="3">
        <v>15000</v>
      </c>
      <c r="L1441" s="3">
        <v>5593</v>
      </c>
      <c r="M1441" s="3">
        <v>9407</v>
      </c>
      <c r="N1441" t="s">
        <v>23</v>
      </c>
    </row>
    <row r="1442" spans="2:14" hidden="1" x14ac:dyDescent="0.25">
      <c r="B1442" s="2">
        <v>42979</v>
      </c>
      <c r="C1442" s="7">
        <f>YEAR(base[[#This Row],[Data]])</f>
        <v>2017</v>
      </c>
      <c r="D1442" s="7" t="str">
        <f>UPPER(TEXT(base[[#This Row],[Data]],"mmm"))</f>
        <v>SET</v>
      </c>
      <c r="E1442" t="s">
        <v>19</v>
      </c>
      <c r="F1442" t="s">
        <v>17</v>
      </c>
      <c r="G1442" t="str">
        <f>PROPER(base[[#This Row],[Evento]]&amp;" "&amp;base[[#This Row],[Tipo]])</f>
        <v>Bodas Melhor Idade</v>
      </c>
      <c r="H1442" t="s">
        <v>12</v>
      </c>
      <c r="I1442">
        <v>200</v>
      </c>
      <c r="J1442" s="3">
        <f>VLOOKUP(_xlfn.CONCAT(base[[#This Row],[Evento]],base[[#This Row],[Tipo]]),'[1]tabela de preços'!$D$4:$E$14,2,0)</f>
        <v>120</v>
      </c>
      <c r="K1442" s="3">
        <v>24000</v>
      </c>
      <c r="L1442" s="3">
        <v>9452</v>
      </c>
      <c r="M1442" s="3">
        <v>14548</v>
      </c>
      <c r="N1442" t="s">
        <v>23</v>
      </c>
    </row>
    <row r="1443" spans="2:14" hidden="1" x14ac:dyDescent="0.25">
      <c r="B1443" s="2">
        <v>42918</v>
      </c>
      <c r="C1443" s="7">
        <f>YEAR(base[[#This Row],[Data]])</f>
        <v>2017</v>
      </c>
      <c r="D1443" s="7" t="str">
        <f>UPPER(TEXT(base[[#This Row],[Data]],"mmm"))</f>
        <v>JUL</v>
      </c>
      <c r="E1443" t="s">
        <v>20</v>
      </c>
      <c r="F1443" t="s">
        <v>16</v>
      </c>
      <c r="G1443" t="str">
        <f>PROPER(base[[#This Row],[Evento]]&amp;" "&amp;base[[#This Row],[Tipo]])</f>
        <v>Empresa Adulto</v>
      </c>
      <c r="H1443" t="s">
        <v>15</v>
      </c>
      <c r="I1443">
        <v>50</v>
      </c>
      <c r="J1443" s="3">
        <f>VLOOKUP(_xlfn.CONCAT(base[[#This Row],[Evento]],base[[#This Row],[Tipo]]),'[1]tabela de preços'!$D$4:$E$14,2,0)</f>
        <v>100</v>
      </c>
      <c r="K1443" s="3">
        <v>5000</v>
      </c>
      <c r="L1443" s="3">
        <v>1719</v>
      </c>
      <c r="M1443" s="3">
        <v>3281</v>
      </c>
      <c r="N1443" t="s">
        <v>23</v>
      </c>
    </row>
    <row r="1444" spans="2:14" hidden="1" x14ac:dyDescent="0.25">
      <c r="B1444" s="2">
        <v>43080</v>
      </c>
      <c r="C1444" s="7">
        <f>YEAR(base[[#This Row],[Data]])</f>
        <v>2017</v>
      </c>
      <c r="D1444" s="7" t="str">
        <f>UPPER(TEXT(base[[#This Row],[Data]],"mmm"))</f>
        <v>DEZ</v>
      </c>
      <c r="E1444" t="s">
        <v>21</v>
      </c>
      <c r="F1444" t="s">
        <v>14</v>
      </c>
      <c r="G1444" t="str">
        <f>PROPER(base[[#This Row],[Evento]]&amp;" "&amp;base[[#This Row],[Tipo]])</f>
        <v>15 Anos Teen</v>
      </c>
      <c r="H1444" t="s">
        <v>12</v>
      </c>
      <c r="I1444">
        <v>100</v>
      </c>
      <c r="J1444" s="3">
        <f>VLOOKUP(_xlfn.CONCAT(base[[#This Row],[Evento]],base[[#This Row],[Tipo]]),'[1]tabela de preços'!$D$4:$E$14,2,0)</f>
        <v>90</v>
      </c>
      <c r="K1444" s="3">
        <v>9000</v>
      </c>
      <c r="L1444" s="3">
        <v>4000</v>
      </c>
      <c r="M1444" s="3">
        <v>5000</v>
      </c>
      <c r="N1444" t="s">
        <v>23</v>
      </c>
    </row>
    <row r="1445" spans="2:14" hidden="1" x14ac:dyDescent="0.25">
      <c r="B1445" s="2">
        <v>43037</v>
      </c>
      <c r="C1445" s="7">
        <f>YEAR(base[[#This Row],[Data]])</f>
        <v>2017</v>
      </c>
      <c r="D1445" s="7" t="str">
        <f>UPPER(TEXT(base[[#This Row],[Data]],"mmm"))</f>
        <v>OUT</v>
      </c>
      <c r="E1445" t="s">
        <v>22</v>
      </c>
      <c r="F1445" t="s">
        <v>16</v>
      </c>
      <c r="G1445" t="str">
        <f>PROPER(base[[#This Row],[Evento]]&amp;" "&amp;base[[#This Row],[Tipo]])</f>
        <v>Despedida Adulto</v>
      </c>
      <c r="H1445" t="s">
        <v>15</v>
      </c>
      <c r="I1445">
        <v>150</v>
      </c>
      <c r="J1445" s="3">
        <f>VLOOKUP(_xlfn.CONCAT(base[[#This Row],[Evento]],base[[#This Row],[Tipo]]),'[1]tabela de preços'!$D$4:$E$14,2,0)</f>
        <v>120</v>
      </c>
      <c r="K1445" s="3">
        <v>18000</v>
      </c>
      <c r="L1445" s="3">
        <v>7530</v>
      </c>
      <c r="M1445" s="3">
        <v>10470</v>
      </c>
      <c r="N1445" t="s">
        <v>23</v>
      </c>
    </row>
    <row r="1446" spans="2:14" hidden="1" x14ac:dyDescent="0.25">
      <c r="B1446" s="2">
        <v>42545</v>
      </c>
      <c r="C1446" s="7">
        <f>YEAR(base[[#This Row],[Data]])</f>
        <v>2016</v>
      </c>
      <c r="D1446" s="7" t="str">
        <f>UPPER(TEXT(base[[#This Row],[Data]],"mmm"))</f>
        <v>JUN</v>
      </c>
      <c r="E1446" t="s">
        <v>10</v>
      </c>
      <c r="F1446" t="s">
        <v>11</v>
      </c>
      <c r="G1446" t="str">
        <f>PROPER(base[[#This Row],[Evento]]&amp;" "&amp;base[[#This Row],[Tipo]])</f>
        <v>Aniversário Infantil</v>
      </c>
      <c r="H1446" t="s">
        <v>12</v>
      </c>
      <c r="I1446">
        <v>50</v>
      </c>
      <c r="J1446" s="3">
        <f>VLOOKUP(_xlfn.CONCAT(base[[#This Row],[Evento]],base[[#This Row],[Tipo]]),'[1]tabela de preços'!$D$4:$E$14,2,0)</f>
        <v>70</v>
      </c>
      <c r="K1446" s="3">
        <v>3500</v>
      </c>
      <c r="L1446" s="3">
        <v>1348</v>
      </c>
      <c r="M1446" s="3">
        <v>2152</v>
      </c>
      <c r="N1446" t="s">
        <v>23</v>
      </c>
    </row>
    <row r="1447" spans="2:14" hidden="1" x14ac:dyDescent="0.25">
      <c r="B1447" s="2">
        <v>42952</v>
      </c>
      <c r="C1447" s="7">
        <f>YEAR(base[[#This Row],[Data]])</f>
        <v>2017</v>
      </c>
      <c r="D1447" s="7" t="str">
        <f>UPPER(TEXT(base[[#This Row],[Data]],"mmm"))</f>
        <v>AGO</v>
      </c>
      <c r="E1447" t="s">
        <v>10</v>
      </c>
      <c r="F1447" t="s">
        <v>14</v>
      </c>
      <c r="G1447" t="str">
        <f>PROPER(base[[#This Row],[Evento]]&amp;" "&amp;base[[#This Row],[Tipo]])</f>
        <v>Aniversário Teen</v>
      </c>
      <c r="H1447" t="s">
        <v>15</v>
      </c>
      <c r="I1447">
        <v>100</v>
      </c>
      <c r="J1447" s="3">
        <f>VLOOKUP(_xlfn.CONCAT(base[[#This Row],[Evento]],base[[#This Row],[Tipo]]),'[1]tabela de preços'!$D$4:$E$14,2,0)</f>
        <v>90</v>
      </c>
      <c r="K1447" s="3">
        <v>9000</v>
      </c>
      <c r="L1447" s="3">
        <v>3101</v>
      </c>
      <c r="M1447" s="3">
        <v>5899</v>
      </c>
      <c r="N1447" t="s">
        <v>23</v>
      </c>
    </row>
    <row r="1448" spans="2:14" hidden="1" x14ac:dyDescent="0.25">
      <c r="B1448" s="2">
        <v>43038</v>
      </c>
      <c r="C1448" s="7">
        <f>YEAR(base[[#This Row],[Data]])</f>
        <v>2017</v>
      </c>
      <c r="D1448" s="7" t="str">
        <f>UPPER(TEXT(base[[#This Row],[Data]],"mmm"))</f>
        <v>OUT</v>
      </c>
      <c r="E1448" t="s">
        <v>10</v>
      </c>
      <c r="F1448" t="s">
        <v>16</v>
      </c>
      <c r="G1448" t="str">
        <f>PROPER(base[[#This Row],[Evento]]&amp;" "&amp;base[[#This Row],[Tipo]])</f>
        <v>Aniversário Adulto</v>
      </c>
      <c r="H1448" t="s">
        <v>12</v>
      </c>
      <c r="I1448">
        <v>150</v>
      </c>
      <c r="J1448" s="3">
        <f>VLOOKUP(_xlfn.CONCAT(base[[#This Row],[Evento]],base[[#This Row],[Tipo]]),'[1]tabela de preços'!$D$4:$E$14,2,0)</f>
        <v>120</v>
      </c>
      <c r="K1448" s="3">
        <v>18000</v>
      </c>
      <c r="L1448" s="3">
        <v>6552</v>
      </c>
      <c r="M1448" s="3">
        <v>11448</v>
      </c>
      <c r="N1448" t="s">
        <v>23</v>
      </c>
    </row>
    <row r="1449" spans="2:14" hidden="1" x14ac:dyDescent="0.25">
      <c r="B1449" s="2">
        <v>42561</v>
      </c>
      <c r="C1449" s="7">
        <f>YEAR(base[[#This Row],[Data]])</f>
        <v>2016</v>
      </c>
      <c r="D1449" s="7" t="str">
        <f>UPPER(TEXT(base[[#This Row],[Data]],"mmm"))</f>
        <v>JUL</v>
      </c>
      <c r="E1449" t="s">
        <v>10</v>
      </c>
      <c r="F1449" t="s">
        <v>17</v>
      </c>
      <c r="G1449" t="str">
        <f>PROPER(base[[#This Row],[Evento]]&amp;" "&amp;base[[#This Row],[Tipo]])</f>
        <v>Aniversário Melhor Idade</v>
      </c>
      <c r="H1449" t="s">
        <v>15</v>
      </c>
      <c r="I1449">
        <v>70</v>
      </c>
      <c r="J1449" s="3">
        <f>VLOOKUP(_xlfn.CONCAT(base[[#This Row],[Evento]],base[[#This Row],[Tipo]]),'[1]tabela de preços'!$D$4:$E$14,2,0)</f>
        <v>120</v>
      </c>
      <c r="K1449" s="3">
        <v>8400</v>
      </c>
      <c r="L1449" s="3">
        <v>3632</v>
      </c>
      <c r="M1449" s="3">
        <v>4768</v>
      </c>
      <c r="N1449" t="s">
        <v>23</v>
      </c>
    </row>
    <row r="1450" spans="2:14" hidden="1" x14ac:dyDescent="0.25">
      <c r="B1450" s="2">
        <v>42669</v>
      </c>
      <c r="C1450" s="7">
        <f>YEAR(base[[#This Row],[Data]])</f>
        <v>2016</v>
      </c>
      <c r="D1450" s="7" t="str">
        <f>UPPER(TEXT(base[[#This Row],[Data]],"mmm"))</f>
        <v>OUT</v>
      </c>
      <c r="E1450" t="s">
        <v>18</v>
      </c>
      <c r="F1450" t="s">
        <v>16</v>
      </c>
      <c r="G1450" t="str">
        <f>PROPER(base[[#This Row],[Evento]]&amp;" "&amp;base[[#This Row],[Tipo]])</f>
        <v>Casamento Adulto</v>
      </c>
      <c r="H1450" t="s">
        <v>12</v>
      </c>
      <c r="I1450">
        <v>120</v>
      </c>
      <c r="J1450" s="3">
        <f>VLOOKUP(_xlfn.CONCAT(base[[#This Row],[Evento]],base[[#This Row],[Tipo]]),'[1]tabela de preços'!$D$4:$E$14,2,0)</f>
        <v>150</v>
      </c>
      <c r="K1450" s="3">
        <v>18000</v>
      </c>
      <c r="L1450" s="3">
        <v>7733</v>
      </c>
      <c r="M1450" s="3">
        <v>10267</v>
      </c>
      <c r="N1450" t="s">
        <v>23</v>
      </c>
    </row>
    <row r="1451" spans="2:14" hidden="1" x14ac:dyDescent="0.25">
      <c r="B1451" s="2">
        <v>42457</v>
      </c>
      <c r="C1451" s="7">
        <f>YEAR(base[[#This Row],[Data]])</f>
        <v>2016</v>
      </c>
      <c r="D1451" s="7" t="str">
        <f>UPPER(TEXT(base[[#This Row],[Data]],"mmm"))</f>
        <v>MAR</v>
      </c>
      <c r="E1451" t="s">
        <v>19</v>
      </c>
      <c r="F1451" t="s">
        <v>16</v>
      </c>
      <c r="G1451" t="str">
        <f>PROPER(base[[#This Row],[Evento]]&amp;" "&amp;base[[#This Row],[Tipo]])</f>
        <v>Bodas Adulto</v>
      </c>
      <c r="H1451" t="s">
        <v>15</v>
      </c>
      <c r="I1451">
        <v>100</v>
      </c>
      <c r="J1451" s="3">
        <f>VLOOKUP(_xlfn.CONCAT(base[[#This Row],[Evento]],base[[#This Row],[Tipo]]),'[1]tabela de preços'!$D$4:$E$14,2,0)</f>
        <v>150</v>
      </c>
      <c r="K1451" s="3">
        <v>15000</v>
      </c>
      <c r="L1451" s="3">
        <v>5057</v>
      </c>
      <c r="M1451" s="3">
        <v>9943</v>
      </c>
      <c r="N1451" t="s">
        <v>23</v>
      </c>
    </row>
    <row r="1452" spans="2:14" x14ac:dyDescent="0.25">
      <c r="B1452" s="2">
        <v>42766</v>
      </c>
      <c r="C1452" s="7">
        <f>YEAR(base[[#This Row],[Data]])</f>
        <v>2017</v>
      </c>
      <c r="D1452" s="7" t="str">
        <f>UPPER(TEXT(base[[#This Row],[Data]],"mmm"))</f>
        <v>JAN</v>
      </c>
      <c r="E1452" t="s">
        <v>19</v>
      </c>
      <c r="F1452" t="s">
        <v>17</v>
      </c>
      <c r="G1452" t="str">
        <f>PROPER(base[[#This Row],[Evento]]&amp;" "&amp;base[[#This Row],[Tipo]])</f>
        <v>Bodas Melhor Idade</v>
      </c>
      <c r="H1452" t="s">
        <v>12</v>
      </c>
      <c r="I1452">
        <v>200</v>
      </c>
      <c r="J1452" s="3">
        <f>VLOOKUP(_xlfn.CONCAT(base[[#This Row],[Evento]],base[[#This Row],[Tipo]]),'[1]tabela de preços'!$D$4:$E$14,2,0)</f>
        <v>120</v>
      </c>
      <c r="K1452" s="3">
        <v>24000</v>
      </c>
      <c r="L1452" s="3">
        <v>10201</v>
      </c>
      <c r="M1452" s="3">
        <v>13799</v>
      </c>
      <c r="N1452" t="s">
        <v>23</v>
      </c>
    </row>
    <row r="1453" spans="2:14" hidden="1" x14ac:dyDescent="0.25">
      <c r="B1453" s="2">
        <v>42648</v>
      </c>
      <c r="C1453" s="7">
        <f>YEAR(base[[#This Row],[Data]])</f>
        <v>2016</v>
      </c>
      <c r="D1453" s="7" t="str">
        <f>UPPER(TEXT(base[[#This Row],[Data]],"mmm"))</f>
        <v>OUT</v>
      </c>
      <c r="E1453" t="s">
        <v>20</v>
      </c>
      <c r="F1453" t="s">
        <v>16</v>
      </c>
      <c r="G1453" t="str">
        <f>PROPER(base[[#This Row],[Evento]]&amp;" "&amp;base[[#This Row],[Tipo]])</f>
        <v>Empresa Adulto</v>
      </c>
      <c r="H1453" t="s">
        <v>15</v>
      </c>
      <c r="I1453">
        <v>50</v>
      </c>
      <c r="J1453" s="3">
        <f>VLOOKUP(_xlfn.CONCAT(base[[#This Row],[Evento]],base[[#This Row],[Tipo]]),'[1]tabela de preços'!$D$4:$E$14,2,0)</f>
        <v>100</v>
      </c>
      <c r="K1453" s="3">
        <v>5000</v>
      </c>
      <c r="L1453" s="3">
        <v>1671</v>
      </c>
      <c r="M1453" s="3">
        <v>3329</v>
      </c>
      <c r="N1453" t="s">
        <v>23</v>
      </c>
    </row>
    <row r="1454" spans="2:14" hidden="1" x14ac:dyDescent="0.25">
      <c r="B1454" s="2">
        <v>42596</v>
      </c>
      <c r="C1454" s="7">
        <f>YEAR(base[[#This Row],[Data]])</f>
        <v>2016</v>
      </c>
      <c r="D1454" s="7" t="str">
        <f>UPPER(TEXT(base[[#This Row],[Data]],"mmm"))</f>
        <v>AGO</v>
      </c>
      <c r="E1454" t="s">
        <v>21</v>
      </c>
      <c r="F1454" t="s">
        <v>14</v>
      </c>
      <c r="G1454" t="str">
        <f>PROPER(base[[#This Row],[Evento]]&amp;" "&amp;base[[#This Row],[Tipo]])</f>
        <v>15 Anos Teen</v>
      </c>
      <c r="H1454" t="s">
        <v>12</v>
      </c>
      <c r="I1454">
        <v>100</v>
      </c>
      <c r="J1454" s="3">
        <f>VLOOKUP(_xlfn.CONCAT(base[[#This Row],[Evento]],base[[#This Row],[Tipo]]),'[1]tabela de preços'!$D$4:$E$14,2,0)</f>
        <v>90</v>
      </c>
      <c r="K1454" s="3">
        <v>9000</v>
      </c>
      <c r="L1454" s="3">
        <v>3247</v>
      </c>
      <c r="M1454" s="3">
        <v>5753</v>
      </c>
      <c r="N1454" t="s">
        <v>23</v>
      </c>
    </row>
    <row r="1455" spans="2:14" hidden="1" x14ac:dyDescent="0.25">
      <c r="B1455" s="2">
        <v>42620</v>
      </c>
      <c r="C1455" s="7">
        <f>YEAR(base[[#This Row],[Data]])</f>
        <v>2016</v>
      </c>
      <c r="D1455" s="7" t="str">
        <f>UPPER(TEXT(base[[#This Row],[Data]],"mmm"))</f>
        <v>SET</v>
      </c>
      <c r="E1455" t="s">
        <v>22</v>
      </c>
      <c r="F1455" t="s">
        <v>16</v>
      </c>
      <c r="G1455" t="str">
        <f>PROPER(base[[#This Row],[Evento]]&amp;" "&amp;base[[#This Row],[Tipo]])</f>
        <v>Despedida Adulto</v>
      </c>
      <c r="H1455" t="s">
        <v>15</v>
      </c>
      <c r="I1455">
        <v>150</v>
      </c>
      <c r="J1455" s="3">
        <f>VLOOKUP(_xlfn.CONCAT(base[[#This Row],[Evento]],base[[#This Row],[Tipo]]),'[1]tabela de preços'!$D$4:$E$14,2,0)</f>
        <v>120</v>
      </c>
      <c r="K1455" s="3">
        <v>18000</v>
      </c>
      <c r="L1455" s="3">
        <v>5978</v>
      </c>
      <c r="M1455" s="3">
        <v>12022</v>
      </c>
      <c r="N1455" t="s">
        <v>23</v>
      </c>
    </row>
    <row r="1456" spans="2:14" hidden="1" x14ac:dyDescent="0.25">
      <c r="B1456" s="2">
        <v>42627</v>
      </c>
      <c r="C1456" s="7">
        <f>YEAR(base[[#This Row],[Data]])</f>
        <v>2016</v>
      </c>
      <c r="D1456" s="7" t="str">
        <f>UPPER(TEXT(base[[#This Row],[Data]],"mmm"))</f>
        <v>SET</v>
      </c>
      <c r="E1456" t="s">
        <v>10</v>
      </c>
      <c r="F1456" t="s">
        <v>11</v>
      </c>
      <c r="G1456" t="str">
        <f>PROPER(base[[#This Row],[Evento]]&amp;" "&amp;base[[#This Row],[Tipo]])</f>
        <v>Aniversário Infantil</v>
      </c>
      <c r="H1456" t="s">
        <v>12</v>
      </c>
      <c r="I1456">
        <v>50</v>
      </c>
      <c r="J1456" s="3">
        <f>VLOOKUP(_xlfn.CONCAT(base[[#This Row],[Evento]],base[[#This Row],[Tipo]]),'[1]tabela de preços'!$D$4:$E$14,2,0)</f>
        <v>70</v>
      </c>
      <c r="K1456" s="3">
        <v>3500</v>
      </c>
      <c r="L1456" s="3">
        <v>1247</v>
      </c>
      <c r="M1456" s="3">
        <v>2253</v>
      </c>
      <c r="N1456" t="s">
        <v>23</v>
      </c>
    </row>
    <row r="1457" spans="2:14" hidden="1" x14ac:dyDescent="0.25">
      <c r="B1457" s="2">
        <v>42621</v>
      </c>
      <c r="C1457" s="7">
        <f>YEAR(base[[#This Row],[Data]])</f>
        <v>2016</v>
      </c>
      <c r="D1457" s="7" t="str">
        <f>UPPER(TEXT(base[[#This Row],[Data]],"mmm"))</f>
        <v>SET</v>
      </c>
      <c r="E1457" t="s">
        <v>10</v>
      </c>
      <c r="F1457" t="s">
        <v>14</v>
      </c>
      <c r="G1457" t="str">
        <f>PROPER(base[[#This Row],[Evento]]&amp;" "&amp;base[[#This Row],[Tipo]])</f>
        <v>Aniversário Teen</v>
      </c>
      <c r="H1457" t="s">
        <v>15</v>
      </c>
      <c r="I1457">
        <v>100</v>
      </c>
      <c r="J1457" s="3">
        <f>VLOOKUP(_xlfn.CONCAT(base[[#This Row],[Evento]],base[[#This Row],[Tipo]]),'[1]tabela de preços'!$D$4:$E$14,2,0)</f>
        <v>90</v>
      </c>
      <c r="K1457" s="3">
        <v>9000</v>
      </c>
      <c r="L1457" s="3">
        <v>3553</v>
      </c>
      <c r="M1457" s="3">
        <v>5447</v>
      </c>
      <c r="N1457" t="s">
        <v>23</v>
      </c>
    </row>
    <row r="1458" spans="2:14" hidden="1" x14ac:dyDescent="0.25">
      <c r="B1458" s="2">
        <v>42692</v>
      </c>
      <c r="C1458" s="7">
        <f>YEAR(base[[#This Row],[Data]])</f>
        <v>2016</v>
      </c>
      <c r="D1458" s="7" t="str">
        <f>UPPER(TEXT(base[[#This Row],[Data]],"mmm"))</f>
        <v>NOV</v>
      </c>
      <c r="E1458" t="s">
        <v>10</v>
      </c>
      <c r="F1458" t="s">
        <v>16</v>
      </c>
      <c r="G1458" t="str">
        <f>PROPER(base[[#This Row],[Evento]]&amp;" "&amp;base[[#This Row],[Tipo]])</f>
        <v>Aniversário Adulto</v>
      </c>
      <c r="H1458" t="s">
        <v>12</v>
      </c>
      <c r="I1458">
        <v>150</v>
      </c>
      <c r="J1458" s="3">
        <f>VLOOKUP(_xlfn.CONCAT(base[[#This Row],[Evento]],base[[#This Row],[Tipo]]),'[1]tabela de preços'!$D$4:$E$14,2,0)</f>
        <v>120</v>
      </c>
      <c r="K1458" s="3">
        <v>18000</v>
      </c>
      <c r="L1458" s="3">
        <v>6741</v>
      </c>
      <c r="M1458" s="3">
        <v>11259</v>
      </c>
      <c r="N1458" t="s">
        <v>23</v>
      </c>
    </row>
    <row r="1459" spans="2:14" hidden="1" x14ac:dyDescent="0.25">
      <c r="B1459" s="2">
        <v>42513</v>
      </c>
      <c r="C1459" s="7">
        <f>YEAR(base[[#This Row],[Data]])</f>
        <v>2016</v>
      </c>
      <c r="D1459" s="7" t="str">
        <f>UPPER(TEXT(base[[#This Row],[Data]],"mmm"))</f>
        <v>MAI</v>
      </c>
      <c r="E1459" t="s">
        <v>10</v>
      </c>
      <c r="F1459" t="s">
        <v>17</v>
      </c>
      <c r="G1459" t="str">
        <f>PROPER(base[[#This Row],[Evento]]&amp;" "&amp;base[[#This Row],[Tipo]])</f>
        <v>Aniversário Melhor Idade</v>
      </c>
      <c r="H1459" t="s">
        <v>15</v>
      </c>
      <c r="I1459">
        <v>70</v>
      </c>
      <c r="J1459" s="3">
        <f>VLOOKUP(_xlfn.CONCAT(base[[#This Row],[Evento]],base[[#This Row],[Tipo]]),'[1]tabela de preços'!$D$4:$E$14,2,0)</f>
        <v>120</v>
      </c>
      <c r="K1459" s="3">
        <v>8400</v>
      </c>
      <c r="L1459" s="3">
        <v>2865</v>
      </c>
      <c r="M1459" s="3">
        <v>5535</v>
      </c>
      <c r="N1459" t="s">
        <v>23</v>
      </c>
    </row>
    <row r="1460" spans="2:14" hidden="1" x14ac:dyDescent="0.25">
      <c r="B1460" s="2">
        <v>42585</v>
      </c>
      <c r="C1460" s="7">
        <f>YEAR(base[[#This Row],[Data]])</f>
        <v>2016</v>
      </c>
      <c r="D1460" s="7" t="str">
        <f>UPPER(TEXT(base[[#This Row],[Data]],"mmm"))</f>
        <v>AGO</v>
      </c>
      <c r="E1460" t="s">
        <v>18</v>
      </c>
      <c r="F1460" t="s">
        <v>16</v>
      </c>
      <c r="G1460" t="str">
        <f>PROPER(base[[#This Row],[Evento]]&amp;" "&amp;base[[#This Row],[Tipo]])</f>
        <v>Casamento Adulto</v>
      </c>
      <c r="H1460" t="s">
        <v>12</v>
      </c>
      <c r="I1460">
        <v>120</v>
      </c>
      <c r="J1460" s="3">
        <f>VLOOKUP(_xlfn.CONCAT(base[[#This Row],[Evento]],base[[#This Row],[Tipo]]),'[1]tabela de preços'!$D$4:$E$14,2,0)</f>
        <v>150</v>
      </c>
      <c r="K1460" s="3">
        <v>18000</v>
      </c>
      <c r="L1460" s="3">
        <v>6435</v>
      </c>
      <c r="M1460" s="3">
        <v>11565</v>
      </c>
      <c r="N1460" t="s">
        <v>23</v>
      </c>
    </row>
    <row r="1461" spans="2:14" hidden="1" x14ac:dyDescent="0.25">
      <c r="B1461" s="2">
        <v>42434</v>
      </c>
      <c r="C1461" s="7">
        <f>YEAR(base[[#This Row],[Data]])</f>
        <v>2016</v>
      </c>
      <c r="D1461" s="7" t="str">
        <f>UPPER(TEXT(base[[#This Row],[Data]],"mmm"))</f>
        <v>MAR</v>
      </c>
      <c r="E1461" t="s">
        <v>19</v>
      </c>
      <c r="F1461" t="s">
        <v>16</v>
      </c>
      <c r="G1461" t="str">
        <f>PROPER(base[[#This Row],[Evento]]&amp;" "&amp;base[[#This Row],[Tipo]])</f>
        <v>Bodas Adulto</v>
      </c>
      <c r="H1461" t="s">
        <v>15</v>
      </c>
      <c r="I1461">
        <v>100</v>
      </c>
      <c r="J1461" s="3">
        <f>VLOOKUP(_xlfn.CONCAT(base[[#This Row],[Evento]],base[[#This Row],[Tipo]]),'[1]tabela de preços'!$D$4:$E$14,2,0)</f>
        <v>150</v>
      </c>
      <c r="K1461" s="3">
        <v>15000</v>
      </c>
      <c r="L1461" s="3">
        <v>5432</v>
      </c>
      <c r="M1461" s="3">
        <v>9568</v>
      </c>
      <c r="N1461" t="s">
        <v>23</v>
      </c>
    </row>
    <row r="1462" spans="2:14" hidden="1" x14ac:dyDescent="0.25">
      <c r="B1462" s="2">
        <v>42710</v>
      </c>
      <c r="C1462" s="7">
        <f>YEAR(base[[#This Row],[Data]])</f>
        <v>2016</v>
      </c>
      <c r="D1462" s="7" t="str">
        <f>UPPER(TEXT(base[[#This Row],[Data]],"mmm"))</f>
        <v>DEZ</v>
      </c>
      <c r="E1462" t="s">
        <v>19</v>
      </c>
      <c r="F1462" t="s">
        <v>17</v>
      </c>
      <c r="G1462" t="str">
        <f>PROPER(base[[#This Row],[Evento]]&amp;" "&amp;base[[#This Row],[Tipo]])</f>
        <v>Bodas Melhor Idade</v>
      </c>
      <c r="H1462" t="s">
        <v>12</v>
      </c>
      <c r="I1462">
        <v>200</v>
      </c>
      <c r="J1462" s="3">
        <f>VLOOKUP(_xlfn.CONCAT(base[[#This Row],[Evento]],base[[#This Row],[Tipo]]),'[1]tabela de preços'!$D$4:$E$14,2,0)</f>
        <v>120</v>
      </c>
      <c r="K1462" s="3">
        <v>24000</v>
      </c>
      <c r="L1462" s="3">
        <v>9472</v>
      </c>
      <c r="M1462" s="3">
        <v>14528</v>
      </c>
      <c r="N1462" t="s">
        <v>23</v>
      </c>
    </row>
    <row r="1463" spans="2:14" hidden="1" x14ac:dyDescent="0.25">
      <c r="B1463" s="2">
        <v>42829</v>
      </c>
      <c r="C1463" s="7">
        <f>YEAR(base[[#This Row],[Data]])</f>
        <v>2017</v>
      </c>
      <c r="D1463" s="7" t="str">
        <f>UPPER(TEXT(base[[#This Row],[Data]],"mmm"))</f>
        <v>ABR</v>
      </c>
      <c r="E1463" t="s">
        <v>20</v>
      </c>
      <c r="F1463" t="s">
        <v>16</v>
      </c>
      <c r="G1463" t="str">
        <f>PROPER(base[[#This Row],[Evento]]&amp;" "&amp;base[[#This Row],[Tipo]])</f>
        <v>Empresa Adulto</v>
      </c>
      <c r="H1463" t="s">
        <v>15</v>
      </c>
      <c r="I1463">
        <v>50</v>
      </c>
      <c r="J1463" s="3">
        <f>VLOOKUP(_xlfn.CONCAT(base[[#This Row],[Evento]],base[[#This Row],[Tipo]]),'[1]tabela de preços'!$D$4:$E$14,2,0)</f>
        <v>100</v>
      </c>
      <c r="K1463" s="3">
        <v>5000</v>
      </c>
      <c r="L1463" s="3">
        <v>1725</v>
      </c>
      <c r="M1463" s="3">
        <v>3275</v>
      </c>
      <c r="N1463" t="s">
        <v>23</v>
      </c>
    </row>
    <row r="1464" spans="2:14" hidden="1" x14ac:dyDescent="0.25">
      <c r="B1464" s="2">
        <v>42886</v>
      </c>
      <c r="C1464" s="7">
        <f>YEAR(base[[#This Row],[Data]])</f>
        <v>2017</v>
      </c>
      <c r="D1464" s="7" t="str">
        <f>UPPER(TEXT(base[[#This Row],[Data]],"mmm"))</f>
        <v>MAI</v>
      </c>
      <c r="E1464" t="s">
        <v>21</v>
      </c>
      <c r="F1464" t="s">
        <v>14</v>
      </c>
      <c r="G1464" t="str">
        <f>PROPER(base[[#This Row],[Evento]]&amp;" "&amp;base[[#This Row],[Tipo]])</f>
        <v>15 Anos Teen</v>
      </c>
      <c r="H1464" t="s">
        <v>12</v>
      </c>
      <c r="I1464">
        <v>100</v>
      </c>
      <c r="J1464" s="3">
        <f>VLOOKUP(_xlfn.CONCAT(base[[#This Row],[Evento]],base[[#This Row],[Tipo]]),'[1]tabela de preços'!$D$4:$E$14,2,0)</f>
        <v>90</v>
      </c>
      <c r="K1464" s="3">
        <v>9000</v>
      </c>
      <c r="L1464" s="3">
        <v>2979</v>
      </c>
      <c r="M1464" s="3">
        <v>6021</v>
      </c>
      <c r="N1464" t="s">
        <v>23</v>
      </c>
    </row>
    <row r="1465" spans="2:14" hidden="1" x14ac:dyDescent="0.25">
      <c r="B1465" s="2">
        <v>42776</v>
      </c>
      <c r="C1465" s="7">
        <f>YEAR(base[[#This Row],[Data]])</f>
        <v>2017</v>
      </c>
      <c r="D1465" s="7" t="str">
        <f>UPPER(TEXT(base[[#This Row],[Data]],"mmm"))</f>
        <v>FEV</v>
      </c>
      <c r="E1465" t="s">
        <v>22</v>
      </c>
      <c r="F1465" t="s">
        <v>16</v>
      </c>
      <c r="G1465" t="str">
        <f>PROPER(base[[#This Row],[Evento]]&amp;" "&amp;base[[#This Row],[Tipo]])</f>
        <v>Despedida Adulto</v>
      </c>
      <c r="H1465" t="s">
        <v>15</v>
      </c>
      <c r="I1465">
        <v>150</v>
      </c>
      <c r="J1465" s="3">
        <f>VLOOKUP(_xlfn.CONCAT(base[[#This Row],[Evento]],base[[#This Row],[Tipo]]),'[1]tabela de preços'!$D$4:$E$14,2,0)</f>
        <v>120</v>
      </c>
      <c r="K1465" s="3">
        <v>18000</v>
      </c>
      <c r="L1465" s="3">
        <v>7618</v>
      </c>
      <c r="M1465" s="3">
        <v>10382</v>
      </c>
      <c r="N1465" t="s">
        <v>23</v>
      </c>
    </row>
    <row r="1466" spans="2:14" hidden="1" x14ac:dyDescent="0.25">
      <c r="B1466" s="2">
        <v>42774</v>
      </c>
      <c r="C1466" s="7">
        <f>YEAR(base[[#This Row],[Data]])</f>
        <v>2017</v>
      </c>
      <c r="D1466" s="7" t="str">
        <f>UPPER(TEXT(base[[#This Row],[Data]],"mmm"))</f>
        <v>FEV</v>
      </c>
      <c r="E1466" t="s">
        <v>10</v>
      </c>
      <c r="F1466" t="s">
        <v>11</v>
      </c>
      <c r="G1466" t="str">
        <f>PROPER(base[[#This Row],[Evento]]&amp;" "&amp;base[[#This Row],[Tipo]])</f>
        <v>Aniversário Infantil</v>
      </c>
      <c r="H1466" t="s">
        <v>12</v>
      </c>
      <c r="I1466">
        <v>50</v>
      </c>
      <c r="J1466" s="3">
        <f>VLOOKUP(_xlfn.CONCAT(base[[#This Row],[Evento]],base[[#This Row],[Tipo]]),'[1]tabela de preços'!$D$4:$E$14,2,0)</f>
        <v>70</v>
      </c>
      <c r="K1466" s="3">
        <v>3500</v>
      </c>
      <c r="L1466" s="3">
        <v>1512</v>
      </c>
      <c r="M1466" s="3">
        <v>1988</v>
      </c>
      <c r="N1466" t="s">
        <v>23</v>
      </c>
    </row>
    <row r="1467" spans="2:14" hidden="1" x14ac:dyDescent="0.25">
      <c r="B1467" s="2">
        <v>42901</v>
      </c>
      <c r="C1467" s="7">
        <f>YEAR(base[[#This Row],[Data]])</f>
        <v>2017</v>
      </c>
      <c r="D1467" s="7" t="str">
        <f>UPPER(TEXT(base[[#This Row],[Data]],"mmm"))</f>
        <v>JUN</v>
      </c>
      <c r="E1467" t="s">
        <v>10</v>
      </c>
      <c r="F1467" t="s">
        <v>14</v>
      </c>
      <c r="G1467" t="str">
        <f>PROPER(base[[#This Row],[Evento]]&amp;" "&amp;base[[#This Row],[Tipo]])</f>
        <v>Aniversário Teen</v>
      </c>
      <c r="H1467" t="s">
        <v>15</v>
      </c>
      <c r="I1467">
        <v>100</v>
      </c>
      <c r="J1467" s="3">
        <f>VLOOKUP(_xlfn.CONCAT(base[[#This Row],[Evento]],base[[#This Row],[Tipo]]),'[1]tabela de preços'!$D$4:$E$14,2,0)</f>
        <v>90</v>
      </c>
      <c r="K1467" s="3">
        <v>9000</v>
      </c>
      <c r="L1467" s="3">
        <v>3006</v>
      </c>
      <c r="M1467" s="3">
        <v>5994</v>
      </c>
      <c r="N1467" t="s">
        <v>23</v>
      </c>
    </row>
    <row r="1468" spans="2:14" hidden="1" x14ac:dyDescent="0.25">
      <c r="B1468" s="2">
        <v>42932</v>
      </c>
      <c r="C1468" s="7">
        <f>YEAR(base[[#This Row],[Data]])</f>
        <v>2017</v>
      </c>
      <c r="D1468" s="7" t="str">
        <f>UPPER(TEXT(base[[#This Row],[Data]],"mmm"))</f>
        <v>JUL</v>
      </c>
      <c r="E1468" t="s">
        <v>10</v>
      </c>
      <c r="F1468" t="s">
        <v>16</v>
      </c>
      <c r="G1468" t="str">
        <f>PROPER(base[[#This Row],[Evento]]&amp;" "&amp;base[[#This Row],[Tipo]])</f>
        <v>Aniversário Adulto</v>
      </c>
      <c r="H1468" t="s">
        <v>12</v>
      </c>
      <c r="I1468">
        <v>150</v>
      </c>
      <c r="J1468" s="3">
        <f>VLOOKUP(_xlfn.CONCAT(base[[#This Row],[Evento]],base[[#This Row],[Tipo]]),'[1]tabela de preços'!$D$4:$E$14,2,0)</f>
        <v>120</v>
      </c>
      <c r="K1468" s="3">
        <v>18000</v>
      </c>
      <c r="L1468" s="3">
        <v>7861</v>
      </c>
      <c r="M1468" s="3">
        <v>10139</v>
      </c>
      <c r="N1468" t="s">
        <v>23</v>
      </c>
    </row>
    <row r="1469" spans="2:14" hidden="1" x14ac:dyDescent="0.25">
      <c r="B1469" s="2">
        <v>42964</v>
      </c>
      <c r="C1469" s="7">
        <f>YEAR(base[[#This Row],[Data]])</f>
        <v>2017</v>
      </c>
      <c r="D1469" s="7" t="str">
        <f>UPPER(TEXT(base[[#This Row],[Data]],"mmm"))</f>
        <v>AGO</v>
      </c>
      <c r="E1469" t="s">
        <v>10</v>
      </c>
      <c r="F1469" t="s">
        <v>17</v>
      </c>
      <c r="G1469" t="str">
        <f>PROPER(base[[#This Row],[Evento]]&amp;" "&amp;base[[#This Row],[Tipo]])</f>
        <v>Aniversário Melhor Idade</v>
      </c>
      <c r="H1469" t="s">
        <v>15</v>
      </c>
      <c r="I1469">
        <v>70</v>
      </c>
      <c r="J1469" s="3">
        <f>VLOOKUP(_xlfn.CONCAT(base[[#This Row],[Evento]],base[[#This Row],[Tipo]]),'[1]tabela de preços'!$D$4:$E$14,2,0)</f>
        <v>120</v>
      </c>
      <c r="K1469" s="3">
        <v>8400</v>
      </c>
      <c r="L1469" s="3">
        <v>3026</v>
      </c>
      <c r="M1469" s="3">
        <v>5374</v>
      </c>
      <c r="N1469" t="s">
        <v>23</v>
      </c>
    </row>
    <row r="1470" spans="2:14" hidden="1" x14ac:dyDescent="0.25">
      <c r="B1470" s="2">
        <v>42718</v>
      </c>
      <c r="C1470" s="7">
        <f>YEAR(base[[#This Row],[Data]])</f>
        <v>2016</v>
      </c>
      <c r="D1470" s="7" t="str">
        <f>UPPER(TEXT(base[[#This Row],[Data]],"mmm"))</f>
        <v>DEZ</v>
      </c>
      <c r="E1470" t="s">
        <v>18</v>
      </c>
      <c r="F1470" t="s">
        <v>16</v>
      </c>
      <c r="G1470" t="str">
        <f>PROPER(base[[#This Row],[Evento]]&amp;" "&amp;base[[#This Row],[Tipo]])</f>
        <v>Casamento Adulto</v>
      </c>
      <c r="H1470" t="s">
        <v>12</v>
      </c>
      <c r="I1470">
        <v>120</v>
      </c>
      <c r="J1470" s="3">
        <f>VLOOKUP(_xlfn.CONCAT(base[[#This Row],[Evento]],base[[#This Row],[Tipo]]),'[1]tabela de preços'!$D$4:$E$14,2,0)</f>
        <v>150</v>
      </c>
      <c r="K1470" s="3">
        <v>18000</v>
      </c>
      <c r="L1470" s="3">
        <v>7282</v>
      </c>
      <c r="M1470" s="3">
        <v>10718</v>
      </c>
      <c r="N1470" t="s">
        <v>23</v>
      </c>
    </row>
    <row r="1471" spans="2:14" hidden="1" x14ac:dyDescent="0.25">
      <c r="B1471" s="2">
        <v>43056</v>
      </c>
      <c r="C1471" s="7">
        <f>YEAR(base[[#This Row],[Data]])</f>
        <v>2017</v>
      </c>
      <c r="D1471" s="7" t="str">
        <f>UPPER(TEXT(base[[#This Row],[Data]],"mmm"))</f>
        <v>NOV</v>
      </c>
      <c r="E1471" t="s">
        <v>19</v>
      </c>
      <c r="F1471" t="s">
        <v>16</v>
      </c>
      <c r="G1471" t="str">
        <f>PROPER(base[[#This Row],[Evento]]&amp;" "&amp;base[[#This Row],[Tipo]])</f>
        <v>Bodas Adulto</v>
      </c>
      <c r="H1471" t="s">
        <v>15</v>
      </c>
      <c r="I1471">
        <v>100</v>
      </c>
      <c r="J1471" s="3">
        <f>VLOOKUP(_xlfn.CONCAT(base[[#This Row],[Evento]],base[[#This Row],[Tipo]]),'[1]tabela de preços'!$D$4:$E$14,2,0)</f>
        <v>150</v>
      </c>
      <c r="K1471" s="3">
        <v>15000</v>
      </c>
      <c r="L1471" s="3">
        <v>5149</v>
      </c>
      <c r="M1471" s="3">
        <v>9851</v>
      </c>
      <c r="N1471" t="s">
        <v>23</v>
      </c>
    </row>
    <row r="1472" spans="2:14" hidden="1" x14ac:dyDescent="0.25">
      <c r="B1472" s="2">
        <v>42922</v>
      </c>
      <c r="C1472" s="7">
        <f>YEAR(base[[#This Row],[Data]])</f>
        <v>2017</v>
      </c>
      <c r="D1472" s="7" t="str">
        <f>UPPER(TEXT(base[[#This Row],[Data]],"mmm"))</f>
        <v>JUL</v>
      </c>
      <c r="E1472" t="s">
        <v>19</v>
      </c>
      <c r="F1472" t="s">
        <v>17</v>
      </c>
      <c r="G1472" t="str">
        <f>PROPER(base[[#This Row],[Evento]]&amp;" "&amp;base[[#This Row],[Tipo]])</f>
        <v>Bodas Melhor Idade</v>
      </c>
      <c r="H1472" t="s">
        <v>12</v>
      </c>
      <c r="I1472">
        <v>200</v>
      </c>
      <c r="J1472" s="3">
        <f>VLOOKUP(_xlfn.CONCAT(base[[#This Row],[Evento]],base[[#This Row],[Tipo]]),'[1]tabela de preços'!$D$4:$E$14,2,0)</f>
        <v>120</v>
      </c>
      <c r="K1472" s="3">
        <v>24000</v>
      </c>
      <c r="L1472" s="3">
        <v>9943</v>
      </c>
      <c r="M1472" s="3">
        <v>14057</v>
      </c>
      <c r="N1472" t="s">
        <v>23</v>
      </c>
    </row>
    <row r="1473" spans="2:14" hidden="1" x14ac:dyDescent="0.25">
      <c r="B1473" s="2">
        <v>43045</v>
      </c>
      <c r="C1473" s="7">
        <f>YEAR(base[[#This Row],[Data]])</f>
        <v>2017</v>
      </c>
      <c r="D1473" s="7" t="str">
        <f>UPPER(TEXT(base[[#This Row],[Data]],"mmm"))</f>
        <v>NOV</v>
      </c>
      <c r="E1473" t="s">
        <v>20</v>
      </c>
      <c r="F1473" t="s">
        <v>16</v>
      </c>
      <c r="G1473" t="str">
        <f>PROPER(base[[#This Row],[Evento]]&amp;" "&amp;base[[#This Row],[Tipo]])</f>
        <v>Empresa Adulto</v>
      </c>
      <c r="H1473" t="s">
        <v>15</v>
      </c>
      <c r="I1473">
        <v>50</v>
      </c>
      <c r="J1473" s="3">
        <f>VLOOKUP(_xlfn.CONCAT(base[[#This Row],[Evento]],base[[#This Row],[Tipo]]),'[1]tabela de preços'!$D$4:$E$14,2,0)</f>
        <v>100</v>
      </c>
      <c r="K1473" s="3">
        <v>5000</v>
      </c>
      <c r="L1473" s="3">
        <v>2107</v>
      </c>
      <c r="M1473" s="3">
        <v>2893</v>
      </c>
      <c r="N1473" t="s">
        <v>23</v>
      </c>
    </row>
    <row r="1474" spans="2:14" hidden="1" x14ac:dyDescent="0.25">
      <c r="B1474" s="2">
        <v>42922</v>
      </c>
      <c r="C1474" s="7">
        <f>YEAR(base[[#This Row],[Data]])</f>
        <v>2017</v>
      </c>
      <c r="D1474" s="7" t="str">
        <f>UPPER(TEXT(base[[#This Row],[Data]],"mmm"))</f>
        <v>JUL</v>
      </c>
      <c r="E1474" t="s">
        <v>21</v>
      </c>
      <c r="F1474" t="s">
        <v>14</v>
      </c>
      <c r="G1474" t="str">
        <f>PROPER(base[[#This Row],[Evento]]&amp;" "&amp;base[[#This Row],[Tipo]])</f>
        <v>15 Anos Teen</v>
      </c>
      <c r="H1474" t="s">
        <v>12</v>
      </c>
      <c r="I1474">
        <v>100</v>
      </c>
      <c r="J1474" s="3">
        <f>VLOOKUP(_xlfn.CONCAT(base[[#This Row],[Evento]],base[[#This Row],[Tipo]]),'[1]tabela de preços'!$D$4:$E$14,2,0)</f>
        <v>90</v>
      </c>
      <c r="K1474" s="3">
        <v>9000</v>
      </c>
      <c r="L1474" s="3">
        <v>3821</v>
      </c>
      <c r="M1474" s="3">
        <v>5179</v>
      </c>
      <c r="N1474" t="s">
        <v>23</v>
      </c>
    </row>
    <row r="1475" spans="2:14" hidden="1" x14ac:dyDescent="0.25">
      <c r="B1475" s="2">
        <v>42588</v>
      </c>
      <c r="C1475" s="7">
        <f>YEAR(base[[#This Row],[Data]])</f>
        <v>2016</v>
      </c>
      <c r="D1475" s="7" t="str">
        <f>UPPER(TEXT(base[[#This Row],[Data]],"mmm"))</f>
        <v>AGO</v>
      </c>
      <c r="E1475" t="s">
        <v>22</v>
      </c>
      <c r="F1475" t="s">
        <v>16</v>
      </c>
      <c r="G1475" t="str">
        <f>PROPER(base[[#This Row],[Evento]]&amp;" "&amp;base[[#This Row],[Tipo]])</f>
        <v>Despedida Adulto</v>
      </c>
      <c r="H1475" t="s">
        <v>15</v>
      </c>
      <c r="I1475">
        <v>150</v>
      </c>
      <c r="J1475" s="3">
        <f>VLOOKUP(_xlfn.CONCAT(base[[#This Row],[Evento]],base[[#This Row],[Tipo]]),'[1]tabela de preços'!$D$4:$E$14,2,0)</f>
        <v>120</v>
      </c>
      <c r="K1475" s="3">
        <v>18000</v>
      </c>
      <c r="L1475" s="3">
        <v>7124</v>
      </c>
      <c r="M1475" s="3">
        <v>10876</v>
      </c>
      <c r="N1475" t="s">
        <v>23</v>
      </c>
    </row>
    <row r="1476" spans="2:14" hidden="1" x14ac:dyDescent="0.25">
      <c r="B1476" s="2">
        <v>43032</v>
      </c>
      <c r="C1476" s="7">
        <f>YEAR(base[[#This Row],[Data]])</f>
        <v>2017</v>
      </c>
      <c r="D1476" s="7" t="str">
        <f>UPPER(TEXT(base[[#This Row],[Data]],"mmm"))</f>
        <v>OUT</v>
      </c>
      <c r="E1476" t="s">
        <v>10</v>
      </c>
      <c r="F1476" t="s">
        <v>11</v>
      </c>
      <c r="G1476" t="str">
        <f>PROPER(base[[#This Row],[Evento]]&amp;" "&amp;base[[#This Row],[Tipo]])</f>
        <v>Aniversário Infantil</v>
      </c>
      <c r="H1476" t="s">
        <v>12</v>
      </c>
      <c r="I1476">
        <v>50</v>
      </c>
      <c r="J1476" s="3">
        <f>VLOOKUP(_xlfn.CONCAT(base[[#This Row],[Evento]],base[[#This Row],[Tipo]]),'[1]tabela de preços'!$D$4:$E$14,2,0)</f>
        <v>70</v>
      </c>
      <c r="K1476" s="3">
        <v>3500</v>
      </c>
      <c r="L1476" s="3">
        <v>1267</v>
      </c>
      <c r="M1476" s="3">
        <v>2233</v>
      </c>
      <c r="N1476" t="s">
        <v>23</v>
      </c>
    </row>
    <row r="1477" spans="2:14" hidden="1" x14ac:dyDescent="0.25">
      <c r="B1477" s="2">
        <v>42824</v>
      </c>
      <c r="C1477" s="7">
        <f>YEAR(base[[#This Row],[Data]])</f>
        <v>2017</v>
      </c>
      <c r="D1477" s="7" t="str">
        <f>UPPER(TEXT(base[[#This Row],[Data]],"mmm"))</f>
        <v>MAR</v>
      </c>
      <c r="E1477" t="s">
        <v>10</v>
      </c>
      <c r="F1477" t="s">
        <v>14</v>
      </c>
      <c r="G1477" t="str">
        <f>PROPER(base[[#This Row],[Evento]]&amp;" "&amp;base[[#This Row],[Tipo]])</f>
        <v>Aniversário Teen</v>
      </c>
      <c r="H1477" t="s">
        <v>15</v>
      </c>
      <c r="I1477">
        <v>100</v>
      </c>
      <c r="J1477" s="3">
        <f>VLOOKUP(_xlfn.CONCAT(base[[#This Row],[Evento]],base[[#This Row],[Tipo]]),'[1]tabela de preços'!$D$4:$E$14,2,0)</f>
        <v>90</v>
      </c>
      <c r="K1477" s="3">
        <v>9000</v>
      </c>
      <c r="L1477" s="3">
        <v>4020</v>
      </c>
      <c r="M1477" s="3">
        <v>4980</v>
      </c>
      <c r="N1477" t="s">
        <v>23</v>
      </c>
    </row>
    <row r="1478" spans="2:14" hidden="1" x14ac:dyDescent="0.25">
      <c r="B1478" s="2">
        <v>42515</v>
      </c>
      <c r="C1478" s="7">
        <f>YEAR(base[[#This Row],[Data]])</f>
        <v>2016</v>
      </c>
      <c r="D1478" s="7" t="str">
        <f>UPPER(TEXT(base[[#This Row],[Data]],"mmm"))</f>
        <v>MAI</v>
      </c>
      <c r="E1478" t="s">
        <v>10</v>
      </c>
      <c r="F1478" t="s">
        <v>16</v>
      </c>
      <c r="G1478" t="str">
        <f>PROPER(base[[#This Row],[Evento]]&amp;" "&amp;base[[#This Row],[Tipo]])</f>
        <v>Aniversário Adulto</v>
      </c>
      <c r="H1478" t="s">
        <v>12</v>
      </c>
      <c r="I1478">
        <v>150</v>
      </c>
      <c r="J1478" s="3">
        <f>VLOOKUP(_xlfn.CONCAT(base[[#This Row],[Evento]],base[[#This Row],[Tipo]]),'[1]tabela de preços'!$D$4:$E$14,2,0)</f>
        <v>120</v>
      </c>
      <c r="K1478" s="3">
        <v>18000</v>
      </c>
      <c r="L1478" s="3">
        <v>6894</v>
      </c>
      <c r="M1478" s="3">
        <v>11106</v>
      </c>
      <c r="N1478" t="s">
        <v>23</v>
      </c>
    </row>
    <row r="1479" spans="2:14" hidden="1" x14ac:dyDescent="0.25">
      <c r="B1479" s="2">
        <v>42639</v>
      </c>
      <c r="C1479" s="7">
        <f>YEAR(base[[#This Row],[Data]])</f>
        <v>2016</v>
      </c>
      <c r="D1479" s="7" t="str">
        <f>UPPER(TEXT(base[[#This Row],[Data]],"mmm"))</f>
        <v>SET</v>
      </c>
      <c r="E1479" t="s">
        <v>10</v>
      </c>
      <c r="F1479" t="s">
        <v>17</v>
      </c>
      <c r="G1479" t="str">
        <f>PROPER(base[[#This Row],[Evento]]&amp;" "&amp;base[[#This Row],[Tipo]])</f>
        <v>Aniversário Melhor Idade</v>
      </c>
      <c r="H1479" t="s">
        <v>15</v>
      </c>
      <c r="I1479">
        <v>70</v>
      </c>
      <c r="J1479" s="3">
        <f>VLOOKUP(_xlfn.CONCAT(base[[#This Row],[Evento]],base[[#This Row],[Tipo]]),'[1]tabela de preços'!$D$4:$E$14,2,0)</f>
        <v>120</v>
      </c>
      <c r="K1479" s="3">
        <v>8400</v>
      </c>
      <c r="L1479" s="3">
        <v>3673</v>
      </c>
      <c r="M1479" s="3">
        <v>4727</v>
      </c>
      <c r="N1479" t="s">
        <v>23</v>
      </c>
    </row>
    <row r="1480" spans="2:14" hidden="1" x14ac:dyDescent="0.25">
      <c r="B1480" s="2">
        <v>42640</v>
      </c>
      <c r="C1480" s="7">
        <f>YEAR(base[[#This Row],[Data]])</f>
        <v>2016</v>
      </c>
      <c r="D1480" s="7" t="str">
        <f>UPPER(TEXT(base[[#This Row],[Data]],"mmm"))</f>
        <v>SET</v>
      </c>
      <c r="E1480" t="s">
        <v>18</v>
      </c>
      <c r="F1480" t="s">
        <v>16</v>
      </c>
      <c r="G1480" t="str">
        <f>PROPER(base[[#This Row],[Evento]]&amp;" "&amp;base[[#This Row],[Tipo]])</f>
        <v>Casamento Adulto</v>
      </c>
      <c r="H1480" t="s">
        <v>12</v>
      </c>
      <c r="I1480">
        <v>120</v>
      </c>
      <c r="J1480" s="3">
        <f>VLOOKUP(_xlfn.CONCAT(base[[#This Row],[Evento]],base[[#This Row],[Tipo]]),'[1]tabela de preços'!$D$4:$E$14,2,0)</f>
        <v>150</v>
      </c>
      <c r="K1480" s="3">
        <v>18000</v>
      </c>
      <c r="L1480" s="3">
        <v>6435</v>
      </c>
      <c r="M1480" s="3">
        <v>11565</v>
      </c>
      <c r="N1480" t="s">
        <v>23</v>
      </c>
    </row>
    <row r="1481" spans="2:14" hidden="1" x14ac:dyDescent="0.25">
      <c r="B1481" s="2">
        <v>42856</v>
      </c>
      <c r="C1481" s="7">
        <f>YEAR(base[[#This Row],[Data]])</f>
        <v>2017</v>
      </c>
      <c r="D1481" s="7" t="str">
        <f>UPPER(TEXT(base[[#This Row],[Data]],"mmm"))</f>
        <v>MAI</v>
      </c>
      <c r="E1481" t="s">
        <v>19</v>
      </c>
      <c r="F1481" t="s">
        <v>16</v>
      </c>
      <c r="G1481" t="str">
        <f>PROPER(base[[#This Row],[Evento]]&amp;" "&amp;base[[#This Row],[Tipo]])</f>
        <v>Bodas Adulto</v>
      </c>
      <c r="H1481" t="s">
        <v>15</v>
      </c>
      <c r="I1481">
        <v>100</v>
      </c>
      <c r="J1481" s="3">
        <f>VLOOKUP(_xlfn.CONCAT(base[[#This Row],[Evento]],base[[#This Row],[Tipo]]),'[1]tabela de preços'!$D$4:$E$14,2,0)</f>
        <v>150</v>
      </c>
      <c r="K1481" s="3">
        <v>15000</v>
      </c>
      <c r="L1481" s="3">
        <v>6077</v>
      </c>
      <c r="M1481" s="3">
        <v>8923</v>
      </c>
      <c r="N1481" t="s">
        <v>23</v>
      </c>
    </row>
    <row r="1482" spans="2:14" hidden="1" x14ac:dyDescent="0.25">
      <c r="B1482" s="2">
        <v>42873</v>
      </c>
      <c r="C1482" s="7">
        <f>YEAR(base[[#This Row],[Data]])</f>
        <v>2017</v>
      </c>
      <c r="D1482" s="7" t="str">
        <f>UPPER(TEXT(base[[#This Row],[Data]],"mmm"))</f>
        <v>MAI</v>
      </c>
      <c r="E1482" t="s">
        <v>19</v>
      </c>
      <c r="F1482" t="s">
        <v>17</v>
      </c>
      <c r="G1482" t="str">
        <f>PROPER(base[[#This Row],[Evento]]&amp;" "&amp;base[[#This Row],[Tipo]])</f>
        <v>Bodas Melhor Idade</v>
      </c>
      <c r="H1482" t="s">
        <v>12</v>
      </c>
      <c r="I1482">
        <v>200</v>
      </c>
      <c r="J1482" s="3">
        <f>VLOOKUP(_xlfn.CONCAT(base[[#This Row],[Evento]],base[[#This Row],[Tipo]]),'[1]tabela de preços'!$D$4:$E$14,2,0)</f>
        <v>120</v>
      </c>
      <c r="K1482" s="3">
        <v>24000</v>
      </c>
      <c r="L1482" s="3">
        <v>9886</v>
      </c>
      <c r="M1482" s="3">
        <v>14114</v>
      </c>
      <c r="N1482" t="s">
        <v>23</v>
      </c>
    </row>
    <row r="1483" spans="2:14" hidden="1" x14ac:dyDescent="0.25">
      <c r="B1483" s="2">
        <v>42776</v>
      </c>
      <c r="C1483" s="7">
        <f>YEAR(base[[#This Row],[Data]])</f>
        <v>2017</v>
      </c>
      <c r="D1483" s="7" t="str">
        <f>UPPER(TEXT(base[[#This Row],[Data]],"mmm"))</f>
        <v>FEV</v>
      </c>
      <c r="E1483" t="s">
        <v>20</v>
      </c>
      <c r="F1483" t="s">
        <v>16</v>
      </c>
      <c r="G1483" t="str">
        <f>PROPER(base[[#This Row],[Evento]]&amp;" "&amp;base[[#This Row],[Tipo]])</f>
        <v>Empresa Adulto</v>
      </c>
      <c r="H1483" t="s">
        <v>15</v>
      </c>
      <c r="I1483">
        <v>50</v>
      </c>
      <c r="J1483" s="3">
        <f>VLOOKUP(_xlfn.CONCAT(base[[#This Row],[Evento]],base[[#This Row],[Tipo]]),'[1]tabela de preços'!$D$4:$E$14,2,0)</f>
        <v>100</v>
      </c>
      <c r="K1483" s="3">
        <v>5000</v>
      </c>
      <c r="L1483" s="3">
        <v>1681</v>
      </c>
      <c r="M1483" s="3">
        <v>3319</v>
      </c>
      <c r="N1483" t="s">
        <v>23</v>
      </c>
    </row>
    <row r="1484" spans="2:14" hidden="1" x14ac:dyDescent="0.25">
      <c r="B1484" s="2">
        <v>43050</v>
      </c>
      <c r="C1484" s="7">
        <f>YEAR(base[[#This Row],[Data]])</f>
        <v>2017</v>
      </c>
      <c r="D1484" s="7" t="str">
        <f>UPPER(TEXT(base[[#This Row],[Data]],"mmm"))</f>
        <v>NOV</v>
      </c>
      <c r="E1484" t="s">
        <v>21</v>
      </c>
      <c r="F1484" t="s">
        <v>14</v>
      </c>
      <c r="G1484" t="str">
        <f>PROPER(base[[#This Row],[Evento]]&amp;" "&amp;base[[#This Row],[Tipo]])</f>
        <v>15 Anos Teen</v>
      </c>
      <c r="H1484" t="s">
        <v>12</v>
      </c>
      <c r="I1484">
        <v>100</v>
      </c>
      <c r="J1484" s="3">
        <f>VLOOKUP(_xlfn.CONCAT(base[[#This Row],[Evento]],base[[#This Row],[Tipo]]),'[1]tabela de preços'!$D$4:$E$14,2,0)</f>
        <v>90</v>
      </c>
      <c r="K1484" s="3">
        <v>9000</v>
      </c>
      <c r="L1484" s="3">
        <v>3747</v>
      </c>
      <c r="M1484" s="3">
        <v>5253</v>
      </c>
      <c r="N1484" t="s">
        <v>23</v>
      </c>
    </row>
    <row r="1485" spans="2:14" hidden="1" x14ac:dyDescent="0.25">
      <c r="B1485" s="2">
        <v>42846</v>
      </c>
      <c r="C1485" s="7">
        <f>YEAR(base[[#This Row],[Data]])</f>
        <v>2017</v>
      </c>
      <c r="D1485" s="7" t="str">
        <f>UPPER(TEXT(base[[#This Row],[Data]],"mmm"))</f>
        <v>ABR</v>
      </c>
      <c r="E1485" t="s">
        <v>22</v>
      </c>
      <c r="F1485" t="s">
        <v>16</v>
      </c>
      <c r="G1485" t="str">
        <f>PROPER(base[[#This Row],[Evento]]&amp;" "&amp;base[[#This Row],[Tipo]])</f>
        <v>Despedida Adulto</v>
      </c>
      <c r="H1485" t="s">
        <v>15</v>
      </c>
      <c r="I1485">
        <v>150</v>
      </c>
      <c r="J1485" s="3">
        <f>VLOOKUP(_xlfn.CONCAT(base[[#This Row],[Evento]],base[[#This Row],[Tipo]]),'[1]tabela de preços'!$D$4:$E$14,2,0)</f>
        <v>120</v>
      </c>
      <c r="K1485" s="3">
        <v>18000</v>
      </c>
      <c r="L1485" s="3">
        <v>6074</v>
      </c>
      <c r="M1485" s="3">
        <v>11926</v>
      </c>
      <c r="N1485" t="s">
        <v>23</v>
      </c>
    </row>
    <row r="1486" spans="2:14" hidden="1" x14ac:dyDescent="0.25">
      <c r="B1486" s="2">
        <v>42696</v>
      </c>
      <c r="C1486" s="7">
        <f>YEAR(base[[#This Row],[Data]])</f>
        <v>2016</v>
      </c>
      <c r="D1486" s="7" t="str">
        <f>UPPER(TEXT(base[[#This Row],[Data]],"mmm"))</f>
        <v>NOV</v>
      </c>
      <c r="E1486" t="s">
        <v>10</v>
      </c>
      <c r="F1486" t="s">
        <v>11</v>
      </c>
      <c r="G1486" t="str">
        <f>PROPER(base[[#This Row],[Evento]]&amp;" "&amp;base[[#This Row],[Tipo]])</f>
        <v>Aniversário Infantil</v>
      </c>
      <c r="H1486" t="s">
        <v>12</v>
      </c>
      <c r="I1486">
        <v>50</v>
      </c>
      <c r="J1486" s="3">
        <f>VLOOKUP(_xlfn.CONCAT(base[[#This Row],[Evento]],base[[#This Row],[Tipo]]),'[1]tabela de preços'!$D$4:$E$14,2,0)</f>
        <v>70</v>
      </c>
      <c r="K1486" s="3">
        <v>3500</v>
      </c>
      <c r="L1486" s="3">
        <v>1420</v>
      </c>
      <c r="M1486" s="3">
        <v>2080</v>
      </c>
      <c r="N1486" t="s">
        <v>23</v>
      </c>
    </row>
    <row r="1487" spans="2:14" hidden="1" x14ac:dyDescent="0.25">
      <c r="B1487" s="2">
        <v>43081</v>
      </c>
      <c r="C1487" s="7">
        <f>YEAR(base[[#This Row],[Data]])</f>
        <v>2017</v>
      </c>
      <c r="D1487" s="7" t="str">
        <f>UPPER(TEXT(base[[#This Row],[Data]],"mmm"))</f>
        <v>DEZ</v>
      </c>
      <c r="E1487" t="s">
        <v>10</v>
      </c>
      <c r="F1487" t="s">
        <v>14</v>
      </c>
      <c r="G1487" t="str">
        <f>PROPER(base[[#This Row],[Evento]]&amp;" "&amp;base[[#This Row],[Tipo]])</f>
        <v>Aniversário Teen</v>
      </c>
      <c r="H1487" t="s">
        <v>15</v>
      </c>
      <c r="I1487">
        <v>100</v>
      </c>
      <c r="J1487" s="3">
        <f>VLOOKUP(_xlfn.CONCAT(base[[#This Row],[Evento]],base[[#This Row],[Tipo]]),'[1]tabela de preços'!$D$4:$E$14,2,0)</f>
        <v>90</v>
      </c>
      <c r="K1487" s="3">
        <v>9000</v>
      </c>
      <c r="L1487" s="3">
        <v>2990</v>
      </c>
      <c r="M1487" s="3">
        <v>6010</v>
      </c>
      <c r="N1487" t="s">
        <v>23</v>
      </c>
    </row>
    <row r="1488" spans="2:14" hidden="1" x14ac:dyDescent="0.25">
      <c r="B1488" s="2">
        <v>42408</v>
      </c>
      <c r="C1488" s="7">
        <f>YEAR(base[[#This Row],[Data]])</f>
        <v>2016</v>
      </c>
      <c r="D1488" s="7" t="str">
        <f>UPPER(TEXT(base[[#This Row],[Data]],"mmm"))</f>
        <v>FEV</v>
      </c>
      <c r="E1488" t="s">
        <v>10</v>
      </c>
      <c r="F1488" t="s">
        <v>16</v>
      </c>
      <c r="G1488" t="str">
        <f>PROPER(base[[#This Row],[Evento]]&amp;" "&amp;base[[#This Row],[Tipo]])</f>
        <v>Aniversário Adulto</v>
      </c>
      <c r="H1488" t="s">
        <v>12</v>
      </c>
      <c r="I1488">
        <v>150</v>
      </c>
      <c r="J1488" s="3">
        <f>VLOOKUP(_xlfn.CONCAT(base[[#This Row],[Evento]],base[[#This Row],[Tipo]]),'[1]tabela de preços'!$D$4:$E$14,2,0)</f>
        <v>120</v>
      </c>
      <c r="K1488" s="3">
        <v>18000</v>
      </c>
      <c r="L1488" s="3">
        <v>6578</v>
      </c>
      <c r="M1488" s="3">
        <v>11422</v>
      </c>
      <c r="N1488" t="s">
        <v>23</v>
      </c>
    </row>
    <row r="1489" spans="2:14" hidden="1" x14ac:dyDescent="0.25">
      <c r="B1489" s="2">
        <v>42406</v>
      </c>
      <c r="C1489" s="7">
        <f>YEAR(base[[#This Row],[Data]])</f>
        <v>2016</v>
      </c>
      <c r="D1489" s="7" t="str">
        <f>UPPER(TEXT(base[[#This Row],[Data]],"mmm"))</f>
        <v>FEV</v>
      </c>
      <c r="E1489" t="s">
        <v>10</v>
      </c>
      <c r="F1489" t="s">
        <v>17</v>
      </c>
      <c r="G1489" t="str">
        <f>PROPER(base[[#This Row],[Evento]]&amp;" "&amp;base[[#This Row],[Tipo]])</f>
        <v>Aniversário Melhor Idade</v>
      </c>
      <c r="H1489" t="s">
        <v>15</v>
      </c>
      <c r="I1489">
        <v>70</v>
      </c>
      <c r="J1489" s="3">
        <f>VLOOKUP(_xlfn.CONCAT(base[[#This Row],[Evento]],base[[#This Row],[Tipo]]),'[1]tabela de preços'!$D$4:$E$14,2,0)</f>
        <v>120</v>
      </c>
      <c r="K1489" s="3">
        <v>8400</v>
      </c>
      <c r="L1489" s="3">
        <v>3009</v>
      </c>
      <c r="M1489" s="3">
        <v>5391</v>
      </c>
      <c r="N1489" t="s">
        <v>23</v>
      </c>
    </row>
    <row r="1490" spans="2:14" hidden="1" x14ac:dyDescent="0.25">
      <c r="B1490" s="2">
        <v>42826</v>
      </c>
      <c r="C1490" s="7">
        <f>YEAR(base[[#This Row],[Data]])</f>
        <v>2017</v>
      </c>
      <c r="D1490" s="7" t="str">
        <f>UPPER(TEXT(base[[#This Row],[Data]],"mmm"))</f>
        <v>ABR</v>
      </c>
      <c r="E1490" t="s">
        <v>18</v>
      </c>
      <c r="F1490" t="s">
        <v>16</v>
      </c>
      <c r="G1490" t="str">
        <f>PROPER(base[[#This Row],[Evento]]&amp;" "&amp;base[[#This Row],[Tipo]])</f>
        <v>Casamento Adulto</v>
      </c>
      <c r="H1490" t="s">
        <v>12</v>
      </c>
      <c r="I1490">
        <v>120</v>
      </c>
      <c r="J1490" s="3">
        <f>VLOOKUP(_xlfn.CONCAT(base[[#This Row],[Evento]],base[[#This Row],[Tipo]]),'[1]tabela de preços'!$D$4:$E$14,2,0)</f>
        <v>150</v>
      </c>
      <c r="K1490" s="3">
        <v>18000</v>
      </c>
      <c r="L1490" s="3">
        <v>6248</v>
      </c>
      <c r="M1490" s="3">
        <v>11752</v>
      </c>
      <c r="N1490" t="s">
        <v>23</v>
      </c>
    </row>
    <row r="1491" spans="2:14" hidden="1" x14ac:dyDescent="0.25">
      <c r="B1491" s="2">
        <v>42941</v>
      </c>
      <c r="C1491" s="7">
        <f>YEAR(base[[#This Row],[Data]])</f>
        <v>2017</v>
      </c>
      <c r="D1491" s="7" t="str">
        <f>UPPER(TEXT(base[[#This Row],[Data]],"mmm"))</f>
        <v>JUL</v>
      </c>
      <c r="E1491" t="s">
        <v>19</v>
      </c>
      <c r="F1491" t="s">
        <v>16</v>
      </c>
      <c r="G1491" t="str">
        <f>PROPER(base[[#This Row],[Evento]]&amp;" "&amp;base[[#This Row],[Tipo]])</f>
        <v>Bodas Adulto</v>
      </c>
      <c r="H1491" t="s">
        <v>15</v>
      </c>
      <c r="I1491">
        <v>100</v>
      </c>
      <c r="J1491" s="3">
        <f>VLOOKUP(_xlfn.CONCAT(base[[#This Row],[Evento]],base[[#This Row],[Tipo]]),'[1]tabela de preços'!$D$4:$E$14,2,0)</f>
        <v>150</v>
      </c>
      <c r="K1491" s="3">
        <v>15000</v>
      </c>
      <c r="L1491" s="3">
        <v>6118</v>
      </c>
      <c r="M1491" s="3">
        <v>8882</v>
      </c>
      <c r="N1491" t="s">
        <v>23</v>
      </c>
    </row>
    <row r="1492" spans="2:14" hidden="1" x14ac:dyDescent="0.25">
      <c r="B1492" s="2">
        <v>42939</v>
      </c>
      <c r="C1492" s="7">
        <f>YEAR(base[[#This Row],[Data]])</f>
        <v>2017</v>
      </c>
      <c r="D1492" s="7" t="str">
        <f>UPPER(TEXT(base[[#This Row],[Data]],"mmm"))</f>
        <v>JUL</v>
      </c>
      <c r="E1492" t="s">
        <v>19</v>
      </c>
      <c r="F1492" t="s">
        <v>17</v>
      </c>
      <c r="G1492" t="str">
        <f>PROPER(base[[#This Row],[Evento]]&amp;" "&amp;base[[#This Row],[Tipo]])</f>
        <v>Bodas Melhor Idade</v>
      </c>
      <c r="H1492" t="s">
        <v>12</v>
      </c>
      <c r="I1492">
        <v>200</v>
      </c>
      <c r="J1492" s="3">
        <f>VLOOKUP(_xlfn.CONCAT(base[[#This Row],[Evento]],base[[#This Row],[Tipo]]),'[1]tabela de preços'!$D$4:$E$14,2,0)</f>
        <v>120</v>
      </c>
      <c r="K1492" s="3">
        <v>24000</v>
      </c>
      <c r="L1492" s="3">
        <v>7983</v>
      </c>
      <c r="M1492" s="3">
        <v>16017</v>
      </c>
      <c r="N1492" t="s">
        <v>23</v>
      </c>
    </row>
    <row r="1493" spans="2:14" hidden="1" x14ac:dyDescent="0.25">
      <c r="B1493" s="2">
        <v>42428</v>
      </c>
      <c r="C1493" s="7">
        <f>YEAR(base[[#This Row],[Data]])</f>
        <v>2016</v>
      </c>
      <c r="D1493" s="7" t="str">
        <f>UPPER(TEXT(base[[#This Row],[Data]],"mmm"))</f>
        <v>FEV</v>
      </c>
      <c r="E1493" t="s">
        <v>20</v>
      </c>
      <c r="F1493" t="s">
        <v>16</v>
      </c>
      <c r="G1493" t="str">
        <f>PROPER(base[[#This Row],[Evento]]&amp;" "&amp;base[[#This Row],[Tipo]])</f>
        <v>Empresa Adulto</v>
      </c>
      <c r="H1493" t="s">
        <v>15</v>
      </c>
      <c r="I1493">
        <v>50</v>
      </c>
      <c r="J1493" s="3">
        <f>VLOOKUP(_xlfn.CONCAT(base[[#This Row],[Evento]],base[[#This Row],[Tipo]]),'[1]tabela de preços'!$D$4:$E$14,2,0)</f>
        <v>100</v>
      </c>
      <c r="K1493" s="3">
        <v>5000</v>
      </c>
      <c r="L1493" s="3">
        <v>2002</v>
      </c>
      <c r="M1493" s="3">
        <v>2998</v>
      </c>
      <c r="N1493" t="s">
        <v>23</v>
      </c>
    </row>
    <row r="1494" spans="2:14" hidden="1" x14ac:dyDescent="0.25">
      <c r="B1494" s="2">
        <v>43097</v>
      </c>
      <c r="C1494" s="7">
        <f>YEAR(base[[#This Row],[Data]])</f>
        <v>2017</v>
      </c>
      <c r="D1494" s="7" t="str">
        <f>UPPER(TEXT(base[[#This Row],[Data]],"mmm"))</f>
        <v>DEZ</v>
      </c>
      <c r="E1494" t="s">
        <v>21</v>
      </c>
      <c r="F1494" t="s">
        <v>14</v>
      </c>
      <c r="G1494" t="str">
        <f>PROPER(base[[#This Row],[Evento]]&amp;" "&amp;base[[#This Row],[Tipo]])</f>
        <v>15 Anos Teen</v>
      </c>
      <c r="H1494" t="s">
        <v>12</v>
      </c>
      <c r="I1494">
        <v>100</v>
      </c>
      <c r="J1494" s="3">
        <f>VLOOKUP(_xlfn.CONCAT(base[[#This Row],[Evento]],base[[#This Row],[Tipo]]),'[1]tabela de preços'!$D$4:$E$14,2,0)</f>
        <v>90</v>
      </c>
      <c r="K1494" s="3">
        <v>9000</v>
      </c>
      <c r="L1494" s="3">
        <v>3836</v>
      </c>
      <c r="M1494" s="3">
        <v>5164</v>
      </c>
      <c r="N1494" t="s">
        <v>23</v>
      </c>
    </row>
    <row r="1495" spans="2:14" hidden="1" x14ac:dyDescent="0.25">
      <c r="B1495" s="2">
        <v>43040</v>
      </c>
      <c r="C1495" s="7">
        <f>YEAR(base[[#This Row],[Data]])</f>
        <v>2017</v>
      </c>
      <c r="D1495" s="7" t="str">
        <f>UPPER(TEXT(base[[#This Row],[Data]],"mmm"))</f>
        <v>NOV</v>
      </c>
      <c r="E1495" t="s">
        <v>22</v>
      </c>
      <c r="F1495" t="s">
        <v>16</v>
      </c>
      <c r="G1495" t="str">
        <f>PROPER(base[[#This Row],[Evento]]&amp;" "&amp;base[[#This Row],[Tipo]])</f>
        <v>Despedida Adulto</v>
      </c>
      <c r="H1495" t="s">
        <v>15</v>
      </c>
      <c r="I1495">
        <v>150</v>
      </c>
      <c r="J1495" s="3">
        <f>VLOOKUP(_xlfn.CONCAT(base[[#This Row],[Evento]],base[[#This Row],[Tipo]]),'[1]tabela de preços'!$D$4:$E$14,2,0)</f>
        <v>120</v>
      </c>
      <c r="K1495" s="3">
        <v>18000</v>
      </c>
      <c r="L1495" s="3">
        <v>7755</v>
      </c>
      <c r="M1495" s="3">
        <v>10245</v>
      </c>
      <c r="N1495" t="s">
        <v>23</v>
      </c>
    </row>
    <row r="1496" spans="2:14" hidden="1" x14ac:dyDescent="0.25">
      <c r="B1496" s="2">
        <v>42686</v>
      </c>
      <c r="C1496" s="7">
        <f>YEAR(base[[#This Row],[Data]])</f>
        <v>2016</v>
      </c>
      <c r="D1496" s="7" t="str">
        <f>UPPER(TEXT(base[[#This Row],[Data]],"mmm"))</f>
        <v>NOV</v>
      </c>
      <c r="E1496" t="s">
        <v>10</v>
      </c>
      <c r="F1496" t="s">
        <v>11</v>
      </c>
      <c r="G1496" t="str">
        <f>PROPER(base[[#This Row],[Evento]]&amp;" "&amp;base[[#This Row],[Tipo]])</f>
        <v>Aniversário Infantil</v>
      </c>
      <c r="H1496" t="s">
        <v>12</v>
      </c>
      <c r="I1496">
        <v>50</v>
      </c>
      <c r="J1496" s="3">
        <f>VLOOKUP(_xlfn.CONCAT(base[[#This Row],[Evento]],base[[#This Row],[Tipo]]),'[1]tabela de preços'!$D$4:$E$14,2,0)</f>
        <v>70</v>
      </c>
      <c r="K1496" s="3">
        <v>3500</v>
      </c>
      <c r="L1496" s="3">
        <v>1506</v>
      </c>
      <c r="M1496" s="3">
        <v>1994</v>
      </c>
      <c r="N1496" t="s">
        <v>23</v>
      </c>
    </row>
    <row r="1497" spans="2:14" hidden="1" x14ac:dyDescent="0.25">
      <c r="B1497" s="2">
        <v>42975</v>
      </c>
      <c r="C1497" s="7">
        <f>YEAR(base[[#This Row],[Data]])</f>
        <v>2017</v>
      </c>
      <c r="D1497" s="7" t="str">
        <f>UPPER(TEXT(base[[#This Row],[Data]],"mmm"))</f>
        <v>AGO</v>
      </c>
      <c r="E1497" t="s">
        <v>10</v>
      </c>
      <c r="F1497" t="s">
        <v>14</v>
      </c>
      <c r="G1497" t="str">
        <f>PROPER(base[[#This Row],[Evento]]&amp;" "&amp;base[[#This Row],[Tipo]])</f>
        <v>Aniversário Teen</v>
      </c>
      <c r="H1497" t="s">
        <v>15</v>
      </c>
      <c r="I1497">
        <v>100</v>
      </c>
      <c r="J1497" s="3">
        <f>VLOOKUP(_xlfn.CONCAT(base[[#This Row],[Evento]],base[[#This Row],[Tipo]]),'[1]tabela de preços'!$D$4:$E$14,2,0)</f>
        <v>90</v>
      </c>
      <c r="K1497" s="3">
        <v>9000</v>
      </c>
      <c r="L1497" s="3">
        <v>3349</v>
      </c>
      <c r="M1497" s="3">
        <v>5651</v>
      </c>
      <c r="N1497" t="s">
        <v>23</v>
      </c>
    </row>
    <row r="1498" spans="2:14" hidden="1" x14ac:dyDescent="0.25">
      <c r="B1498" s="2">
        <v>42405</v>
      </c>
      <c r="C1498" s="7">
        <f>YEAR(base[[#This Row],[Data]])</f>
        <v>2016</v>
      </c>
      <c r="D1498" s="7" t="str">
        <f>UPPER(TEXT(base[[#This Row],[Data]],"mmm"))</f>
        <v>FEV</v>
      </c>
      <c r="E1498" t="s">
        <v>10</v>
      </c>
      <c r="F1498" t="s">
        <v>16</v>
      </c>
      <c r="G1498" t="str">
        <f>PROPER(base[[#This Row],[Evento]]&amp;" "&amp;base[[#This Row],[Tipo]])</f>
        <v>Aniversário Adulto</v>
      </c>
      <c r="H1498" t="s">
        <v>12</v>
      </c>
      <c r="I1498">
        <v>150</v>
      </c>
      <c r="J1498" s="3">
        <f>VLOOKUP(_xlfn.CONCAT(base[[#This Row],[Evento]],base[[#This Row],[Tipo]]),'[1]tabela de preços'!$D$4:$E$14,2,0)</f>
        <v>120</v>
      </c>
      <c r="K1498" s="3">
        <v>18000</v>
      </c>
      <c r="L1498" s="3">
        <v>6517</v>
      </c>
      <c r="M1498" s="3">
        <v>11483</v>
      </c>
      <c r="N1498" t="s">
        <v>23</v>
      </c>
    </row>
    <row r="1499" spans="2:14" hidden="1" x14ac:dyDescent="0.25">
      <c r="B1499" s="2">
        <v>42605</v>
      </c>
      <c r="C1499" s="7">
        <f>YEAR(base[[#This Row],[Data]])</f>
        <v>2016</v>
      </c>
      <c r="D1499" s="7" t="str">
        <f>UPPER(TEXT(base[[#This Row],[Data]],"mmm"))</f>
        <v>AGO</v>
      </c>
      <c r="E1499" t="s">
        <v>10</v>
      </c>
      <c r="F1499" t="s">
        <v>17</v>
      </c>
      <c r="G1499" t="str">
        <f>PROPER(base[[#This Row],[Evento]]&amp;" "&amp;base[[#This Row],[Tipo]])</f>
        <v>Aniversário Melhor Idade</v>
      </c>
      <c r="H1499" t="s">
        <v>15</v>
      </c>
      <c r="I1499">
        <v>70</v>
      </c>
      <c r="J1499" s="3">
        <f>VLOOKUP(_xlfn.CONCAT(base[[#This Row],[Evento]],base[[#This Row],[Tipo]]),'[1]tabela de preços'!$D$4:$E$14,2,0)</f>
        <v>120</v>
      </c>
      <c r="K1499" s="3">
        <v>8400</v>
      </c>
      <c r="L1499" s="3">
        <v>3136</v>
      </c>
      <c r="M1499" s="3">
        <v>5264</v>
      </c>
      <c r="N1499" t="s">
        <v>23</v>
      </c>
    </row>
    <row r="1500" spans="2:14" hidden="1" x14ac:dyDescent="0.25">
      <c r="B1500" s="2">
        <v>42689</v>
      </c>
      <c r="C1500" s="7">
        <f>YEAR(base[[#This Row],[Data]])</f>
        <v>2016</v>
      </c>
      <c r="D1500" s="7" t="str">
        <f>UPPER(TEXT(base[[#This Row],[Data]],"mmm"))</f>
        <v>NOV</v>
      </c>
      <c r="E1500" t="s">
        <v>18</v>
      </c>
      <c r="F1500" t="s">
        <v>16</v>
      </c>
      <c r="G1500" t="str">
        <f>PROPER(base[[#This Row],[Evento]]&amp;" "&amp;base[[#This Row],[Tipo]])</f>
        <v>Casamento Adulto</v>
      </c>
      <c r="H1500" t="s">
        <v>12</v>
      </c>
      <c r="I1500">
        <v>120</v>
      </c>
      <c r="J1500" s="3">
        <f>VLOOKUP(_xlfn.CONCAT(base[[#This Row],[Evento]],base[[#This Row],[Tipo]]),'[1]tabela de preços'!$D$4:$E$14,2,0)</f>
        <v>150</v>
      </c>
      <c r="K1500" s="3">
        <v>18000</v>
      </c>
      <c r="L1500" s="3">
        <v>7669</v>
      </c>
      <c r="M1500" s="3">
        <v>10331</v>
      </c>
      <c r="N1500" t="s">
        <v>23</v>
      </c>
    </row>
    <row r="1501" spans="2:14" hidden="1" x14ac:dyDescent="0.25">
      <c r="B1501" s="2">
        <v>42520</v>
      </c>
      <c r="C1501" s="7">
        <f>YEAR(base[[#This Row],[Data]])</f>
        <v>2016</v>
      </c>
      <c r="D1501" s="7" t="str">
        <f>UPPER(TEXT(base[[#This Row],[Data]],"mmm"))</f>
        <v>MAI</v>
      </c>
      <c r="E1501" t="s">
        <v>19</v>
      </c>
      <c r="F1501" t="s">
        <v>16</v>
      </c>
      <c r="G1501" t="str">
        <f>PROPER(base[[#This Row],[Evento]]&amp;" "&amp;base[[#This Row],[Tipo]])</f>
        <v>Bodas Adulto</v>
      </c>
      <c r="H1501" t="s">
        <v>15</v>
      </c>
      <c r="I1501">
        <v>100</v>
      </c>
      <c r="J1501" s="3">
        <f>VLOOKUP(_xlfn.CONCAT(base[[#This Row],[Evento]],base[[#This Row],[Tipo]]),'[1]tabela de preços'!$D$4:$E$14,2,0)</f>
        <v>150</v>
      </c>
      <c r="K1501" s="3">
        <v>15000</v>
      </c>
      <c r="L1501" s="3">
        <v>6656</v>
      </c>
      <c r="M1501" s="3">
        <v>8344</v>
      </c>
      <c r="N1501" t="s">
        <v>23</v>
      </c>
    </row>
    <row r="1502" spans="2:14" hidden="1" x14ac:dyDescent="0.25">
      <c r="B1502" s="2">
        <v>42890</v>
      </c>
      <c r="C1502" s="7">
        <f>YEAR(base[[#This Row],[Data]])</f>
        <v>2017</v>
      </c>
      <c r="D1502" s="7" t="str">
        <f>UPPER(TEXT(base[[#This Row],[Data]],"mmm"))</f>
        <v>JUN</v>
      </c>
      <c r="E1502" t="s">
        <v>19</v>
      </c>
      <c r="F1502" t="s">
        <v>17</v>
      </c>
      <c r="G1502" t="str">
        <f>PROPER(base[[#This Row],[Evento]]&amp;" "&amp;base[[#This Row],[Tipo]])</f>
        <v>Bodas Melhor Idade</v>
      </c>
      <c r="H1502" t="s">
        <v>12</v>
      </c>
      <c r="I1502">
        <v>200</v>
      </c>
      <c r="J1502" s="3">
        <f>VLOOKUP(_xlfn.CONCAT(base[[#This Row],[Evento]],base[[#This Row],[Tipo]]),'[1]tabela de preços'!$D$4:$E$14,2,0)</f>
        <v>120</v>
      </c>
      <c r="K1502" s="3">
        <v>24000</v>
      </c>
      <c r="L1502" s="3">
        <v>10335</v>
      </c>
      <c r="M1502" s="3">
        <v>13665</v>
      </c>
      <c r="N1502" t="s">
        <v>23</v>
      </c>
    </row>
    <row r="1503" spans="2:14" hidden="1" x14ac:dyDescent="0.25">
      <c r="B1503" s="2">
        <v>42767</v>
      </c>
      <c r="C1503" s="7">
        <f>YEAR(base[[#This Row],[Data]])</f>
        <v>2017</v>
      </c>
      <c r="D1503" s="7" t="str">
        <f>UPPER(TEXT(base[[#This Row],[Data]],"mmm"))</f>
        <v>FEV</v>
      </c>
      <c r="E1503" t="s">
        <v>20</v>
      </c>
      <c r="F1503" t="s">
        <v>16</v>
      </c>
      <c r="G1503" t="str">
        <f>PROPER(base[[#This Row],[Evento]]&amp;" "&amp;base[[#This Row],[Tipo]])</f>
        <v>Empresa Adulto</v>
      </c>
      <c r="H1503" t="s">
        <v>15</v>
      </c>
      <c r="I1503">
        <v>50</v>
      </c>
      <c r="J1503" s="3">
        <f>VLOOKUP(_xlfn.CONCAT(base[[#This Row],[Evento]],base[[#This Row],[Tipo]]),'[1]tabela de preços'!$D$4:$E$14,2,0)</f>
        <v>100</v>
      </c>
      <c r="K1503" s="3">
        <v>5000</v>
      </c>
      <c r="L1503" s="3">
        <v>1997</v>
      </c>
      <c r="M1503" s="3">
        <v>3003</v>
      </c>
      <c r="N1503" t="s">
        <v>23</v>
      </c>
    </row>
    <row r="1504" spans="2:14" hidden="1" x14ac:dyDescent="0.25">
      <c r="B1504" s="2">
        <v>42604</v>
      </c>
      <c r="C1504" s="7">
        <f>YEAR(base[[#This Row],[Data]])</f>
        <v>2016</v>
      </c>
      <c r="D1504" s="7" t="str">
        <f>UPPER(TEXT(base[[#This Row],[Data]],"mmm"))</f>
        <v>AGO</v>
      </c>
      <c r="E1504" t="s">
        <v>21</v>
      </c>
      <c r="F1504" t="s">
        <v>14</v>
      </c>
      <c r="G1504" t="str">
        <f>PROPER(base[[#This Row],[Evento]]&amp;" "&amp;base[[#This Row],[Tipo]])</f>
        <v>15 Anos Teen</v>
      </c>
      <c r="H1504" t="s">
        <v>12</v>
      </c>
      <c r="I1504">
        <v>100</v>
      </c>
      <c r="J1504" s="3">
        <f>VLOOKUP(_xlfn.CONCAT(base[[#This Row],[Evento]],base[[#This Row],[Tipo]]),'[1]tabela de preços'!$D$4:$E$14,2,0)</f>
        <v>90</v>
      </c>
      <c r="K1504" s="3">
        <v>9000</v>
      </c>
      <c r="L1504" s="3">
        <v>3804</v>
      </c>
      <c r="M1504" s="3">
        <v>5196</v>
      </c>
      <c r="N1504" t="s">
        <v>23</v>
      </c>
    </row>
    <row r="1505" spans="2:14" hidden="1" x14ac:dyDescent="0.25">
      <c r="B1505" s="2">
        <v>42445</v>
      </c>
      <c r="C1505" s="7">
        <f>YEAR(base[[#This Row],[Data]])</f>
        <v>2016</v>
      </c>
      <c r="D1505" s="7" t="str">
        <f>UPPER(TEXT(base[[#This Row],[Data]],"mmm"))</f>
        <v>MAR</v>
      </c>
      <c r="E1505" t="s">
        <v>22</v>
      </c>
      <c r="F1505" t="s">
        <v>16</v>
      </c>
      <c r="G1505" t="str">
        <f>PROPER(base[[#This Row],[Evento]]&amp;" "&amp;base[[#This Row],[Tipo]])</f>
        <v>Despedida Adulto</v>
      </c>
      <c r="H1505" t="s">
        <v>15</v>
      </c>
      <c r="I1505">
        <v>150</v>
      </c>
      <c r="J1505" s="3">
        <f>VLOOKUP(_xlfn.CONCAT(base[[#This Row],[Evento]],base[[#This Row],[Tipo]]),'[1]tabela de preços'!$D$4:$E$14,2,0)</f>
        <v>120</v>
      </c>
      <c r="K1505" s="3">
        <v>18000</v>
      </c>
      <c r="L1505" s="3">
        <v>7664</v>
      </c>
      <c r="M1505" s="3">
        <v>10336</v>
      </c>
      <c r="N1505" t="s">
        <v>23</v>
      </c>
    </row>
    <row r="1506" spans="2:14" hidden="1" x14ac:dyDescent="0.25">
      <c r="B1506" s="2">
        <v>42779</v>
      </c>
      <c r="C1506" s="7">
        <f>YEAR(base[[#This Row],[Data]])</f>
        <v>2017</v>
      </c>
      <c r="D1506" s="7" t="str">
        <f>UPPER(TEXT(base[[#This Row],[Data]],"mmm"))</f>
        <v>FEV</v>
      </c>
      <c r="E1506" t="s">
        <v>10</v>
      </c>
      <c r="F1506" t="s">
        <v>11</v>
      </c>
      <c r="G1506" t="str">
        <f>PROPER(base[[#This Row],[Evento]]&amp;" "&amp;base[[#This Row],[Tipo]])</f>
        <v>Aniversário Infantil</v>
      </c>
      <c r="H1506" t="s">
        <v>12</v>
      </c>
      <c r="I1506">
        <v>50</v>
      </c>
      <c r="J1506" s="3">
        <f>VLOOKUP(_xlfn.CONCAT(base[[#This Row],[Evento]],base[[#This Row],[Tipo]]),'[1]tabela de preços'!$D$4:$E$14,2,0)</f>
        <v>70</v>
      </c>
      <c r="K1506" s="3">
        <v>3500</v>
      </c>
      <c r="L1506" s="3">
        <v>1341</v>
      </c>
      <c r="M1506" s="3">
        <v>2159</v>
      </c>
      <c r="N1506" t="s">
        <v>23</v>
      </c>
    </row>
    <row r="1507" spans="2:14" hidden="1" x14ac:dyDescent="0.25">
      <c r="B1507" s="2">
        <v>42619</v>
      </c>
      <c r="C1507" s="7">
        <f>YEAR(base[[#This Row],[Data]])</f>
        <v>2016</v>
      </c>
      <c r="D1507" s="7" t="str">
        <f>UPPER(TEXT(base[[#This Row],[Data]],"mmm"))</f>
        <v>SET</v>
      </c>
      <c r="E1507" t="s">
        <v>10</v>
      </c>
      <c r="F1507" t="s">
        <v>14</v>
      </c>
      <c r="G1507" t="str">
        <f>PROPER(base[[#This Row],[Evento]]&amp;" "&amp;base[[#This Row],[Tipo]])</f>
        <v>Aniversário Teen</v>
      </c>
      <c r="H1507" t="s">
        <v>15</v>
      </c>
      <c r="I1507">
        <v>100</v>
      </c>
      <c r="J1507" s="3">
        <f>VLOOKUP(_xlfn.CONCAT(base[[#This Row],[Evento]],base[[#This Row],[Tipo]]),'[1]tabela de preços'!$D$4:$E$14,2,0)</f>
        <v>90</v>
      </c>
      <c r="K1507" s="3">
        <v>9000</v>
      </c>
      <c r="L1507" s="3">
        <v>3148</v>
      </c>
      <c r="M1507" s="3">
        <v>5852</v>
      </c>
      <c r="N1507" t="s">
        <v>23</v>
      </c>
    </row>
    <row r="1508" spans="2:14" hidden="1" x14ac:dyDescent="0.25">
      <c r="B1508" s="2">
        <v>42516</v>
      </c>
      <c r="C1508" s="7">
        <f>YEAR(base[[#This Row],[Data]])</f>
        <v>2016</v>
      </c>
      <c r="D1508" s="7" t="str">
        <f>UPPER(TEXT(base[[#This Row],[Data]],"mmm"))</f>
        <v>MAI</v>
      </c>
      <c r="E1508" t="s">
        <v>10</v>
      </c>
      <c r="F1508" t="s">
        <v>16</v>
      </c>
      <c r="G1508" t="str">
        <f>PROPER(base[[#This Row],[Evento]]&amp;" "&amp;base[[#This Row],[Tipo]])</f>
        <v>Aniversário Adulto</v>
      </c>
      <c r="H1508" t="s">
        <v>12</v>
      </c>
      <c r="I1508">
        <v>150</v>
      </c>
      <c r="J1508" s="3">
        <f>VLOOKUP(_xlfn.CONCAT(base[[#This Row],[Evento]],base[[#This Row],[Tipo]]),'[1]tabela de preços'!$D$4:$E$14,2,0)</f>
        <v>120</v>
      </c>
      <c r="K1508" s="3">
        <v>18000</v>
      </c>
      <c r="L1508" s="3">
        <v>6103</v>
      </c>
      <c r="M1508" s="3">
        <v>11897</v>
      </c>
      <c r="N1508" t="s">
        <v>23</v>
      </c>
    </row>
    <row r="1509" spans="2:14" x14ac:dyDescent="0.25">
      <c r="B1509" s="2">
        <v>42744</v>
      </c>
      <c r="C1509" s="7">
        <f>YEAR(base[[#This Row],[Data]])</f>
        <v>2017</v>
      </c>
      <c r="D1509" s="7" t="str">
        <f>UPPER(TEXT(base[[#This Row],[Data]],"mmm"))</f>
        <v>JAN</v>
      </c>
      <c r="E1509" t="s">
        <v>10</v>
      </c>
      <c r="F1509" t="s">
        <v>17</v>
      </c>
      <c r="G1509" t="str">
        <f>PROPER(base[[#This Row],[Evento]]&amp;" "&amp;base[[#This Row],[Tipo]])</f>
        <v>Aniversário Melhor Idade</v>
      </c>
      <c r="H1509" t="s">
        <v>15</v>
      </c>
      <c r="I1509">
        <v>70</v>
      </c>
      <c r="J1509" s="3">
        <f>VLOOKUP(_xlfn.CONCAT(base[[#This Row],[Evento]],base[[#This Row],[Tipo]]),'[1]tabela de preços'!$D$4:$E$14,2,0)</f>
        <v>120</v>
      </c>
      <c r="K1509" s="3">
        <v>8400</v>
      </c>
      <c r="L1509" s="3">
        <v>3246</v>
      </c>
      <c r="M1509" s="3">
        <v>5154</v>
      </c>
      <c r="N1509" t="s">
        <v>23</v>
      </c>
    </row>
    <row r="1510" spans="2:14" hidden="1" x14ac:dyDescent="0.25">
      <c r="B1510" s="2">
        <v>42910</v>
      </c>
      <c r="C1510" s="7">
        <f>YEAR(base[[#This Row],[Data]])</f>
        <v>2017</v>
      </c>
      <c r="D1510" s="7" t="str">
        <f>UPPER(TEXT(base[[#This Row],[Data]],"mmm"))</f>
        <v>JUN</v>
      </c>
      <c r="E1510" t="s">
        <v>18</v>
      </c>
      <c r="F1510" t="s">
        <v>16</v>
      </c>
      <c r="G1510" t="str">
        <f>PROPER(base[[#This Row],[Evento]]&amp;" "&amp;base[[#This Row],[Tipo]])</f>
        <v>Casamento Adulto</v>
      </c>
      <c r="H1510" t="s">
        <v>12</v>
      </c>
      <c r="I1510">
        <v>120</v>
      </c>
      <c r="J1510" s="3">
        <f>VLOOKUP(_xlfn.CONCAT(base[[#This Row],[Evento]],base[[#This Row],[Tipo]]),'[1]tabela de preços'!$D$4:$E$14,2,0)</f>
        <v>150</v>
      </c>
      <c r="K1510" s="3">
        <v>18000</v>
      </c>
      <c r="L1510" s="3">
        <v>6932</v>
      </c>
      <c r="M1510" s="3">
        <v>11068</v>
      </c>
      <c r="N1510" t="s">
        <v>23</v>
      </c>
    </row>
    <row r="1511" spans="2:14" hidden="1" x14ac:dyDescent="0.25">
      <c r="B1511" s="2">
        <v>42893</v>
      </c>
      <c r="C1511" s="7">
        <f>YEAR(base[[#This Row],[Data]])</f>
        <v>2017</v>
      </c>
      <c r="D1511" s="7" t="str">
        <f>UPPER(TEXT(base[[#This Row],[Data]],"mmm"))</f>
        <v>JUN</v>
      </c>
      <c r="E1511" t="s">
        <v>19</v>
      </c>
      <c r="F1511" t="s">
        <v>16</v>
      </c>
      <c r="G1511" t="str">
        <f>PROPER(base[[#This Row],[Evento]]&amp;" "&amp;base[[#This Row],[Tipo]])</f>
        <v>Bodas Adulto</v>
      </c>
      <c r="H1511" t="s">
        <v>15</v>
      </c>
      <c r="I1511">
        <v>100</v>
      </c>
      <c r="J1511" s="3">
        <f>VLOOKUP(_xlfn.CONCAT(base[[#This Row],[Evento]],base[[#This Row],[Tipo]]),'[1]tabela de preços'!$D$4:$E$14,2,0)</f>
        <v>150</v>
      </c>
      <c r="K1511" s="3">
        <v>15000</v>
      </c>
      <c r="L1511" s="3">
        <v>6595</v>
      </c>
      <c r="M1511" s="3">
        <v>8405</v>
      </c>
      <c r="N1511" t="s">
        <v>23</v>
      </c>
    </row>
    <row r="1512" spans="2:14" hidden="1" x14ac:dyDescent="0.25">
      <c r="B1512" s="2">
        <v>42403</v>
      </c>
      <c r="C1512" s="7">
        <f>YEAR(base[[#This Row],[Data]])</f>
        <v>2016</v>
      </c>
      <c r="D1512" s="7" t="str">
        <f>UPPER(TEXT(base[[#This Row],[Data]],"mmm"))</f>
        <v>FEV</v>
      </c>
      <c r="E1512" t="s">
        <v>19</v>
      </c>
      <c r="F1512" t="s">
        <v>17</v>
      </c>
      <c r="G1512" t="str">
        <f>PROPER(base[[#This Row],[Evento]]&amp;" "&amp;base[[#This Row],[Tipo]])</f>
        <v>Bodas Melhor Idade</v>
      </c>
      <c r="H1512" t="s">
        <v>12</v>
      </c>
      <c r="I1512">
        <v>200</v>
      </c>
      <c r="J1512" s="3">
        <f>VLOOKUP(_xlfn.CONCAT(base[[#This Row],[Evento]],base[[#This Row],[Tipo]]),'[1]tabela de preços'!$D$4:$E$14,2,0)</f>
        <v>120</v>
      </c>
      <c r="K1512" s="3">
        <v>24000</v>
      </c>
      <c r="L1512" s="3">
        <v>8076</v>
      </c>
      <c r="M1512" s="3">
        <v>15924</v>
      </c>
      <c r="N1512" t="s">
        <v>23</v>
      </c>
    </row>
    <row r="1513" spans="2:14" hidden="1" x14ac:dyDescent="0.25">
      <c r="B1513" s="2">
        <v>43008</v>
      </c>
      <c r="C1513" s="7">
        <f>YEAR(base[[#This Row],[Data]])</f>
        <v>2017</v>
      </c>
      <c r="D1513" s="7" t="str">
        <f>UPPER(TEXT(base[[#This Row],[Data]],"mmm"))</f>
        <v>SET</v>
      </c>
      <c r="E1513" t="s">
        <v>20</v>
      </c>
      <c r="F1513" t="s">
        <v>16</v>
      </c>
      <c r="G1513" t="str">
        <f>PROPER(base[[#This Row],[Evento]]&amp;" "&amp;base[[#This Row],[Tipo]])</f>
        <v>Empresa Adulto</v>
      </c>
      <c r="H1513" t="s">
        <v>15</v>
      </c>
      <c r="I1513">
        <v>50</v>
      </c>
      <c r="J1513" s="3">
        <f>VLOOKUP(_xlfn.CONCAT(base[[#This Row],[Evento]],base[[#This Row],[Tipo]]),'[1]tabela de preços'!$D$4:$E$14,2,0)</f>
        <v>100</v>
      </c>
      <c r="K1513" s="3">
        <v>5000</v>
      </c>
      <c r="L1513" s="3">
        <v>1658</v>
      </c>
      <c r="M1513" s="3">
        <v>3342</v>
      </c>
      <c r="N1513" t="s">
        <v>23</v>
      </c>
    </row>
    <row r="1514" spans="2:14" hidden="1" x14ac:dyDescent="0.25">
      <c r="B1514" s="2">
        <v>42772</v>
      </c>
      <c r="C1514" s="7">
        <f>YEAR(base[[#This Row],[Data]])</f>
        <v>2017</v>
      </c>
      <c r="D1514" s="7" t="str">
        <f>UPPER(TEXT(base[[#This Row],[Data]],"mmm"))</f>
        <v>FEV</v>
      </c>
      <c r="E1514" t="s">
        <v>21</v>
      </c>
      <c r="F1514" t="s">
        <v>14</v>
      </c>
      <c r="G1514" t="str">
        <f>PROPER(base[[#This Row],[Evento]]&amp;" "&amp;base[[#This Row],[Tipo]])</f>
        <v>15 Anos Teen</v>
      </c>
      <c r="H1514" t="s">
        <v>12</v>
      </c>
      <c r="I1514">
        <v>100</v>
      </c>
      <c r="J1514" s="3">
        <f>VLOOKUP(_xlfn.CONCAT(base[[#This Row],[Evento]],base[[#This Row],[Tipo]]),'[1]tabela de preços'!$D$4:$E$14,2,0)</f>
        <v>90</v>
      </c>
      <c r="K1514" s="3">
        <v>9000</v>
      </c>
      <c r="L1514" s="3">
        <v>3551</v>
      </c>
      <c r="M1514" s="3">
        <v>5449</v>
      </c>
      <c r="N1514" t="s">
        <v>23</v>
      </c>
    </row>
    <row r="1515" spans="2:14" hidden="1" x14ac:dyDescent="0.25">
      <c r="B1515" s="2">
        <v>42644</v>
      </c>
      <c r="C1515" s="7">
        <f>YEAR(base[[#This Row],[Data]])</f>
        <v>2016</v>
      </c>
      <c r="D1515" s="7" t="str">
        <f>UPPER(TEXT(base[[#This Row],[Data]],"mmm"))</f>
        <v>OUT</v>
      </c>
      <c r="E1515" t="s">
        <v>22</v>
      </c>
      <c r="F1515" t="s">
        <v>16</v>
      </c>
      <c r="G1515" t="str">
        <f>PROPER(base[[#This Row],[Evento]]&amp;" "&amp;base[[#This Row],[Tipo]])</f>
        <v>Despedida Adulto</v>
      </c>
      <c r="H1515" t="s">
        <v>15</v>
      </c>
      <c r="I1515">
        <v>150</v>
      </c>
      <c r="J1515" s="3">
        <f>VLOOKUP(_xlfn.CONCAT(base[[#This Row],[Evento]],base[[#This Row],[Tipo]]),'[1]tabela de preços'!$D$4:$E$14,2,0)</f>
        <v>120</v>
      </c>
      <c r="K1515" s="3">
        <v>18000</v>
      </c>
      <c r="L1515" s="3">
        <v>6249</v>
      </c>
      <c r="M1515" s="3">
        <v>11751</v>
      </c>
      <c r="N1515" t="s">
        <v>23</v>
      </c>
    </row>
    <row r="1516" spans="2:14" hidden="1" x14ac:dyDescent="0.25">
      <c r="B1516" s="2">
        <v>42552</v>
      </c>
      <c r="C1516" s="7">
        <f>YEAR(base[[#This Row],[Data]])</f>
        <v>2016</v>
      </c>
      <c r="D1516" s="7" t="str">
        <f>UPPER(TEXT(base[[#This Row],[Data]],"mmm"))</f>
        <v>JUL</v>
      </c>
      <c r="E1516" t="s">
        <v>10</v>
      </c>
      <c r="F1516" t="s">
        <v>11</v>
      </c>
      <c r="G1516" t="str">
        <f>PROPER(base[[#This Row],[Evento]]&amp;" "&amp;base[[#This Row],[Tipo]])</f>
        <v>Aniversário Infantil</v>
      </c>
      <c r="H1516" t="s">
        <v>12</v>
      </c>
      <c r="I1516">
        <v>50</v>
      </c>
      <c r="J1516" s="3">
        <f>VLOOKUP(_xlfn.CONCAT(base[[#This Row],[Evento]],base[[#This Row],[Tipo]]),'[1]tabela de preços'!$D$4:$E$14,2,0)</f>
        <v>70</v>
      </c>
      <c r="K1516" s="3">
        <v>3500</v>
      </c>
      <c r="L1516" s="3">
        <v>1224</v>
      </c>
      <c r="M1516" s="3">
        <v>2276</v>
      </c>
      <c r="N1516" t="s">
        <v>23</v>
      </c>
    </row>
    <row r="1517" spans="2:14" hidden="1" x14ac:dyDescent="0.25">
      <c r="B1517" s="2">
        <v>42373</v>
      </c>
      <c r="C1517" s="7">
        <f>YEAR(base[[#This Row],[Data]])</f>
        <v>2016</v>
      </c>
      <c r="D1517" s="7" t="str">
        <f>UPPER(TEXT(base[[#This Row],[Data]],"mmm"))</f>
        <v>JAN</v>
      </c>
      <c r="E1517" t="s">
        <v>10</v>
      </c>
      <c r="F1517" t="s">
        <v>14</v>
      </c>
      <c r="G1517" t="str">
        <f>PROPER(base[[#This Row],[Evento]]&amp;" "&amp;base[[#This Row],[Tipo]])</f>
        <v>Aniversário Teen</v>
      </c>
      <c r="H1517" t="s">
        <v>15</v>
      </c>
      <c r="I1517">
        <v>100</v>
      </c>
      <c r="J1517" s="3">
        <f>VLOOKUP(_xlfn.CONCAT(base[[#This Row],[Evento]],base[[#This Row],[Tipo]]),'[1]tabela de preços'!$D$4:$E$14,2,0)</f>
        <v>90</v>
      </c>
      <c r="K1517" s="3">
        <v>9000</v>
      </c>
      <c r="L1517" s="3">
        <v>3735</v>
      </c>
      <c r="M1517" s="3">
        <v>5265</v>
      </c>
      <c r="N1517" t="s">
        <v>23</v>
      </c>
    </row>
    <row r="1518" spans="2:14" hidden="1" x14ac:dyDescent="0.25">
      <c r="B1518" s="2">
        <v>42715</v>
      </c>
      <c r="C1518" s="7">
        <f>YEAR(base[[#This Row],[Data]])</f>
        <v>2016</v>
      </c>
      <c r="D1518" s="7" t="str">
        <f>UPPER(TEXT(base[[#This Row],[Data]],"mmm"))</f>
        <v>DEZ</v>
      </c>
      <c r="E1518" t="s">
        <v>10</v>
      </c>
      <c r="F1518" t="s">
        <v>16</v>
      </c>
      <c r="G1518" t="str">
        <f>PROPER(base[[#This Row],[Evento]]&amp;" "&amp;base[[#This Row],[Tipo]])</f>
        <v>Aniversário Adulto</v>
      </c>
      <c r="H1518" t="s">
        <v>12</v>
      </c>
      <c r="I1518">
        <v>150</v>
      </c>
      <c r="J1518" s="3">
        <f>VLOOKUP(_xlfn.CONCAT(base[[#This Row],[Evento]],base[[#This Row],[Tipo]]),'[1]tabela de preços'!$D$4:$E$14,2,0)</f>
        <v>120</v>
      </c>
      <c r="K1518" s="3">
        <v>18000</v>
      </c>
      <c r="L1518" s="3">
        <v>8016</v>
      </c>
      <c r="M1518" s="3">
        <v>9984</v>
      </c>
      <c r="N1518" t="s">
        <v>23</v>
      </c>
    </row>
    <row r="1519" spans="2:14" hidden="1" x14ac:dyDescent="0.25">
      <c r="B1519" s="2">
        <v>42553</v>
      </c>
      <c r="C1519" s="7">
        <f>YEAR(base[[#This Row],[Data]])</f>
        <v>2016</v>
      </c>
      <c r="D1519" s="7" t="str">
        <f>UPPER(TEXT(base[[#This Row],[Data]],"mmm"))</f>
        <v>JUL</v>
      </c>
      <c r="E1519" t="s">
        <v>10</v>
      </c>
      <c r="F1519" t="s">
        <v>17</v>
      </c>
      <c r="G1519" t="str">
        <f>PROPER(base[[#This Row],[Evento]]&amp;" "&amp;base[[#This Row],[Tipo]])</f>
        <v>Aniversário Melhor Idade</v>
      </c>
      <c r="H1519" t="s">
        <v>15</v>
      </c>
      <c r="I1519">
        <v>70</v>
      </c>
      <c r="J1519" s="3">
        <f>VLOOKUP(_xlfn.CONCAT(base[[#This Row],[Evento]],base[[#This Row],[Tipo]]),'[1]tabela de preços'!$D$4:$E$14,2,0)</f>
        <v>120</v>
      </c>
      <c r="K1519" s="3">
        <v>8400</v>
      </c>
      <c r="L1519" s="3">
        <v>3507</v>
      </c>
      <c r="M1519" s="3">
        <v>4893</v>
      </c>
      <c r="N1519" t="s">
        <v>23</v>
      </c>
    </row>
    <row r="1520" spans="2:14" hidden="1" x14ac:dyDescent="0.25">
      <c r="B1520" s="2">
        <v>42446</v>
      </c>
      <c r="C1520" s="7">
        <f>YEAR(base[[#This Row],[Data]])</f>
        <v>2016</v>
      </c>
      <c r="D1520" s="7" t="str">
        <f>UPPER(TEXT(base[[#This Row],[Data]],"mmm"))</f>
        <v>MAR</v>
      </c>
      <c r="E1520" t="s">
        <v>18</v>
      </c>
      <c r="F1520" t="s">
        <v>16</v>
      </c>
      <c r="G1520" t="str">
        <f>PROPER(base[[#This Row],[Evento]]&amp;" "&amp;base[[#This Row],[Tipo]])</f>
        <v>Casamento Adulto</v>
      </c>
      <c r="H1520" t="s">
        <v>12</v>
      </c>
      <c r="I1520">
        <v>120</v>
      </c>
      <c r="J1520" s="3">
        <f>VLOOKUP(_xlfn.CONCAT(base[[#This Row],[Evento]],base[[#This Row],[Tipo]]),'[1]tabela de preços'!$D$4:$E$14,2,0)</f>
        <v>150</v>
      </c>
      <c r="K1520" s="3">
        <v>18000</v>
      </c>
      <c r="L1520" s="3">
        <v>7146</v>
      </c>
      <c r="M1520" s="3">
        <v>10854</v>
      </c>
      <c r="N1520" t="s">
        <v>23</v>
      </c>
    </row>
    <row r="1521" spans="2:14" hidden="1" x14ac:dyDescent="0.25">
      <c r="B1521" s="2">
        <v>42381</v>
      </c>
      <c r="C1521" s="7">
        <f>YEAR(base[[#This Row],[Data]])</f>
        <v>2016</v>
      </c>
      <c r="D1521" s="7" t="str">
        <f>UPPER(TEXT(base[[#This Row],[Data]],"mmm"))</f>
        <v>JAN</v>
      </c>
      <c r="E1521" t="s">
        <v>19</v>
      </c>
      <c r="F1521" t="s">
        <v>16</v>
      </c>
      <c r="G1521" t="str">
        <f>PROPER(base[[#This Row],[Evento]]&amp;" "&amp;base[[#This Row],[Tipo]])</f>
        <v>Bodas Adulto</v>
      </c>
      <c r="H1521" t="s">
        <v>15</v>
      </c>
      <c r="I1521">
        <v>100</v>
      </c>
      <c r="J1521" s="3">
        <f>VLOOKUP(_xlfn.CONCAT(base[[#This Row],[Evento]],base[[#This Row],[Tipo]]),'[1]tabela de preços'!$D$4:$E$14,2,0)</f>
        <v>150</v>
      </c>
      <c r="K1521" s="3">
        <v>15000</v>
      </c>
      <c r="L1521" s="3">
        <v>6508</v>
      </c>
      <c r="M1521" s="3">
        <v>8492</v>
      </c>
      <c r="N1521" t="s">
        <v>23</v>
      </c>
    </row>
    <row r="1522" spans="2:14" hidden="1" x14ac:dyDescent="0.25">
      <c r="B1522" s="2">
        <v>42380</v>
      </c>
      <c r="C1522" s="7">
        <f>YEAR(base[[#This Row],[Data]])</f>
        <v>2016</v>
      </c>
      <c r="D1522" s="7" t="str">
        <f>UPPER(TEXT(base[[#This Row],[Data]],"mmm"))</f>
        <v>JAN</v>
      </c>
      <c r="E1522" t="s">
        <v>19</v>
      </c>
      <c r="F1522" t="s">
        <v>17</v>
      </c>
      <c r="G1522" t="str">
        <f>PROPER(base[[#This Row],[Evento]]&amp;" "&amp;base[[#This Row],[Tipo]])</f>
        <v>Bodas Melhor Idade</v>
      </c>
      <c r="H1522" t="s">
        <v>12</v>
      </c>
      <c r="I1522">
        <v>200</v>
      </c>
      <c r="J1522" s="3">
        <f>VLOOKUP(_xlfn.CONCAT(base[[#This Row],[Evento]],base[[#This Row],[Tipo]]),'[1]tabela de preços'!$D$4:$E$14,2,0)</f>
        <v>120</v>
      </c>
      <c r="K1522" s="3">
        <v>24000</v>
      </c>
      <c r="L1522" s="3">
        <v>9189</v>
      </c>
      <c r="M1522" s="3">
        <v>14811</v>
      </c>
      <c r="N1522" t="s">
        <v>23</v>
      </c>
    </row>
    <row r="1523" spans="2:14" hidden="1" x14ac:dyDescent="0.25">
      <c r="B1523" s="2">
        <v>42999</v>
      </c>
      <c r="C1523" s="7">
        <f>YEAR(base[[#This Row],[Data]])</f>
        <v>2017</v>
      </c>
      <c r="D1523" s="7" t="str">
        <f>UPPER(TEXT(base[[#This Row],[Data]],"mmm"))</f>
        <v>SET</v>
      </c>
      <c r="E1523" t="s">
        <v>20</v>
      </c>
      <c r="F1523" t="s">
        <v>16</v>
      </c>
      <c r="G1523" t="str">
        <f>PROPER(base[[#This Row],[Evento]]&amp;" "&amp;base[[#This Row],[Tipo]])</f>
        <v>Empresa Adulto</v>
      </c>
      <c r="H1523" t="s">
        <v>15</v>
      </c>
      <c r="I1523">
        <v>50</v>
      </c>
      <c r="J1523" s="3">
        <f>VLOOKUP(_xlfn.CONCAT(base[[#This Row],[Evento]],base[[#This Row],[Tipo]]),'[1]tabela de preços'!$D$4:$E$14,2,0)</f>
        <v>100</v>
      </c>
      <c r="K1523" s="3">
        <v>5000</v>
      </c>
      <c r="L1523" s="3">
        <v>1707</v>
      </c>
      <c r="M1523" s="3">
        <v>3293</v>
      </c>
      <c r="N1523" t="s">
        <v>23</v>
      </c>
    </row>
    <row r="1524" spans="2:14" hidden="1" x14ac:dyDescent="0.25">
      <c r="B1524" s="2">
        <v>42702</v>
      </c>
      <c r="C1524" s="7">
        <f>YEAR(base[[#This Row],[Data]])</f>
        <v>2016</v>
      </c>
      <c r="D1524" s="7" t="str">
        <f>UPPER(TEXT(base[[#This Row],[Data]],"mmm"))</f>
        <v>NOV</v>
      </c>
      <c r="E1524" t="s">
        <v>21</v>
      </c>
      <c r="F1524" t="s">
        <v>14</v>
      </c>
      <c r="G1524" t="str">
        <f>PROPER(base[[#This Row],[Evento]]&amp;" "&amp;base[[#This Row],[Tipo]])</f>
        <v>15 Anos Teen</v>
      </c>
      <c r="H1524" t="s">
        <v>12</v>
      </c>
      <c r="I1524">
        <v>100</v>
      </c>
      <c r="J1524" s="3">
        <f>VLOOKUP(_xlfn.CONCAT(base[[#This Row],[Evento]],base[[#This Row],[Tipo]]),'[1]tabela de preços'!$D$4:$E$14,2,0)</f>
        <v>90</v>
      </c>
      <c r="K1524" s="3">
        <v>9000</v>
      </c>
      <c r="L1524" s="3">
        <v>3127</v>
      </c>
      <c r="M1524" s="3">
        <v>5873</v>
      </c>
      <c r="N1524" t="s">
        <v>23</v>
      </c>
    </row>
    <row r="1525" spans="2:14" hidden="1" x14ac:dyDescent="0.25">
      <c r="B1525" s="2">
        <v>42879</v>
      </c>
      <c r="C1525" s="7">
        <f>YEAR(base[[#This Row],[Data]])</f>
        <v>2017</v>
      </c>
      <c r="D1525" s="7" t="str">
        <f>UPPER(TEXT(base[[#This Row],[Data]],"mmm"))</f>
        <v>MAI</v>
      </c>
      <c r="E1525" t="s">
        <v>22</v>
      </c>
      <c r="F1525" t="s">
        <v>16</v>
      </c>
      <c r="G1525" t="str">
        <f>PROPER(base[[#This Row],[Evento]]&amp;" "&amp;base[[#This Row],[Tipo]])</f>
        <v>Despedida Adulto</v>
      </c>
      <c r="H1525" t="s">
        <v>15</v>
      </c>
      <c r="I1525">
        <v>150</v>
      </c>
      <c r="J1525" s="3">
        <f>VLOOKUP(_xlfn.CONCAT(base[[#This Row],[Evento]],base[[#This Row],[Tipo]]),'[1]tabela de preços'!$D$4:$E$14,2,0)</f>
        <v>120</v>
      </c>
      <c r="K1525" s="3">
        <v>18000</v>
      </c>
      <c r="L1525" s="3">
        <v>7556</v>
      </c>
      <c r="M1525" s="3">
        <v>10444</v>
      </c>
      <c r="N1525" t="s">
        <v>23</v>
      </c>
    </row>
    <row r="1526" spans="2:14" x14ac:dyDescent="0.25">
      <c r="B1526" s="2">
        <v>42765</v>
      </c>
      <c r="C1526" s="7">
        <f>YEAR(base[[#This Row],[Data]])</f>
        <v>2017</v>
      </c>
      <c r="D1526" s="7" t="str">
        <f>UPPER(TEXT(base[[#This Row],[Data]],"mmm"))</f>
        <v>JAN</v>
      </c>
      <c r="E1526" t="s">
        <v>10</v>
      </c>
      <c r="F1526" t="s">
        <v>11</v>
      </c>
      <c r="G1526" t="str">
        <f>PROPER(base[[#This Row],[Evento]]&amp;" "&amp;base[[#This Row],[Tipo]])</f>
        <v>Aniversário Infantil</v>
      </c>
      <c r="H1526" t="s">
        <v>12</v>
      </c>
      <c r="I1526">
        <v>50</v>
      </c>
      <c r="J1526" s="3">
        <f>VLOOKUP(_xlfn.CONCAT(base[[#This Row],[Evento]],base[[#This Row],[Tipo]]),'[1]tabela de preços'!$D$4:$E$14,2,0)</f>
        <v>70</v>
      </c>
      <c r="K1526" s="3">
        <v>3500</v>
      </c>
      <c r="L1526" s="3">
        <v>1309</v>
      </c>
      <c r="M1526" s="3">
        <v>2191</v>
      </c>
      <c r="N1526" t="s">
        <v>23</v>
      </c>
    </row>
    <row r="1527" spans="2:14" hidden="1" x14ac:dyDescent="0.25">
      <c r="B1527" s="2">
        <v>43050</v>
      </c>
      <c r="C1527" s="7">
        <f>YEAR(base[[#This Row],[Data]])</f>
        <v>2017</v>
      </c>
      <c r="D1527" s="7" t="str">
        <f>UPPER(TEXT(base[[#This Row],[Data]],"mmm"))</f>
        <v>NOV</v>
      </c>
      <c r="E1527" t="s">
        <v>10</v>
      </c>
      <c r="F1527" t="s">
        <v>14</v>
      </c>
      <c r="G1527" t="str">
        <f>PROPER(base[[#This Row],[Evento]]&amp;" "&amp;base[[#This Row],[Tipo]])</f>
        <v>Aniversário Teen</v>
      </c>
      <c r="H1527" t="s">
        <v>15</v>
      </c>
      <c r="I1527">
        <v>100</v>
      </c>
      <c r="J1527" s="3">
        <f>VLOOKUP(_xlfn.CONCAT(base[[#This Row],[Evento]],base[[#This Row],[Tipo]]),'[1]tabela de preços'!$D$4:$E$14,2,0)</f>
        <v>90</v>
      </c>
      <c r="K1527" s="3">
        <v>9000</v>
      </c>
      <c r="L1527" s="3">
        <v>3695</v>
      </c>
      <c r="M1527" s="3">
        <v>5305</v>
      </c>
      <c r="N1527" t="s">
        <v>23</v>
      </c>
    </row>
    <row r="1528" spans="2:14" hidden="1" x14ac:dyDescent="0.25">
      <c r="B1528" s="2">
        <v>42518</v>
      </c>
      <c r="C1528" s="7">
        <f>YEAR(base[[#This Row],[Data]])</f>
        <v>2016</v>
      </c>
      <c r="D1528" s="7" t="str">
        <f>UPPER(TEXT(base[[#This Row],[Data]],"mmm"))</f>
        <v>MAI</v>
      </c>
      <c r="E1528" t="s">
        <v>10</v>
      </c>
      <c r="F1528" t="s">
        <v>16</v>
      </c>
      <c r="G1528" t="str">
        <f>PROPER(base[[#This Row],[Evento]]&amp;" "&amp;base[[#This Row],[Tipo]])</f>
        <v>Aniversário Adulto</v>
      </c>
      <c r="H1528" t="s">
        <v>12</v>
      </c>
      <c r="I1528">
        <v>150</v>
      </c>
      <c r="J1528" s="3">
        <f>VLOOKUP(_xlfn.CONCAT(base[[#This Row],[Evento]],base[[#This Row],[Tipo]]),'[1]tabela de preços'!$D$4:$E$14,2,0)</f>
        <v>120</v>
      </c>
      <c r="K1528" s="3">
        <v>18000</v>
      </c>
      <c r="L1528" s="3">
        <v>6579</v>
      </c>
      <c r="M1528" s="3">
        <v>11421</v>
      </c>
      <c r="N1528" t="s">
        <v>23</v>
      </c>
    </row>
    <row r="1529" spans="2:14" hidden="1" x14ac:dyDescent="0.25">
      <c r="B1529" s="2">
        <v>42969</v>
      </c>
      <c r="C1529" s="7">
        <f>YEAR(base[[#This Row],[Data]])</f>
        <v>2017</v>
      </c>
      <c r="D1529" s="7" t="str">
        <f>UPPER(TEXT(base[[#This Row],[Data]],"mmm"))</f>
        <v>AGO</v>
      </c>
      <c r="E1529" t="s">
        <v>10</v>
      </c>
      <c r="F1529" t="s">
        <v>17</v>
      </c>
      <c r="G1529" t="str">
        <f>PROPER(base[[#This Row],[Evento]]&amp;" "&amp;base[[#This Row],[Tipo]])</f>
        <v>Aniversário Melhor Idade</v>
      </c>
      <c r="H1529" t="s">
        <v>15</v>
      </c>
      <c r="I1529">
        <v>70</v>
      </c>
      <c r="J1529" s="3">
        <f>VLOOKUP(_xlfn.CONCAT(base[[#This Row],[Evento]],base[[#This Row],[Tipo]]),'[1]tabela de preços'!$D$4:$E$14,2,0)</f>
        <v>120</v>
      </c>
      <c r="K1529" s="3">
        <v>8400</v>
      </c>
      <c r="L1529" s="3">
        <v>3382</v>
      </c>
      <c r="M1529" s="3">
        <v>5018</v>
      </c>
      <c r="N1529" t="s">
        <v>23</v>
      </c>
    </row>
    <row r="1530" spans="2:14" hidden="1" x14ac:dyDescent="0.25">
      <c r="B1530" s="2">
        <v>42464</v>
      </c>
      <c r="C1530" s="7">
        <f>YEAR(base[[#This Row],[Data]])</f>
        <v>2016</v>
      </c>
      <c r="D1530" s="7" t="str">
        <f>UPPER(TEXT(base[[#This Row],[Data]],"mmm"))</f>
        <v>ABR</v>
      </c>
      <c r="E1530" t="s">
        <v>18</v>
      </c>
      <c r="F1530" t="s">
        <v>16</v>
      </c>
      <c r="G1530" t="str">
        <f>PROPER(base[[#This Row],[Evento]]&amp;" "&amp;base[[#This Row],[Tipo]])</f>
        <v>Casamento Adulto</v>
      </c>
      <c r="H1530" t="s">
        <v>12</v>
      </c>
      <c r="I1530">
        <v>120</v>
      </c>
      <c r="J1530" s="3">
        <f>VLOOKUP(_xlfn.CONCAT(base[[#This Row],[Evento]],base[[#This Row],[Tipo]]),'[1]tabela de preços'!$D$4:$E$14,2,0)</f>
        <v>150</v>
      </c>
      <c r="K1530" s="3">
        <v>18000</v>
      </c>
      <c r="L1530" s="3">
        <v>6810</v>
      </c>
      <c r="M1530" s="3">
        <v>11190</v>
      </c>
      <c r="N1530" t="s">
        <v>23</v>
      </c>
    </row>
    <row r="1531" spans="2:14" hidden="1" x14ac:dyDescent="0.25">
      <c r="B1531" s="2">
        <v>42511</v>
      </c>
      <c r="C1531" s="7">
        <f>YEAR(base[[#This Row],[Data]])</f>
        <v>2016</v>
      </c>
      <c r="D1531" s="7" t="str">
        <f>UPPER(TEXT(base[[#This Row],[Data]],"mmm"))</f>
        <v>MAI</v>
      </c>
      <c r="E1531" t="s">
        <v>19</v>
      </c>
      <c r="F1531" t="s">
        <v>16</v>
      </c>
      <c r="G1531" t="str">
        <f>PROPER(base[[#This Row],[Evento]]&amp;" "&amp;base[[#This Row],[Tipo]])</f>
        <v>Bodas Adulto</v>
      </c>
      <c r="H1531" t="s">
        <v>15</v>
      </c>
      <c r="I1531">
        <v>100</v>
      </c>
      <c r="J1531" s="3">
        <f>VLOOKUP(_xlfn.CONCAT(base[[#This Row],[Evento]],base[[#This Row],[Tipo]]),'[1]tabela de preços'!$D$4:$E$14,2,0)</f>
        <v>150</v>
      </c>
      <c r="K1531" s="3">
        <v>15000</v>
      </c>
      <c r="L1531" s="3">
        <v>6169</v>
      </c>
      <c r="M1531" s="3">
        <v>8831</v>
      </c>
      <c r="N1531" t="s">
        <v>23</v>
      </c>
    </row>
    <row r="1532" spans="2:14" hidden="1" x14ac:dyDescent="0.25">
      <c r="B1532" s="2">
        <v>42920</v>
      </c>
      <c r="C1532" s="7">
        <f>YEAR(base[[#This Row],[Data]])</f>
        <v>2017</v>
      </c>
      <c r="D1532" s="7" t="str">
        <f>UPPER(TEXT(base[[#This Row],[Data]],"mmm"))</f>
        <v>JUL</v>
      </c>
      <c r="E1532" t="s">
        <v>19</v>
      </c>
      <c r="F1532" t="s">
        <v>17</v>
      </c>
      <c r="G1532" t="str">
        <f>PROPER(base[[#This Row],[Evento]]&amp;" "&amp;base[[#This Row],[Tipo]])</f>
        <v>Bodas Melhor Idade</v>
      </c>
      <c r="H1532" t="s">
        <v>12</v>
      </c>
      <c r="I1532">
        <v>200</v>
      </c>
      <c r="J1532" s="3">
        <f>VLOOKUP(_xlfn.CONCAT(base[[#This Row],[Evento]],base[[#This Row],[Tipo]]),'[1]tabela de preços'!$D$4:$E$14,2,0)</f>
        <v>120</v>
      </c>
      <c r="K1532" s="3">
        <v>24000</v>
      </c>
      <c r="L1532" s="3">
        <v>9149</v>
      </c>
      <c r="M1532" s="3">
        <v>14851</v>
      </c>
      <c r="N1532" t="s">
        <v>23</v>
      </c>
    </row>
    <row r="1533" spans="2:14" hidden="1" x14ac:dyDescent="0.25">
      <c r="B1533" s="2">
        <v>42960</v>
      </c>
      <c r="C1533" s="7">
        <f>YEAR(base[[#This Row],[Data]])</f>
        <v>2017</v>
      </c>
      <c r="D1533" s="7" t="str">
        <f>UPPER(TEXT(base[[#This Row],[Data]],"mmm"))</f>
        <v>AGO</v>
      </c>
      <c r="E1533" t="s">
        <v>20</v>
      </c>
      <c r="F1533" t="s">
        <v>16</v>
      </c>
      <c r="G1533" t="str">
        <f>PROPER(base[[#This Row],[Evento]]&amp;" "&amp;base[[#This Row],[Tipo]])</f>
        <v>Empresa Adulto</v>
      </c>
      <c r="H1533" t="s">
        <v>15</v>
      </c>
      <c r="I1533">
        <v>50</v>
      </c>
      <c r="J1533" s="3">
        <f>VLOOKUP(_xlfn.CONCAT(base[[#This Row],[Evento]],base[[#This Row],[Tipo]]),'[1]tabela de preços'!$D$4:$E$14,2,0)</f>
        <v>100</v>
      </c>
      <c r="K1533" s="3">
        <v>5000</v>
      </c>
      <c r="L1533" s="3">
        <v>2005</v>
      </c>
      <c r="M1533" s="3">
        <v>2995</v>
      </c>
      <c r="N1533" t="s">
        <v>23</v>
      </c>
    </row>
    <row r="1534" spans="2:14" hidden="1" x14ac:dyDescent="0.25">
      <c r="B1534" s="2">
        <v>43050</v>
      </c>
      <c r="C1534" s="7">
        <f>YEAR(base[[#This Row],[Data]])</f>
        <v>2017</v>
      </c>
      <c r="D1534" s="7" t="str">
        <f>UPPER(TEXT(base[[#This Row],[Data]],"mmm"))</f>
        <v>NOV</v>
      </c>
      <c r="E1534" t="s">
        <v>21</v>
      </c>
      <c r="F1534" t="s">
        <v>14</v>
      </c>
      <c r="G1534" t="str">
        <f>PROPER(base[[#This Row],[Evento]]&amp;" "&amp;base[[#This Row],[Tipo]])</f>
        <v>15 Anos Teen</v>
      </c>
      <c r="H1534" t="s">
        <v>12</v>
      </c>
      <c r="I1534">
        <v>100</v>
      </c>
      <c r="J1534" s="3">
        <f>VLOOKUP(_xlfn.CONCAT(base[[#This Row],[Evento]],base[[#This Row],[Tipo]]),'[1]tabela de preços'!$D$4:$E$14,2,0)</f>
        <v>90</v>
      </c>
      <c r="K1534" s="3">
        <v>9000</v>
      </c>
      <c r="L1534" s="3">
        <v>3073</v>
      </c>
      <c r="M1534" s="3">
        <v>5927</v>
      </c>
      <c r="N1534" t="s">
        <v>23</v>
      </c>
    </row>
    <row r="1535" spans="2:14" hidden="1" x14ac:dyDescent="0.25">
      <c r="B1535" s="2">
        <v>42879</v>
      </c>
      <c r="C1535" s="7">
        <f>YEAR(base[[#This Row],[Data]])</f>
        <v>2017</v>
      </c>
      <c r="D1535" s="7" t="str">
        <f>UPPER(TEXT(base[[#This Row],[Data]],"mmm"))</f>
        <v>MAI</v>
      </c>
      <c r="E1535" t="s">
        <v>22</v>
      </c>
      <c r="F1535" t="s">
        <v>16</v>
      </c>
      <c r="G1535" t="str">
        <f>PROPER(base[[#This Row],[Evento]]&amp;" "&amp;base[[#This Row],[Tipo]])</f>
        <v>Despedida Adulto</v>
      </c>
      <c r="H1535" t="s">
        <v>15</v>
      </c>
      <c r="I1535">
        <v>150</v>
      </c>
      <c r="J1535" s="3">
        <f>VLOOKUP(_xlfn.CONCAT(base[[#This Row],[Evento]],base[[#This Row],[Tipo]]),'[1]tabela de preços'!$D$4:$E$14,2,0)</f>
        <v>120</v>
      </c>
      <c r="K1535" s="3">
        <v>18000</v>
      </c>
      <c r="L1535" s="3">
        <v>6296</v>
      </c>
      <c r="M1535" s="3">
        <v>11704</v>
      </c>
      <c r="N1535" t="s">
        <v>23</v>
      </c>
    </row>
    <row r="1536" spans="2:14" hidden="1" x14ac:dyDescent="0.25">
      <c r="B1536" s="2">
        <v>42429</v>
      </c>
      <c r="C1536" s="7">
        <f>YEAR(base[[#This Row],[Data]])</f>
        <v>2016</v>
      </c>
      <c r="D1536" s="7" t="str">
        <f>UPPER(TEXT(base[[#This Row],[Data]],"mmm"))</f>
        <v>FEV</v>
      </c>
      <c r="E1536" t="s">
        <v>10</v>
      </c>
      <c r="F1536" t="s">
        <v>11</v>
      </c>
      <c r="G1536" t="str">
        <f>PROPER(base[[#This Row],[Evento]]&amp;" "&amp;base[[#This Row],[Tipo]])</f>
        <v>Aniversário Infantil</v>
      </c>
      <c r="H1536" t="s">
        <v>12</v>
      </c>
      <c r="I1536">
        <v>50</v>
      </c>
      <c r="J1536" s="3">
        <f>VLOOKUP(_xlfn.CONCAT(base[[#This Row],[Evento]],base[[#This Row],[Tipo]]),'[1]tabela de preços'!$D$4:$E$14,2,0)</f>
        <v>70</v>
      </c>
      <c r="K1536" s="3">
        <v>3500</v>
      </c>
      <c r="L1536" s="3">
        <v>1373</v>
      </c>
      <c r="M1536" s="3">
        <v>2127</v>
      </c>
      <c r="N1536" t="s">
        <v>23</v>
      </c>
    </row>
    <row r="1537" spans="2:14" x14ac:dyDescent="0.25">
      <c r="B1537" s="2">
        <v>42736</v>
      </c>
      <c r="C1537" s="7">
        <f>YEAR(base[[#This Row],[Data]])</f>
        <v>2017</v>
      </c>
      <c r="D1537" s="7" t="str">
        <f>UPPER(TEXT(base[[#This Row],[Data]],"mmm"))</f>
        <v>JAN</v>
      </c>
      <c r="E1537" t="s">
        <v>10</v>
      </c>
      <c r="F1537" t="s">
        <v>14</v>
      </c>
      <c r="G1537" t="str">
        <f>PROPER(base[[#This Row],[Evento]]&amp;" "&amp;base[[#This Row],[Tipo]])</f>
        <v>Aniversário Teen</v>
      </c>
      <c r="H1537" t="s">
        <v>15</v>
      </c>
      <c r="I1537">
        <v>100</v>
      </c>
      <c r="J1537" s="3">
        <f>VLOOKUP(_xlfn.CONCAT(base[[#This Row],[Evento]],base[[#This Row],[Tipo]]),'[1]tabela de preços'!$D$4:$E$14,2,0)</f>
        <v>90</v>
      </c>
      <c r="K1537" s="3">
        <v>9000</v>
      </c>
      <c r="L1537" s="3">
        <v>4021</v>
      </c>
      <c r="M1537" s="3">
        <v>4979</v>
      </c>
      <c r="N1537" t="s">
        <v>23</v>
      </c>
    </row>
    <row r="1538" spans="2:14" hidden="1" x14ac:dyDescent="0.25">
      <c r="B1538" s="2">
        <v>42970</v>
      </c>
      <c r="C1538" s="7">
        <f>YEAR(base[[#This Row],[Data]])</f>
        <v>2017</v>
      </c>
      <c r="D1538" s="7" t="str">
        <f>UPPER(TEXT(base[[#This Row],[Data]],"mmm"))</f>
        <v>AGO</v>
      </c>
      <c r="E1538" t="s">
        <v>10</v>
      </c>
      <c r="F1538" t="s">
        <v>16</v>
      </c>
      <c r="G1538" t="str">
        <f>PROPER(base[[#This Row],[Evento]]&amp;" "&amp;base[[#This Row],[Tipo]])</f>
        <v>Aniversário Adulto</v>
      </c>
      <c r="H1538" t="s">
        <v>12</v>
      </c>
      <c r="I1538">
        <v>150</v>
      </c>
      <c r="J1538" s="3">
        <f>VLOOKUP(_xlfn.CONCAT(base[[#This Row],[Evento]],base[[#This Row],[Tipo]]),'[1]tabela de preços'!$D$4:$E$14,2,0)</f>
        <v>120</v>
      </c>
      <c r="K1538" s="3">
        <v>18000</v>
      </c>
      <c r="L1538" s="3">
        <v>7527</v>
      </c>
      <c r="M1538" s="3">
        <v>10473</v>
      </c>
      <c r="N1538" t="s">
        <v>23</v>
      </c>
    </row>
    <row r="1539" spans="2:14" hidden="1" x14ac:dyDescent="0.25">
      <c r="B1539" s="2">
        <v>42913</v>
      </c>
      <c r="C1539" s="7">
        <f>YEAR(base[[#This Row],[Data]])</f>
        <v>2017</v>
      </c>
      <c r="D1539" s="7" t="str">
        <f>UPPER(TEXT(base[[#This Row],[Data]],"mmm"))</f>
        <v>JUN</v>
      </c>
      <c r="E1539" t="s">
        <v>10</v>
      </c>
      <c r="F1539" t="s">
        <v>17</v>
      </c>
      <c r="G1539" t="str">
        <f>PROPER(base[[#This Row],[Evento]]&amp;" "&amp;base[[#This Row],[Tipo]])</f>
        <v>Aniversário Melhor Idade</v>
      </c>
      <c r="H1539" t="s">
        <v>15</v>
      </c>
      <c r="I1539">
        <v>70</v>
      </c>
      <c r="J1539" s="3">
        <f>VLOOKUP(_xlfn.CONCAT(base[[#This Row],[Evento]],base[[#This Row],[Tipo]]),'[1]tabela de preços'!$D$4:$E$14,2,0)</f>
        <v>120</v>
      </c>
      <c r="K1539" s="3">
        <v>8400</v>
      </c>
      <c r="L1539" s="3">
        <v>3228</v>
      </c>
      <c r="M1539" s="3">
        <v>5172</v>
      </c>
      <c r="N1539" t="s">
        <v>23</v>
      </c>
    </row>
    <row r="1540" spans="2:14" hidden="1" x14ac:dyDescent="0.25">
      <c r="B1540" s="2">
        <v>42777</v>
      </c>
      <c r="C1540" s="7">
        <f>YEAR(base[[#This Row],[Data]])</f>
        <v>2017</v>
      </c>
      <c r="D1540" s="7" t="str">
        <f>UPPER(TEXT(base[[#This Row],[Data]],"mmm"))</f>
        <v>FEV</v>
      </c>
      <c r="E1540" t="s">
        <v>18</v>
      </c>
      <c r="F1540" t="s">
        <v>16</v>
      </c>
      <c r="G1540" t="str">
        <f>PROPER(base[[#This Row],[Evento]]&amp;" "&amp;base[[#This Row],[Tipo]])</f>
        <v>Casamento Adulto</v>
      </c>
      <c r="H1540" t="s">
        <v>12</v>
      </c>
      <c r="I1540">
        <v>120</v>
      </c>
      <c r="J1540" s="3">
        <f>VLOOKUP(_xlfn.CONCAT(base[[#This Row],[Evento]],base[[#This Row],[Tipo]]),'[1]tabela de preços'!$D$4:$E$14,2,0)</f>
        <v>150</v>
      </c>
      <c r="K1540" s="3">
        <v>18000</v>
      </c>
      <c r="L1540" s="3">
        <v>6622</v>
      </c>
      <c r="M1540" s="3">
        <v>11378</v>
      </c>
      <c r="N1540" t="s">
        <v>23</v>
      </c>
    </row>
    <row r="1541" spans="2:14" hidden="1" x14ac:dyDescent="0.25">
      <c r="B1541" s="2">
        <v>42817</v>
      </c>
      <c r="C1541" s="7">
        <f>YEAR(base[[#This Row],[Data]])</f>
        <v>2017</v>
      </c>
      <c r="D1541" s="7" t="str">
        <f>UPPER(TEXT(base[[#This Row],[Data]],"mmm"))</f>
        <v>MAR</v>
      </c>
      <c r="E1541" t="s">
        <v>19</v>
      </c>
      <c r="F1541" t="s">
        <v>16</v>
      </c>
      <c r="G1541" t="str">
        <f>PROPER(base[[#This Row],[Evento]]&amp;" "&amp;base[[#This Row],[Tipo]])</f>
        <v>Bodas Adulto</v>
      </c>
      <c r="H1541" t="s">
        <v>15</v>
      </c>
      <c r="I1541">
        <v>100</v>
      </c>
      <c r="J1541" s="3">
        <f>VLOOKUP(_xlfn.CONCAT(base[[#This Row],[Evento]],base[[#This Row],[Tipo]]),'[1]tabela de preços'!$D$4:$E$14,2,0)</f>
        <v>150</v>
      </c>
      <c r="K1541" s="3">
        <v>15000</v>
      </c>
      <c r="L1541" s="3">
        <v>6721</v>
      </c>
      <c r="M1541" s="3">
        <v>8279</v>
      </c>
      <c r="N1541" t="s">
        <v>23</v>
      </c>
    </row>
    <row r="1542" spans="2:14" x14ac:dyDescent="0.25">
      <c r="B1542" s="2">
        <v>42739</v>
      </c>
      <c r="C1542" s="7">
        <f>YEAR(base[[#This Row],[Data]])</f>
        <v>2017</v>
      </c>
      <c r="D1542" s="7" t="str">
        <f>UPPER(TEXT(base[[#This Row],[Data]],"mmm"))</f>
        <v>JAN</v>
      </c>
      <c r="E1542" t="s">
        <v>19</v>
      </c>
      <c r="F1542" t="s">
        <v>17</v>
      </c>
      <c r="G1542" t="str">
        <f>PROPER(base[[#This Row],[Evento]]&amp;" "&amp;base[[#This Row],[Tipo]])</f>
        <v>Bodas Melhor Idade</v>
      </c>
      <c r="H1542" t="s">
        <v>12</v>
      </c>
      <c r="I1542">
        <v>200</v>
      </c>
      <c r="J1542" s="3">
        <f>VLOOKUP(_xlfn.CONCAT(base[[#This Row],[Evento]],base[[#This Row],[Tipo]]),'[1]tabela de preços'!$D$4:$E$14,2,0)</f>
        <v>120</v>
      </c>
      <c r="K1542" s="3">
        <v>24000</v>
      </c>
      <c r="L1542" s="3">
        <v>9344</v>
      </c>
      <c r="M1542" s="3">
        <v>14656</v>
      </c>
      <c r="N1542" t="s">
        <v>23</v>
      </c>
    </row>
    <row r="1543" spans="2:14" hidden="1" x14ac:dyDescent="0.25">
      <c r="B1543" s="2">
        <v>42526</v>
      </c>
      <c r="C1543" s="7">
        <f>YEAR(base[[#This Row],[Data]])</f>
        <v>2016</v>
      </c>
      <c r="D1543" s="7" t="str">
        <f>UPPER(TEXT(base[[#This Row],[Data]],"mmm"))</f>
        <v>JUN</v>
      </c>
      <c r="E1543" t="s">
        <v>20</v>
      </c>
      <c r="F1543" t="s">
        <v>16</v>
      </c>
      <c r="G1543" t="str">
        <f>PROPER(base[[#This Row],[Evento]]&amp;" "&amp;base[[#This Row],[Tipo]])</f>
        <v>Empresa Adulto</v>
      </c>
      <c r="H1543" t="s">
        <v>15</v>
      </c>
      <c r="I1543">
        <v>50</v>
      </c>
      <c r="J1543" s="3">
        <f>VLOOKUP(_xlfn.CONCAT(base[[#This Row],[Evento]],base[[#This Row],[Tipo]]),'[1]tabela de preços'!$D$4:$E$14,2,0)</f>
        <v>100</v>
      </c>
      <c r="K1543" s="3">
        <v>5000</v>
      </c>
      <c r="L1543" s="3">
        <v>1807</v>
      </c>
      <c r="M1543" s="3">
        <v>3193</v>
      </c>
      <c r="N1543" t="s">
        <v>23</v>
      </c>
    </row>
    <row r="1544" spans="2:14" hidden="1" x14ac:dyDescent="0.25">
      <c r="B1544" s="2">
        <v>43037</v>
      </c>
      <c r="C1544" s="7">
        <f>YEAR(base[[#This Row],[Data]])</f>
        <v>2017</v>
      </c>
      <c r="D1544" s="7" t="str">
        <f>UPPER(TEXT(base[[#This Row],[Data]],"mmm"))</f>
        <v>OUT</v>
      </c>
      <c r="E1544" t="s">
        <v>21</v>
      </c>
      <c r="F1544" t="s">
        <v>14</v>
      </c>
      <c r="G1544" t="str">
        <f>PROPER(base[[#This Row],[Evento]]&amp;" "&amp;base[[#This Row],[Tipo]])</f>
        <v>15 Anos Teen</v>
      </c>
      <c r="H1544" t="s">
        <v>12</v>
      </c>
      <c r="I1544">
        <v>100</v>
      </c>
      <c r="J1544" s="3">
        <f>VLOOKUP(_xlfn.CONCAT(base[[#This Row],[Evento]],base[[#This Row],[Tipo]]),'[1]tabela de preços'!$D$4:$E$14,2,0)</f>
        <v>90</v>
      </c>
      <c r="K1544" s="3">
        <v>9000</v>
      </c>
      <c r="L1544" s="3">
        <v>3031</v>
      </c>
      <c r="M1544" s="3">
        <v>5969</v>
      </c>
      <c r="N1544" t="s">
        <v>23</v>
      </c>
    </row>
    <row r="1545" spans="2:14" x14ac:dyDescent="0.25">
      <c r="B1545" s="2">
        <v>42746</v>
      </c>
      <c r="C1545" s="7">
        <f>YEAR(base[[#This Row],[Data]])</f>
        <v>2017</v>
      </c>
      <c r="D1545" s="7" t="str">
        <f>UPPER(TEXT(base[[#This Row],[Data]],"mmm"))</f>
        <v>JAN</v>
      </c>
      <c r="E1545" t="s">
        <v>22</v>
      </c>
      <c r="F1545" t="s">
        <v>16</v>
      </c>
      <c r="G1545" t="str">
        <f>PROPER(base[[#This Row],[Evento]]&amp;" "&amp;base[[#This Row],[Tipo]])</f>
        <v>Despedida Adulto</v>
      </c>
      <c r="H1545" t="s">
        <v>15</v>
      </c>
      <c r="I1545">
        <v>150</v>
      </c>
      <c r="J1545" s="3">
        <f>VLOOKUP(_xlfn.CONCAT(base[[#This Row],[Evento]],base[[#This Row],[Tipo]]),'[1]tabela de preços'!$D$4:$E$14,2,0)</f>
        <v>120</v>
      </c>
      <c r="K1545" s="3">
        <v>18000</v>
      </c>
      <c r="L1545" s="3">
        <v>6564</v>
      </c>
      <c r="M1545" s="3">
        <v>11436</v>
      </c>
      <c r="N1545" t="s">
        <v>23</v>
      </c>
    </row>
    <row r="1546" spans="2:14" hidden="1" x14ac:dyDescent="0.25">
      <c r="B1546" s="2">
        <v>42639</v>
      </c>
      <c r="C1546" s="7">
        <f>YEAR(base[[#This Row],[Data]])</f>
        <v>2016</v>
      </c>
      <c r="D1546" s="7" t="str">
        <f>UPPER(TEXT(base[[#This Row],[Data]],"mmm"))</f>
        <v>SET</v>
      </c>
      <c r="E1546" t="s">
        <v>10</v>
      </c>
      <c r="F1546" t="s">
        <v>11</v>
      </c>
      <c r="G1546" t="str">
        <f>PROPER(base[[#This Row],[Evento]]&amp;" "&amp;base[[#This Row],[Tipo]])</f>
        <v>Aniversário Infantil</v>
      </c>
      <c r="H1546" t="s">
        <v>12</v>
      </c>
      <c r="I1546">
        <v>50</v>
      </c>
      <c r="J1546" s="3">
        <f>VLOOKUP(_xlfn.CONCAT(base[[#This Row],[Evento]],base[[#This Row],[Tipo]]),'[1]tabela de preços'!$D$4:$E$14,2,0)</f>
        <v>70</v>
      </c>
      <c r="K1546" s="3">
        <v>3500</v>
      </c>
      <c r="L1546" s="3">
        <v>1346</v>
      </c>
      <c r="M1546" s="3">
        <v>2154</v>
      </c>
      <c r="N1546" t="s">
        <v>23</v>
      </c>
    </row>
    <row r="1547" spans="2:14" hidden="1" x14ac:dyDescent="0.25">
      <c r="B1547" s="2">
        <v>42483</v>
      </c>
      <c r="C1547" s="7">
        <f>YEAR(base[[#This Row],[Data]])</f>
        <v>2016</v>
      </c>
      <c r="D1547" s="7" t="str">
        <f>UPPER(TEXT(base[[#This Row],[Data]],"mmm"))</f>
        <v>ABR</v>
      </c>
      <c r="E1547" t="s">
        <v>10</v>
      </c>
      <c r="F1547" t="s">
        <v>14</v>
      </c>
      <c r="G1547" t="str">
        <f>PROPER(base[[#This Row],[Evento]]&amp;" "&amp;base[[#This Row],[Tipo]])</f>
        <v>Aniversário Teen</v>
      </c>
      <c r="H1547" t="s">
        <v>15</v>
      </c>
      <c r="I1547">
        <v>100</v>
      </c>
      <c r="J1547" s="3">
        <f>VLOOKUP(_xlfn.CONCAT(base[[#This Row],[Evento]],base[[#This Row],[Tipo]]),'[1]tabela de preços'!$D$4:$E$14,2,0)</f>
        <v>90</v>
      </c>
      <c r="K1547" s="3">
        <v>9000</v>
      </c>
      <c r="L1547" s="3">
        <v>3210</v>
      </c>
      <c r="M1547" s="3">
        <v>5790</v>
      </c>
      <c r="N1547" t="s">
        <v>23</v>
      </c>
    </row>
    <row r="1548" spans="2:14" hidden="1" x14ac:dyDescent="0.25">
      <c r="B1548" s="2">
        <v>42617</v>
      </c>
      <c r="C1548" s="7">
        <f>YEAR(base[[#This Row],[Data]])</f>
        <v>2016</v>
      </c>
      <c r="D1548" s="7" t="str">
        <f>UPPER(TEXT(base[[#This Row],[Data]],"mmm"))</f>
        <v>SET</v>
      </c>
      <c r="E1548" t="s">
        <v>10</v>
      </c>
      <c r="F1548" t="s">
        <v>16</v>
      </c>
      <c r="G1548" t="str">
        <f>PROPER(base[[#This Row],[Evento]]&amp;" "&amp;base[[#This Row],[Tipo]])</f>
        <v>Aniversário Adulto</v>
      </c>
      <c r="H1548" t="s">
        <v>12</v>
      </c>
      <c r="I1548">
        <v>150</v>
      </c>
      <c r="J1548" s="3">
        <f>VLOOKUP(_xlfn.CONCAT(base[[#This Row],[Evento]],base[[#This Row],[Tipo]]),'[1]tabela de preços'!$D$4:$E$14,2,0)</f>
        <v>120</v>
      </c>
      <c r="K1548" s="3">
        <v>18000</v>
      </c>
      <c r="L1548" s="3">
        <v>6287</v>
      </c>
      <c r="M1548" s="3">
        <v>11713</v>
      </c>
      <c r="N1548" t="s">
        <v>23</v>
      </c>
    </row>
    <row r="1549" spans="2:14" hidden="1" x14ac:dyDescent="0.25">
      <c r="B1549" s="2">
        <v>42381</v>
      </c>
      <c r="C1549" s="7">
        <f>YEAR(base[[#This Row],[Data]])</f>
        <v>2016</v>
      </c>
      <c r="D1549" s="7" t="str">
        <f>UPPER(TEXT(base[[#This Row],[Data]],"mmm"))</f>
        <v>JAN</v>
      </c>
      <c r="E1549" t="s">
        <v>10</v>
      </c>
      <c r="F1549" t="s">
        <v>17</v>
      </c>
      <c r="G1549" t="str">
        <f>PROPER(base[[#This Row],[Evento]]&amp;" "&amp;base[[#This Row],[Tipo]])</f>
        <v>Aniversário Melhor Idade</v>
      </c>
      <c r="H1549" t="s">
        <v>15</v>
      </c>
      <c r="I1549">
        <v>70</v>
      </c>
      <c r="J1549" s="3">
        <f>VLOOKUP(_xlfn.CONCAT(base[[#This Row],[Evento]],base[[#This Row],[Tipo]]),'[1]tabela de preços'!$D$4:$E$14,2,0)</f>
        <v>120</v>
      </c>
      <c r="K1549" s="3">
        <v>8400</v>
      </c>
      <c r="L1549" s="3">
        <v>3702</v>
      </c>
      <c r="M1549" s="3">
        <v>4698</v>
      </c>
      <c r="N1549" t="s">
        <v>23</v>
      </c>
    </row>
    <row r="1550" spans="2:14" hidden="1" x14ac:dyDescent="0.25">
      <c r="B1550" s="2">
        <v>42955</v>
      </c>
      <c r="C1550" s="7">
        <f>YEAR(base[[#This Row],[Data]])</f>
        <v>2017</v>
      </c>
      <c r="D1550" s="7" t="str">
        <f>UPPER(TEXT(base[[#This Row],[Data]],"mmm"))</f>
        <v>AGO</v>
      </c>
      <c r="E1550" t="s">
        <v>18</v>
      </c>
      <c r="F1550" t="s">
        <v>16</v>
      </c>
      <c r="G1550" t="str">
        <f>PROPER(base[[#This Row],[Evento]]&amp;" "&amp;base[[#This Row],[Tipo]])</f>
        <v>Casamento Adulto</v>
      </c>
      <c r="H1550" t="s">
        <v>12</v>
      </c>
      <c r="I1550">
        <v>120</v>
      </c>
      <c r="J1550" s="3">
        <f>VLOOKUP(_xlfn.CONCAT(base[[#This Row],[Evento]],base[[#This Row],[Tipo]]),'[1]tabela de preços'!$D$4:$E$14,2,0)</f>
        <v>150</v>
      </c>
      <c r="K1550" s="3">
        <v>18000</v>
      </c>
      <c r="L1550" s="3">
        <v>8070</v>
      </c>
      <c r="M1550" s="3">
        <v>9930</v>
      </c>
      <c r="N1550" t="s">
        <v>23</v>
      </c>
    </row>
    <row r="1551" spans="2:14" hidden="1" x14ac:dyDescent="0.25">
      <c r="B1551" s="2">
        <v>42704</v>
      </c>
      <c r="C1551" s="7">
        <f>YEAR(base[[#This Row],[Data]])</f>
        <v>2016</v>
      </c>
      <c r="D1551" s="7" t="str">
        <f>UPPER(TEXT(base[[#This Row],[Data]],"mmm"))</f>
        <v>NOV</v>
      </c>
      <c r="E1551" t="s">
        <v>19</v>
      </c>
      <c r="F1551" t="s">
        <v>16</v>
      </c>
      <c r="G1551" t="str">
        <f>PROPER(base[[#This Row],[Evento]]&amp;" "&amp;base[[#This Row],[Tipo]])</f>
        <v>Bodas Adulto</v>
      </c>
      <c r="H1551" t="s">
        <v>15</v>
      </c>
      <c r="I1551">
        <v>100</v>
      </c>
      <c r="J1551" s="3">
        <f>VLOOKUP(_xlfn.CONCAT(base[[#This Row],[Evento]],base[[#This Row],[Tipo]]),'[1]tabela de preços'!$D$4:$E$14,2,0)</f>
        <v>150</v>
      </c>
      <c r="K1551" s="3">
        <v>15000</v>
      </c>
      <c r="L1551" s="3">
        <v>5276</v>
      </c>
      <c r="M1551" s="3">
        <v>9724</v>
      </c>
      <c r="N1551" t="s">
        <v>23</v>
      </c>
    </row>
    <row r="1552" spans="2:14" hidden="1" x14ac:dyDescent="0.25">
      <c r="B1552" s="2">
        <v>43060</v>
      </c>
      <c r="C1552" s="7">
        <f>YEAR(base[[#This Row],[Data]])</f>
        <v>2017</v>
      </c>
      <c r="D1552" s="7" t="str">
        <f>UPPER(TEXT(base[[#This Row],[Data]],"mmm"))</f>
        <v>NOV</v>
      </c>
      <c r="E1552" t="s">
        <v>19</v>
      </c>
      <c r="F1552" t="s">
        <v>17</v>
      </c>
      <c r="G1552" t="str">
        <f>PROPER(base[[#This Row],[Evento]]&amp;" "&amp;base[[#This Row],[Tipo]])</f>
        <v>Bodas Melhor Idade</v>
      </c>
      <c r="H1552" t="s">
        <v>12</v>
      </c>
      <c r="I1552">
        <v>200</v>
      </c>
      <c r="J1552" s="3">
        <f>VLOOKUP(_xlfn.CONCAT(base[[#This Row],[Evento]],base[[#This Row],[Tipo]]),'[1]tabela de preços'!$D$4:$E$14,2,0)</f>
        <v>120</v>
      </c>
      <c r="K1552" s="3">
        <v>24000</v>
      </c>
      <c r="L1552" s="3">
        <v>10511</v>
      </c>
      <c r="M1552" s="3">
        <v>13489</v>
      </c>
      <c r="N1552" t="s">
        <v>23</v>
      </c>
    </row>
    <row r="1553" spans="2:14" hidden="1" x14ac:dyDescent="0.25">
      <c r="B1553" s="2">
        <v>43004</v>
      </c>
      <c r="C1553" s="7">
        <f>YEAR(base[[#This Row],[Data]])</f>
        <v>2017</v>
      </c>
      <c r="D1553" s="7" t="str">
        <f>UPPER(TEXT(base[[#This Row],[Data]],"mmm"))</f>
        <v>SET</v>
      </c>
      <c r="E1553" t="s">
        <v>20</v>
      </c>
      <c r="F1553" t="s">
        <v>16</v>
      </c>
      <c r="G1553" t="str">
        <f>PROPER(base[[#This Row],[Evento]]&amp;" "&amp;base[[#This Row],[Tipo]])</f>
        <v>Empresa Adulto</v>
      </c>
      <c r="H1553" t="s">
        <v>15</v>
      </c>
      <c r="I1553">
        <v>50</v>
      </c>
      <c r="J1553" s="3">
        <f>VLOOKUP(_xlfn.CONCAT(base[[#This Row],[Evento]],base[[#This Row],[Tipo]]),'[1]tabela de preços'!$D$4:$E$14,2,0)</f>
        <v>100</v>
      </c>
      <c r="K1553" s="3">
        <v>5000</v>
      </c>
      <c r="L1553" s="3">
        <v>2111</v>
      </c>
      <c r="M1553" s="3">
        <v>2889</v>
      </c>
      <c r="N1553" t="s">
        <v>23</v>
      </c>
    </row>
    <row r="1554" spans="2:14" hidden="1" x14ac:dyDescent="0.25">
      <c r="B1554" s="2">
        <v>42382</v>
      </c>
      <c r="C1554" s="7">
        <f>YEAR(base[[#This Row],[Data]])</f>
        <v>2016</v>
      </c>
      <c r="D1554" s="7" t="str">
        <f>UPPER(TEXT(base[[#This Row],[Data]],"mmm"))</f>
        <v>JAN</v>
      </c>
      <c r="E1554" t="s">
        <v>21</v>
      </c>
      <c r="F1554" t="s">
        <v>14</v>
      </c>
      <c r="G1554" t="str">
        <f>PROPER(base[[#This Row],[Evento]]&amp;" "&amp;base[[#This Row],[Tipo]])</f>
        <v>15 Anos Teen</v>
      </c>
      <c r="H1554" t="s">
        <v>12</v>
      </c>
      <c r="I1554">
        <v>100</v>
      </c>
      <c r="J1554" s="3">
        <f>VLOOKUP(_xlfn.CONCAT(base[[#This Row],[Evento]],base[[#This Row],[Tipo]]),'[1]tabela de preços'!$D$4:$E$14,2,0)</f>
        <v>90</v>
      </c>
      <c r="K1554" s="3">
        <v>9000</v>
      </c>
      <c r="L1554" s="3">
        <v>4035</v>
      </c>
      <c r="M1554" s="3">
        <v>4965</v>
      </c>
      <c r="N1554" t="s">
        <v>23</v>
      </c>
    </row>
    <row r="1555" spans="2:14" hidden="1" x14ac:dyDescent="0.25">
      <c r="B1555" s="2">
        <v>43024</v>
      </c>
      <c r="C1555" s="7">
        <f>YEAR(base[[#This Row],[Data]])</f>
        <v>2017</v>
      </c>
      <c r="D1555" s="7" t="str">
        <f>UPPER(TEXT(base[[#This Row],[Data]],"mmm"))</f>
        <v>OUT</v>
      </c>
      <c r="E1555" t="s">
        <v>22</v>
      </c>
      <c r="F1555" t="s">
        <v>16</v>
      </c>
      <c r="G1555" t="str">
        <f>PROPER(base[[#This Row],[Evento]]&amp;" "&amp;base[[#This Row],[Tipo]])</f>
        <v>Despedida Adulto</v>
      </c>
      <c r="H1555" t="s">
        <v>15</v>
      </c>
      <c r="I1555">
        <v>150</v>
      </c>
      <c r="J1555" s="3">
        <f>VLOOKUP(_xlfn.CONCAT(base[[#This Row],[Evento]],base[[#This Row],[Tipo]]),'[1]tabela de preços'!$D$4:$E$14,2,0)</f>
        <v>120</v>
      </c>
      <c r="K1555" s="3">
        <v>18000</v>
      </c>
      <c r="L1555" s="3">
        <v>7503</v>
      </c>
      <c r="M1555" s="3">
        <v>10497</v>
      </c>
      <c r="N1555" t="s">
        <v>23</v>
      </c>
    </row>
    <row r="1556" spans="2:14" hidden="1" x14ac:dyDescent="0.25">
      <c r="B1556" s="2">
        <v>43086</v>
      </c>
      <c r="C1556" s="7">
        <f>YEAR(base[[#This Row],[Data]])</f>
        <v>2017</v>
      </c>
      <c r="D1556" s="7" t="str">
        <f>UPPER(TEXT(base[[#This Row],[Data]],"mmm"))</f>
        <v>DEZ</v>
      </c>
      <c r="E1556" t="s">
        <v>10</v>
      </c>
      <c r="F1556" t="s">
        <v>11</v>
      </c>
      <c r="G1556" t="str">
        <f>PROPER(base[[#This Row],[Evento]]&amp;" "&amp;base[[#This Row],[Tipo]])</f>
        <v>Aniversário Infantil</v>
      </c>
      <c r="H1556" t="s">
        <v>12</v>
      </c>
      <c r="I1556">
        <v>50</v>
      </c>
      <c r="J1556" s="3">
        <f>VLOOKUP(_xlfn.CONCAT(base[[#This Row],[Evento]],base[[#This Row],[Tipo]]),'[1]tabela de preços'!$D$4:$E$14,2,0)</f>
        <v>70</v>
      </c>
      <c r="K1556" s="3">
        <v>3500</v>
      </c>
      <c r="L1556" s="3">
        <v>1469</v>
      </c>
      <c r="M1556" s="3">
        <v>2031</v>
      </c>
      <c r="N1556" t="s">
        <v>23</v>
      </c>
    </row>
    <row r="1557" spans="2:14" hidden="1" x14ac:dyDescent="0.25">
      <c r="B1557" s="2">
        <v>42604</v>
      </c>
      <c r="C1557" s="7">
        <f>YEAR(base[[#This Row],[Data]])</f>
        <v>2016</v>
      </c>
      <c r="D1557" s="7" t="str">
        <f>UPPER(TEXT(base[[#This Row],[Data]],"mmm"))</f>
        <v>AGO</v>
      </c>
      <c r="E1557" t="s">
        <v>10</v>
      </c>
      <c r="F1557" t="s">
        <v>14</v>
      </c>
      <c r="G1557" t="str">
        <f>PROPER(base[[#This Row],[Evento]]&amp;" "&amp;base[[#This Row],[Tipo]])</f>
        <v>Aniversário Teen</v>
      </c>
      <c r="H1557" t="s">
        <v>15</v>
      </c>
      <c r="I1557">
        <v>100</v>
      </c>
      <c r="J1557" s="3">
        <f>VLOOKUP(_xlfn.CONCAT(base[[#This Row],[Evento]],base[[#This Row],[Tipo]]),'[1]tabela de preços'!$D$4:$E$14,2,0)</f>
        <v>90</v>
      </c>
      <c r="K1557" s="3">
        <v>9000</v>
      </c>
      <c r="L1557" s="3">
        <v>3374</v>
      </c>
      <c r="M1557" s="3">
        <v>5626</v>
      </c>
      <c r="N1557" t="s">
        <v>23</v>
      </c>
    </row>
    <row r="1558" spans="2:14" hidden="1" x14ac:dyDescent="0.25">
      <c r="B1558" s="2">
        <v>42569</v>
      </c>
      <c r="C1558" s="7">
        <f>YEAR(base[[#This Row],[Data]])</f>
        <v>2016</v>
      </c>
      <c r="D1558" s="7" t="str">
        <f>UPPER(TEXT(base[[#This Row],[Data]],"mmm"))</f>
        <v>JUL</v>
      </c>
      <c r="E1558" t="s">
        <v>10</v>
      </c>
      <c r="F1558" t="s">
        <v>16</v>
      </c>
      <c r="G1558" t="str">
        <f>PROPER(base[[#This Row],[Evento]]&amp;" "&amp;base[[#This Row],[Tipo]])</f>
        <v>Aniversário Adulto</v>
      </c>
      <c r="H1558" t="s">
        <v>12</v>
      </c>
      <c r="I1558">
        <v>150</v>
      </c>
      <c r="J1558" s="3">
        <f>VLOOKUP(_xlfn.CONCAT(base[[#This Row],[Evento]],base[[#This Row],[Tipo]]),'[1]tabela de preços'!$D$4:$E$14,2,0)</f>
        <v>120</v>
      </c>
      <c r="K1558" s="3">
        <v>18000</v>
      </c>
      <c r="L1558" s="3">
        <v>6127</v>
      </c>
      <c r="M1558" s="3">
        <v>11873</v>
      </c>
      <c r="N1558" t="s">
        <v>23</v>
      </c>
    </row>
    <row r="1559" spans="2:14" hidden="1" x14ac:dyDescent="0.25">
      <c r="B1559" s="2">
        <v>42406</v>
      </c>
      <c r="C1559" s="7">
        <f>YEAR(base[[#This Row],[Data]])</f>
        <v>2016</v>
      </c>
      <c r="D1559" s="7" t="str">
        <f>UPPER(TEXT(base[[#This Row],[Data]],"mmm"))</f>
        <v>FEV</v>
      </c>
      <c r="E1559" t="s">
        <v>10</v>
      </c>
      <c r="F1559" t="s">
        <v>17</v>
      </c>
      <c r="G1559" t="str">
        <f>PROPER(base[[#This Row],[Evento]]&amp;" "&amp;base[[#This Row],[Tipo]])</f>
        <v>Aniversário Melhor Idade</v>
      </c>
      <c r="H1559" t="s">
        <v>15</v>
      </c>
      <c r="I1559">
        <v>70</v>
      </c>
      <c r="J1559" s="3">
        <f>VLOOKUP(_xlfn.CONCAT(base[[#This Row],[Evento]],base[[#This Row],[Tipo]]),'[1]tabela de preços'!$D$4:$E$14,2,0)</f>
        <v>120</v>
      </c>
      <c r="K1559" s="3">
        <v>8400</v>
      </c>
      <c r="L1559" s="3">
        <v>2785</v>
      </c>
      <c r="M1559" s="3">
        <v>5615</v>
      </c>
      <c r="N1559" t="s">
        <v>23</v>
      </c>
    </row>
    <row r="1560" spans="2:14" hidden="1" x14ac:dyDescent="0.25">
      <c r="B1560" s="2">
        <v>43035</v>
      </c>
      <c r="C1560" s="7">
        <f>YEAR(base[[#This Row],[Data]])</f>
        <v>2017</v>
      </c>
      <c r="D1560" s="7" t="str">
        <f>UPPER(TEXT(base[[#This Row],[Data]],"mmm"))</f>
        <v>OUT</v>
      </c>
      <c r="E1560" t="s">
        <v>18</v>
      </c>
      <c r="F1560" t="s">
        <v>16</v>
      </c>
      <c r="G1560" t="str">
        <f>PROPER(base[[#This Row],[Evento]]&amp;" "&amp;base[[#This Row],[Tipo]])</f>
        <v>Casamento Adulto</v>
      </c>
      <c r="H1560" t="s">
        <v>12</v>
      </c>
      <c r="I1560">
        <v>120</v>
      </c>
      <c r="J1560" s="3">
        <f>VLOOKUP(_xlfn.CONCAT(base[[#This Row],[Evento]],base[[#This Row],[Tipo]]),'[1]tabela de preços'!$D$4:$E$14,2,0)</f>
        <v>150</v>
      </c>
      <c r="K1560" s="3">
        <v>18000</v>
      </c>
      <c r="L1560" s="3">
        <v>6546</v>
      </c>
      <c r="M1560" s="3">
        <v>11454</v>
      </c>
      <c r="N1560" t="s">
        <v>23</v>
      </c>
    </row>
    <row r="1561" spans="2:14" x14ac:dyDescent="0.25">
      <c r="B1561" s="2">
        <v>42753</v>
      </c>
      <c r="C1561" s="7">
        <f>YEAR(base[[#This Row],[Data]])</f>
        <v>2017</v>
      </c>
      <c r="D1561" s="7" t="str">
        <f>UPPER(TEXT(base[[#This Row],[Data]],"mmm"))</f>
        <v>JAN</v>
      </c>
      <c r="E1561" t="s">
        <v>19</v>
      </c>
      <c r="F1561" t="s">
        <v>16</v>
      </c>
      <c r="G1561" t="str">
        <f>PROPER(base[[#This Row],[Evento]]&amp;" "&amp;base[[#This Row],[Tipo]])</f>
        <v>Bodas Adulto</v>
      </c>
      <c r="H1561" t="s">
        <v>15</v>
      </c>
      <c r="I1561">
        <v>100</v>
      </c>
      <c r="J1561" s="3">
        <f>VLOOKUP(_xlfn.CONCAT(base[[#This Row],[Evento]],base[[#This Row],[Tipo]]),'[1]tabela de preços'!$D$4:$E$14,2,0)</f>
        <v>150</v>
      </c>
      <c r="K1561" s="3">
        <v>15000</v>
      </c>
      <c r="L1561" s="3">
        <v>5369</v>
      </c>
      <c r="M1561" s="3">
        <v>9631</v>
      </c>
      <c r="N1561" t="s">
        <v>23</v>
      </c>
    </row>
    <row r="1562" spans="2:14" hidden="1" x14ac:dyDescent="0.25">
      <c r="B1562" s="2">
        <v>42725</v>
      </c>
      <c r="C1562" s="7">
        <f>YEAR(base[[#This Row],[Data]])</f>
        <v>2016</v>
      </c>
      <c r="D1562" s="7" t="str">
        <f>UPPER(TEXT(base[[#This Row],[Data]],"mmm"))</f>
        <v>DEZ</v>
      </c>
      <c r="E1562" t="s">
        <v>19</v>
      </c>
      <c r="F1562" t="s">
        <v>17</v>
      </c>
      <c r="G1562" t="str">
        <f>PROPER(base[[#This Row],[Evento]]&amp;" "&amp;base[[#This Row],[Tipo]])</f>
        <v>Bodas Melhor Idade</v>
      </c>
      <c r="H1562" t="s">
        <v>12</v>
      </c>
      <c r="I1562">
        <v>200</v>
      </c>
      <c r="J1562" s="3">
        <f>VLOOKUP(_xlfn.CONCAT(base[[#This Row],[Evento]],base[[#This Row],[Tipo]]),'[1]tabela de preços'!$D$4:$E$14,2,0)</f>
        <v>120</v>
      </c>
      <c r="K1562" s="3">
        <v>24000</v>
      </c>
      <c r="L1562" s="3">
        <v>10038</v>
      </c>
      <c r="M1562" s="3">
        <v>13962</v>
      </c>
      <c r="N1562" t="s">
        <v>23</v>
      </c>
    </row>
    <row r="1563" spans="2:14" hidden="1" x14ac:dyDescent="0.25">
      <c r="B1563" s="2">
        <v>42912</v>
      </c>
      <c r="C1563" s="7">
        <f>YEAR(base[[#This Row],[Data]])</f>
        <v>2017</v>
      </c>
      <c r="D1563" s="7" t="str">
        <f>UPPER(TEXT(base[[#This Row],[Data]],"mmm"))</f>
        <v>JUN</v>
      </c>
      <c r="E1563" t="s">
        <v>20</v>
      </c>
      <c r="F1563" t="s">
        <v>16</v>
      </c>
      <c r="G1563" t="str">
        <f>PROPER(base[[#This Row],[Evento]]&amp;" "&amp;base[[#This Row],[Tipo]])</f>
        <v>Empresa Adulto</v>
      </c>
      <c r="H1563" t="s">
        <v>15</v>
      </c>
      <c r="I1563">
        <v>50</v>
      </c>
      <c r="J1563" s="3">
        <f>VLOOKUP(_xlfn.CONCAT(base[[#This Row],[Evento]],base[[#This Row],[Tipo]]),'[1]tabela de preços'!$D$4:$E$14,2,0)</f>
        <v>100</v>
      </c>
      <c r="K1563" s="3">
        <v>5000</v>
      </c>
      <c r="L1563" s="3">
        <v>1910</v>
      </c>
      <c r="M1563" s="3">
        <v>3090</v>
      </c>
      <c r="N1563" t="s">
        <v>23</v>
      </c>
    </row>
    <row r="1564" spans="2:14" hidden="1" x14ac:dyDescent="0.25">
      <c r="B1564" s="2">
        <v>42454</v>
      </c>
      <c r="C1564" s="7">
        <f>YEAR(base[[#This Row],[Data]])</f>
        <v>2016</v>
      </c>
      <c r="D1564" s="7" t="str">
        <f>UPPER(TEXT(base[[#This Row],[Data]],"mmm"))</f>
        <v>MAR</v>
      </c>
      <c r="E1564" t="s">
        <v>21</v>
      </c>
      <c r="F1564" t="s">
        <v>14</v>
      </c>
      <c r="G1564" t="str">
        <f>PROPER(base[[#This Row],[Evento]]&amp;" "&amp;base[[#This Row],[Tipo]])</f>
        <v>15 Anos Teen</v>
      </c>
      <c r="H1564" t="s">
        <v>12</v>
      </c>
      <c r="I1564">
        <v>100</v>
      </c>
      <c r="J1564" s="3">
        <f>VLOOKUP(_xlfn.CONCAT(base[[#This Row],[Evento]],base[[#This Row],[Tipo]]),'[1]tabela de preços'!$D$4:$E$14,2,0)</f>
        <v>90</v>
      </c>
      <c r="K1564" s="3">
        <v>9000</v>
      </c>
      <c r="L1564" s="3">
        <v>3331</v>
      </c>
      <c r="M1564" s="3">
        <v>5669</v>
      </c>
      <c r="N1564" t="s">
        <v>23</v>
      </c>
    </row>
    <row r="1565" spans="2:14" hidden="1" x14ac:dyDescent="0.25">
      <c r="B1565" s="2">
        <v>42586</v>
      </c>
      <c r="C1565" s="7">
        <f>YEAR(base[[#This Row],[Data]])</f>
        <v>2016</v>
      </c>
      <c r="D1565" s="7" t="str">
        <f>UPPER(TEXT(base[[#This Row],[Data]],"mmm"))</f>
        <v>AGO</v>
      </c>
      <c r="E1565" t="s">
        <v>22</v>
      </c>
      <c r="F1565" t="s">
        <v>16</v>
      </c>
      <c r="G1565" t="str">
        <f>PROPER(base[[#This Row],[Evento]]&amp;" "&amp;base[[#This Row],[Tipo]])</f>
        <v>Despedida Adulto</v>
      </c>
      <c r="H1565" t="s">
        <v>15</v>
      </c>
      <c r="I1565">
        <v>150</v>
      </c>
      <c r="J1565" s="3">
        <f>VLOOKUP(_xlfn.CONCAT(base[[#This Row],[Evento]],base[[#This Row],[Tipo]]),'[1]tabela de preços'!$D$4:$E$14,2,0)</f>
        <v>120</v>
      </c>
      <c r="K1565" s="3">
        <v>18000</v>
      </c>
      <c r="L1565" s="3">
        <v>7431</v>
      </c>
      <c r="M1565" s="3">
        <v>10569</v>
      </c>
      <c r="N1565" t="s">
        <v>23</v>
      </c>
    </row>
    <row r="1566" spans="2:14" hidden="1" x14ac:dyDescent="0.25">
      <c r="B1566" s="2">
        <v>42374</v>
      </c>
      <c r="C1566" s="7">
        <f>YEAR(base[[#This Row],[Data]])</f>
        <v>2016</v>
      </c>
      <c r="D1566" s="7" t="str">
        <f>UPPER(TEXT(base[[#This Row],[Data]],"mmm"))</f>
        <v>JAN</v>
      </c>
      <c r="E1566" t="s">
        <v>10</v>
      </c>
      <c r="F1566" t="s">
        <v>11</v>
      </c>
      <c r="G1566" t="str">
        <f>PROPER(base[[#This Row],[Evento]]&amp;" "&amp;base[[#This Row],[Tipo]])</f>
        <v>Aniversário Infantil</v>
      </c>
      <c r="H1566" t="s">
        <v>12</v>
      </c>
      <c r="I1566">
        <v>50</v>
      </c>
      <c r="J1566" s="3">
        <f>VLOOKUP(_xlfn.CONCAT(base[[#This Row],[Evento]],base[[#This Row],[Tipo]]),'[1]tabela de preços'!$D$4:$E$14,2,0)</f>
        <v>70</v>
      </c>
      <c r="K1566" s="3">
        <v>3500</v>
      </c>
      <c r="L1566" s="3">
        <v>1179</v>
      </c>
      <c r="M1566" s="3">
        <v>2321</v>
      </c>
      <c r="N1566" t="s">
        <v>23</v>
      </c>
    </row>
    <row r="1567" spans="2:14" hidden="1" x14ac:dyDescent="0.25">
      <c r="B1567" s="2">
        <v>43078</v>
      </c>
      <c r="C1567" s="7">
        <f>YEAR(base[[#This Row],[Data]])</f>
        <v>2017</v>
      </c>
      <c r="D1567" s="7" t="str">
        <f>UPPER(TEXT(base[[#This Row],[Data]],"mmm"))</f>
        <v>DEZ</v>
      </c>
      <c r="E1567" t="s">
        <v>10</v>
      </c>
      <c r="F1567" t="s">
        <v>14</v>
      </c>
      <c r="G1567" t="str">
        <f>PROPER(base[[#This Row],[Evento]]&amp;" "&amp;base[[#This Row],[Tipo]])</f>
        <v>Aniversário Teen</v>
      </c>
      <c r="H1567" t="s">
        <v>15</v>
      </c>
      <c r="I1567">
        <v>100</v>
      </c>
      <c r="J1567" s="3">
        <f>VLOOKUP(_xlfn.CONCAT(base[[#This Row],[Evento]],base[[#This Row],[Tipo]]),'[1]tabela de preços'!$D$4:$E$14,2,0)</f>
        <v>90</v>
      </c>
      <c r="K1567" s="3">
        <v>9000</v>
      </c>
      <c r="L1567" s="3">
        <v>3838</v>
      </c>
      <c r="M1567" s="3">
        <v>5162</v>
      </c>
      <c r="N1567" t="s">
        <v>23</v>
      </c>
    </row>
    <row r="1568" spans="2:14" hidden="1" x14ac:dyDescent="0.25">
      <c r="B1568" s="2">
        <v>42529</v>
      </c>
      <c r="C1568" s="7">
        <f>YEAR(base[[#This Row],[Data]])</f>
        <v>2016</v>
      </c>
      <c r="D1568" s="7" t="str">
        <f>UPPER(TEXT(base[[#This Row],[Data]],"mmm"))</f>
        <v>JUN</v>
      </c>
      <c r="E1568" t="s">
        <v>10</v>
      </c>
      <c r="F1568" t="s">
        <v>16</v>
      </c>
      <c r="G1568" t="str">
        <f>PROPER(base[[#This Row],[Evento]]&amp;" "&amp;base[[#This Row],[Tipo]])</f>
        <v>Aniversário Adulto</v>
      </c>
      <c r="H1568" t="s">
        <v>12</v>
      </c>
      <c r="I1568">
        <v>150</v>
      </c>
      <c r="J1568" s="3">
        <f>VLOOKUP(_xlfn.CONCAT(base[[#This Row],[Evento]],base[[#This Row],[Tipo]]),'[1]tabela de preços'!$D$4:$E$14,2,0)</f>
        <v>120</v>
      </c>
      <c r="K1568" s="3">
        <v>18000</v>
      </c>
      <c r="L1568" s="3">
        <v>6225</v>
      </c>
      <c r="M1568" s="3">
        <v>11775</v>
      </c>
      <c r="N1568" t="s">
        <v>23</v>
      </c>
    </row>
    <row r="1569" spans="2:14" hidden="1" x14ac:dyDescent="0.25">
      <c r="B1569" s="2">
        <v>42916</v>
      </c>
      <c r="C1569" s="7">
        <f>YEAR(base[[#This Row],[Data]])</f>
        <v>2017</v>
      </c>
      <c r="D1569" s="7" t="str">
        <f>UPPER(TEXT(base[[#This Row],[Data]],"mmm"))</f>
        <v>JUN</v>
      </c>
      <c r="E1569" t="s">
        <v>10</v>
      </c>
      <c r="F1569" t="s">
        <v>17</v>
      </c>
      <c r="G1569" t="str">
        <f>PROPER(base[[#This Row],[Evento]]&amp;" "&amp;base[[#This Row],[Tipo]])</f>
        <v>Aniversário Melhor Idade</v>
      </c>
      <c r="H1569" t="s">
        <v>15</v>
      </c>
      <c r="I1569">
        <v>70</v>
      </c>
      <c r="J1569" s="3">
        <f>VLOOKUP(_xlfn.CONCAT(base[[#This Row],[Evento]],base[[#This Row],[Tipo]]),'[1]tabela de preços'!$D$4:$E$14,2,0)</f>
        <v>120</v>
      </c>
      <c r="K1569" s="3">
        <v>8400</v>
      </c>
      <c r="L1569" s="3">
        <v>2783</v>
      </c>
      <c r="M1569" s="3">
        <v>5617</v>
      </c>
      <c r="N1569" t="s">
        <v>23</v>
      </c>
    </row>
    <row r="1570" spans="2:14" hidden="1" x14ac:dyDescent="0.25">
      <c r="B1570" s="2">
        <v>42843</v>
      </c>
      <c r="C1570" s="7">
        <f>YEAR(base[[#This Row],[Data]])</f>
        <v>2017</v>
      </c>
      <c r="D1570" s="7" t="str">
        <f>UPPER(TEXT(base[[#This Row],[Data]],"mmm"))</f>
        <v>ABR</v>
      </c>
      <c r="E1570" t="s">
        <v>18</v>
      </c>
      <c r="F1570" t="s">
        <v>16</v>
      </c>
      <c r="G1570" t="str">
        <f>PROPER(base[[#This Row],[Evento]]&amp;" "&amp;base[[#This Row],[Tipo]])</f>
        <v>Casamento Adulto</v>
      </c>
      <c r="H1570" t="s">
        <v>12</v>
      </c>
      <c r="I1570">
        <v>120</v>
      </c>
      <c r="J1570" s="3">
        <f>VLOOKUP(_xlfn.CONCAT(base[[#This Row],[Evento]],base[[#This Row],[Tipo]]),'[1]tabela de preços'!$D$4:$E$14,2,0)</f>
        <v>150</v>
      </c>
      <c r="K1570" s="3">
        <v>18000</v>
      </c>
      <c r="L1570" s="3">
        <v>7150</v>
      </c>
      <c r="M1570" s="3">
        <v>10850</v>
      </c>
      <c r="N1570" t="s">
        <v>23</v>
      </c>
    </row>
    <row r="1571" spans="2:14" hidden="1" x14ac:dyDescent="0.25">
      <c r="B1571" s="2">
        <v>42529</v>
      </c>
      <c r="C1571" s="7">
        <f>YEAR(base[[#This Row],[Data]])</f>
        <v>2016</v>
      </c>
      <c r="D1571" s="7" t="str">
        <f>UPPER(TEXT(base[[#This Row],[Data]],"mmm"))</f>
        <v>JUN</v>
      </c>
      <c r="E1571" t="s">
        <v>19</v>
      </c>
      <c r="F1571" t="s">
        <v>16</v>
      </c>
      <c r="G1571" t="str">
        <f>PROPER(base[[#This Row],[Evento]]&amp;" "&amp;base[[#This Row],[Tipo]])</f>
        <v>Bodas Adulto</v>
      </c>
      <c r="H1571" t="s">
        <v>15</v>
      </c>
      <c r="I1571">
        <v>100</v>
      </c>
      <c r="J1571" s="3">
        <f>VLOOKUP(_xlfn.CONCAT(base[[#This Row],[Evento]],base[[#This Row],[Tipo]]),'[1]tabela de preços'!$D$4:$E$14,2,0)</f>
        <v>150</v>
      </c>
      <c r="K1571" s="3">
        <v>15000</v>
      </c>
      <c r="L1571" s="3">
        <v>6612</v>
      </c>
      <c r="M1571" s="3">
        <v>8388</v>
      </c>
      <c r="N1571" t="s">
        <v>23</v>
      </c>
    </row>
    <row r="1572" spans="2:14" hidden="1" x14ac:dyDescent="0.25">
      <c r="B1572" s="2">
        <v>42815</v>
      </c>
      <c r="C1572" s="7">
        <f>YEAR(base[[#This Row],[Data]])</f>
        <v>2017</v>
      </c>
      <c r="D1572" s="7" t="str">
        <f>UPPER(TEXT(base[[#This Row],[Data]],"mmm"))</f>
        <v>MAR</v>
      </c>
      <c r="E1572" t="s">
        <v>19</v>
      </c>
      <c r="F1572" t="s">
        <v>17</v>
      </c>
      <c r="G1572" t="str">
        <f>PROPER(base[[#This Row],[Evento]]&amp;" "&amp;base[[#This Row],[Tipo]])</f>
        <v>Bodas Melhor Idade</v>
      </c>
      <c r="H1572" t="s">
        <v>12</v>
      </c>
      <c r="I1572">
        <v>200</v>
      </c>
      <c r="J1572" s="3">
        <f>VLOOKUP(_xlfn.CONCAT(base[[#This Row],[Evento]],base[[#This Row],[Tipo]]),'[1]tabela de preços'!$D$4:$E$14,2,0)</f>
        <v>120</v>
      </c>
      <c r="K1572" s="3">
        <v>24000</v>
      </c>
      <c r="L1572" s="3">
        <v>10175</v>
      </c>
      <c r="M1572" s="3">
        <v>13825</v>
      </c>
      <c r="N1572" t="s">
        <v>23</v>
      </c>
    </row>
    <row r="1573" spans="2:14" hidden="1" x14ac:dyDescent="0.25">
      <c r="B1573" s="2">
        <v>42485</v>
      </c>
      <c r="C1573" s="7">
        <f>YEAR(base[[#This Row],[Data]])</f>
        <v>2016</v>
      </c>
      <c r="D1573" s="7" t="str">
        <f>UPPER(TEXT(base[[#This Row],[Data]],"mmm"))</f>
        <v>ABR</v>
      </c>
      <c r="E1573" t="s">
        <v>20</v>
      </c>
      <c r="F1573" t="s">
        <v>16</v>
      </c>
      <c r="G1573" t="str">
        <f>PROPER(base[[#This Row],[Evento]]&amp;" "&amp;base[[#This Row],[Tipo]])</f>
        <v>Empresa Adulto</v>
      </c>
      <c r="H1573" t="s">
        <v>15</v>
      </c>
      <c r="I1573">
        <v>50</v>
      </c>
      <c r="J1573" s="3">
        <f>VLOOKUP(_xlfn.CONCAT(base[[#This Row],[Evento]],base[[#This Row],[Tipo]]),'[1]tabela de preços'!$D$4:$E$14,2,0)</f>
        <v>100</v>
      </c>
      <c r="K1573" s="3">
        <v>5000</v>
      </c>
      <c r="L1573" s="3">
        <v>1929</v>
      </c>
      <c r="M1573" s="3">
        <v>3071</v>
      </c>
      <c r="N1573" t="s">
        <v>23</v>
      </c>
    </row>
    <row r="1574" spans="2:14" hidden="1" x14ac:dyDescent="0.25">
      <c r="B1574" s="2">
        <v>42717</v>
      </c>
      <c r="C1574" s="7">
        <f>YEAR(base[[#This Row],[Data]])</f>
        <v>2016</v>
      </c>
      <c r="D1574" s="7" t="str">
        <f>UPPER(TEXT(base[[#This Row],[Data]],"mmm"))</f>
        <v>DEZ</v>
      </c>
      <c r="E1574" t="s">
        <v>21</v>
      </c>
      <c r="F1574" t="s">
        <v>14</v>
      </c>
      <c r="G1574" t="str">
        <f>PROPER(base[[#This Row],[Evento]]&amp;" "&amp;base[[#This Row],[Tipo]])</f>
        <v>15 Anos Teen</v>
      </c>
      <c r="H1574" t="s">
        <v>12</v>
      </c>
      <c r="I1574">
        <v>100</v>
      </c>
      <c r="J1574" s="3">
        <f>VLOOKUP(_xlfn.CONCAT(base[[#This Row],[Evento]],base[[#This Row],[Tipo]]),'[1]tabela de preços'!$D$4:$E$14,2,0)</f>
        <v>90</v>
      </c>
      <c r="K1574" s="3">
        <v>9000</v>
      </c>
      <c r="L1574" s="3">
        <v>3687</v>
      </c>
      <c r="M1574" s="3">
        <v>5313</v>
      </c>
      <c r="N1574" t="s">
        <v>23</v>
      </c>
    </row>
    <row r="1575" spans="2:14" hidden="1" x14ac:dyDescent="0.25">
      <c r="B1575" s="2">
        <v>42401</v>
      </c>
      <c r="C1575" s="7">
        <f>YEAR(base[[#This Row],[Data]])</f>
        <v>2016</v>
      </c>
      <c r="D1575" s="7" t="str">
        <f>UPPER(TEXT(base[[#This Row],[Data]],"mmm"))</f>
        <v>FEV</v>
      </c>
      <c r="E1575" t="s">
        <v>22</v>
      </c>
      <c r="F1575" t="s">
        <v>16</v>
      </c>
      <c r="G1575" t="str">
        <f>PROPER(base[[#This Row],[Evento]]&amp;" "&amp;base[[#This Row],[Tipo]])</f>
        <v>Despedida Adulto</v>
      </c>
      <c r="H1575" t="s">
        <v>15</v>
      </c>
      <c r="I1575">
        <v>150</v>
      </c>
      <c r="J1575" s="3">
        <f>VLOOKUP(_xlfn.CONCAT(base[[#This Row],[Evento]],base[[#This Row],[Tipo]]),'[1]tabela de preços'!$D$4:$E$14,2,0)</f>
        <v>120</v>
      </c>
      <c r="K1575" s="3">
        <v>18000</v>
      </c>
      <c r="L1575" s="3">
        <v>7358</v>
      </c>
      <c r="M1575" s="3">
        <v>10642</v>
      </c>
      <c r="N1575" t="s">
        <v>23</v>
      </c>
    </row>
    <row r="1576" spans="2:14" hidden="1" x14ac:dyDescent="0.25">
      <c r="B1576" s="2">
        <v>42906</v>
      </c>
      <c r="C1576" s="7">
        <f>YEAR(base[[#This Row],[Data]])</f>
        <v>2017</v>
      </c>
      <c r="D1576" s="7" t="str">
        <f>UPPER(TEXT(base[[#This Row],[Data]],"mmm"))</f>
        <v>JUN</v>
      </c>
      <c r="E1576" t="s">
        <v>10</v>
      </c>
      <c r="F1576" t="s">
        <v>11</v>
      </c>
      <c r="G1576" t="str">
        <f>PROPER(base[[#This Row],[Evento]]&amp;" "&amp;base[[#This Row],[Tipo]])</f>
        <v>Aniversário Infantil</v>
      </c>
      <c r="H1576" t="s">
        <v>12</v>
      </c>
      <c r="I1576">
        <v>50</v>
      </c>
      <c r="J1576" s="3">
        <f>VLOOKUP(_xlfn.CONCAT(base[[#This Row],[Evento]],base[[#This Row],[Tipo]]),'[1]tabela de preços'!$D$4:$E$14,2,0)</f>
        <v>70</v>
      </c>
      <c r="K1576" s="3">
        <v>3500</v>
      </c>
      <c r="L1576" s="3">
        <v>1270</v>
      </c>
      <c r="M1576" s="3">
        <v>2230</v>
      </c>
      <c r="N1576" t="s">
        <v>23</v>
      </c>
    </row>
    <row r="1577" spans="2:14" x14ac:dyDescent="0.25">
      <c r="B1577" s="2">
        <v>42751</v>
      </c>
      <c r="C1577" s="7">
        <f>YEAR(base[[#This Row],[Data]])</f>
        <v>2017</v>
      </c>
      <c r="D1577" s="7" t="str">
        <f>UPPER(TEXT(base[[#This Row],[Data]],"mmm"))</f>
        <v>JAN</v>
      </c>
      <c r="E1577" t="s">
        <v>10</v>
      </c>
      <c r="F1577" t="s">
        <v>14</v>
      </c>
      <c r="G1577" t="str">
        <f>PROPER(base[[#This Row],[Evento]]&amp;" "&amp;base[[#This Row],[Tipo]])</f>
        <v>Aniversário Teen</v>
      </c>
      <c r="H1577" t="s">
        <v>15</v>
      </c>
      <c r="I1577">
        <v>100</v>
      </c>
      <c r="J1577" s="3">
        <f>VLOOKUP(_xlfn.CONCAT(base[[#This Row],[Evento]],base[[#This Row],[Tipo]]),'[1]tabela de preços'!$D$4:$E$14,2,0)</f>
        <v>90</v>
      </c>
      <c r="K1577" s="3">
        <v>9000</v>
      </c>
      <c r="L1577" s="3">
        <v>2985</v>
      </c>
      <c r="M1577" s="3">
        <v>6015</v>
      </c>
      <c r="N1577" t="s">
        <v>23</v>
      </c>
    </row>
    <row r="1578" spans="2:14" hidden="1" x14ac:dyDescent="0.25">
      <c r="B1578" s="2">
        <v>42586</v>
      </c>
      <c r="C1578" s="7">
        <f>YEAR(base[[#This Row],[Data]])</f>
        <v>2016</v>
      </c>
      <c r="D1578" s="7" t="str">
        <f>UPPER(TEXT(base[[#This Row],[Data]],"mmm"))</f>
        <v>AGO</v>
      </c>
      <c r="E1578" t="s">
        <v>10</v>
      </c>
      <c r="F1578" t="s">
        <v>16</v>
      </c>
      <c r="G1578" t="str">
        <f>PROPER(base[[#This Row],[Evento]]&amp;" "&amp;base[[#This Row],[Tipo]])</f>
        <v>Aniversário Adulto</v>
      </c>
      <c r="H1578" t="s">
        <v>12</v>
      </c>
      <c r="I1578">
        <v>150</v>
      </c>
      <c r="J1578" s="3">
        <f>VLOOKUP(_xlfn.CONCAT(base[[#This Row],[Evento]],base[[#This Row],[Tipo]]),'[1]tabela de preços'!$D$4:$E$14,2,0)</f>
        <v>120</v>
      </c>
      <c r="K1578" s="3">
        <v>18000</v>
      </c>
      <c r="L1578" s="3">
        <v>7656</v>
      </c>
      <c r="M1578" s="3">
        <v>10344</v>
      </c>
      <c r="N1578" t="s">
        <v>23</v>
      </c>
    </row>
    <row r="1579" spans="2:14" hidden="1" x14ac:dyDescent="0.25">
      <c r="B1579" s="2">
        <v>42720</v>
      </c>
      <c r="C1579" s="7">
        <f>YEAR(base[[#This Row],[Data]])</f>
        <v>2016</v>
      </c>
      <c r="D1579" s="7" t="str">
        <f>UPPER(TEXT(base[[#This Row],[Data]],"mmm"))</f>
        <v>DEZ</v>
      </c>
      <c r="E1579" t="s">
        <v>10</v>
      </c>
      <c r="F1579" t="s">
        <v>17</v>
      </c>
      <c r="G1579" t="str">
        <f>PROPER(base[[#This Row],[Evento]]&amp;" "&amp;base[[#This Row],[Tipo]])</f>
        <v>Aniversário Melhor Idade</v>
      </c>
      <c r="H1579" t="s">
        <v>15</v>
      </c>
      <c r="I1579">
        <v>70</v>
      </c>
      <c r="J1579" s="3">
        <f>VLOOKUP(_xlfn.CONCAT(base[[#This Row],[Evento]],base[[#This Row],[Tipo]]),'[1]tabela de preços'!$D$4:$E$14,2,0)</f>
        <v>120</v>
      </c>
      <c r="K1579" s="3">
        <v>8400</v>
      </c>
      <c r="L1579" s="3">
        <v>3644</v>
      </c>
      <c r="M1579" s="3">
        <v>4756</v>
      </c>
      <c r="N1579" t="s">
        <v>23</v>
      </c>
    </row>
    <row r="1580" spans="2:14" hidden="1" x14ac:dyDescent="0.25">
      <c r="B1580" s="2">
        <v>42939</v>
      </c>
      <c r="C1580" s="7">
        <f>YEAR(base[[#This Row],[Data]])</f>
        <v>2017</v>
      </c>
      <c r="D1580" s="7" t="str">
        <f>UPPER(TEXT(base[[#This Row],[Data]],"mmm"))</f>
        <v>JUL</v>
      </c>
      <c r="E1580" t="s">
        <v>18</v>
      </c>
      <c r="F1580" t="s">
        <v>16</v>
      </c>
      <c r="G1580" t="str">
        <f>PROPER(base[[#This Row],[Evento]]&amp;" "&amp;base[[#This Row],[Tipo]])</f>
        <v>Casamento Adulto</v>
      </c>
      <c r="H1580" t="s">
        <v>12</v>
      </c>
      <c r="I1580">
        <v>120</v>
      </c>
      <c r="J1580" s="3">
        <f>VLOOKUP(_xlfn.CONCAT(base[[#This Row],[Evento]],base[[#This Row],[Tipo]]),'[1]tabela de preços'!$D$4:$E$14,2,0)</f>
        <v>150</v>
      </c>
      <c r="K1580" s="3">
        <v>18000</v>
      </c>
      <c r="L1580" s="3">
        <v>7343</v>
      </c>
      <c r="M1580" s="3">
        <v>10657</v>
      </c>
      <c r="N1580" t="s">
        <v>23</v>
      </c>
    </row>
    <row r="1581" spans="2:14" hidden="1" x14ac:dyDescent="0.25">
      <c r="B1581" s="2">
        <v>42371</v>
      </c>
      <c r="C1581" s="7">
        <f>YEAR(base[[#This Row],[Data]])</f>
        <v>2016</v>
      </c>
      <c r="D1581" s="7" t="str">
        <f>UPPER(TEXT(base[[#This Row],[Data]],"mmm"))</f>
        <v>JAN</v>
      </c>
      <c r="E1581" t="s">
        <v>19</v>
      </c>
      <c r="F1581" t="s">
        <v>16</v>
      </c>
      <c r="G1581" t="str">
        <f>PROPER(base[[#This Row],[Evento]]&amp;" "&amp;base[[#This Row],[Tipo]])</f>
        <v>Bodas Adulto</v>
      </c>
      <c r="H1581" t="s">
        <v>15</v>
      </c>
      <c r="I1581">
        <v>100</v>
      </c>
      <c r="J1581" s="3">
        <f>VLOOKUP(_xlfn.CONCAT(base[[#This Row],[Evento]],base[[#This Row],[Tipo]]),'[1]tabela de preços'!$D$4:$E$14,2,0)</f>
        <v>150</v>
      </c>
      <c r="K1581" s="3">
        <v>15000</v>
      </c>
      <c r="L1581" s="3">
        <v>5535</v>
      </c>
      <c r="M1581" s="3">
        <v>9465</v>
      </c>
      <c r="N1581" t="s">
        <v>23</v>
      </c>
    </row>
    <row r="1582" spans="2:14" hidden="1" x14ac:dyDescent="0.25">
      <c r="B1582" s="2">
        <v>42860</v>
      </c>
      <c r="C1582" s="7">
        <f>YEAR(base[[#This Row],[Data]])</f>
        <v>2017</v>
      </c>
      <c r="D1582" s="7" t="str">
        <f>UPPER(TEXT(base[[#This Row],[Data]],"mmm"))</f>
        <v>MAI</v>
      </c>
      <c r="E1582" t="s">
        <v>19</v>
      </c>
      <c r="F1582" t="s">
        <v>17</v>
      </c>
      <c r="G1582" t="str">
        <f>PROPER(base[[#This Row],[Evento]]&amp;" "&amp;base[[#This Row],[Tipo]])</f>
        <v>Bodas Melhor Idade</v>
      </c>
      <c r="H1582" t="s">
        <v>12</v>
      </c>
      <c r="I1582">
        <v>200</v>
      </c>
      <c r="J1582" s="3">
        <f>VLOOKUP(_xlfn.CONCAT(base[[#This Row],[Evento]],base[[#This Row],[Tipo]]),'[1]tabela de preços'!$D$4:$E$14,2,0)</f>
        <v>120</v>
      </c>
      <c r="K1582" s="3">
        <v>24000</v>
      </c>
      <c r="L1582" s="3">
        <v>10204</v>
      </c>
      <c r="M1582" s="3">
        <v>13796</v>
      </c>
      <c r="N1582" t="s">
        <v>23</v>
      </c>
    </row>
    <row r="1583" spans="2:14" x14ac:dyDescent="0.25">
      <c r="B1583" s="2">
        <v>42749</v>
      </c>
      <c r="C1583" s="7">
        <f>YEAR(base[[#This Row],[Data]])</f>
        <v>2017</v>
      </c>
      <c r="D1583" s="7" t="str">
        <f>UPPER(TEXT(base[[#This Row],[Data]],"mmm"))</f>
        <v>JAN</v>
      </c>
      <c r="E1583" t="s">
        <v>20</v>
      </c>
      <c r="F1583" t="s">
        <v>16</v>
      </c>
      <c r="G1583" t="str">
        <f>PROPER(base[[#This Row],[Evento]]&amp;" "&amp;base[[#This Row],[Tipo]])</f>
        <v>Empresa Adulto</v>
      </c>
      <c r="H1583" t="s">
        <v>15</v>
      </c>
      <c r="I1583">
        <v>50</v>
      </c>
      <c r="J1583" s="3">
        <f>VLOOKUP(_xlfn.CONCAT(base[[#This Row],[Evento]],base[[#This Row],[Tipo]]),'[1]tabela de preços'!$D$4:$E$14,2,0)</f>
        <v>100</v>
      </c>
      <c r="K1583" s="3">
        <v>5000</v>
      </c>
      <c r="L1583" s="3">
        <v>1994</v>
      </c>
      <c r="M1583" s="3">
        <v>3006</v>
      </c>
      <c r="N1583" t="s">
        <v>23</v>
      </c>
    </row>
    <row r="1584" spans="2:14" hidden="1" x14ac:dyDescent="0.25">
      <c r="B1584" s="2">
        <v>42842</v>
      </c>
      <c r="C1584" s="7">
        <f>YEAR(base[[#This Row],[Data]])</f>
        <v>2017</v>
      </c>
      <c r="D1584" s="7" t="str">
        <f>UPPER(TEXT(base[[#This Row],[Data]],"mmm"))</f>
        <v>ABR</v>
      </c>
      <c r="E1584" t="s">
        <v>21</v>
      </c>
      <c r="F1584" t="s">
        <v>14</v>
      </c>
      <c r="G1584" t="str">
        <f>PROPER(base[[#This Row],[Evento]]&amp;" "&amp;base[[#This Row],[Tipo]])</f>
        <v>15 Anos Teen</v>
      </c>
      <c r="H1584" t="s">
        <v>12</v>
      </c>
      <c r="I1584">
        <v>100</v>
      </c>
      <c r="J1584" s="3">
        <f>VLOOKUP(_xlfn.CONCAT(base[[#This Row],[Evento]],base[[#This Row],[Tipo]]),'[1]tabela de preços'!$D$4:$E$14,2,0)</f>
        <v>90</v>
      </c>
      <c r="K1584" s="3">
        <v>9000</v>
      </c>
      <c r="L1584" s="3">
        <v>4004</v>
      </c>
      <c r="M1584" s="3">
        <v>4996</v>
      </c>
      <c r="N1584" t="s">
        <v>23</v>
      </c>
    </row>
    <row r="1585" spans="2:14" hidden="1" x14ac:dyDescent="0.25">
      <c r="B1585" s="2">
        <v>42429</v>
      </c>
      <c r="C1585" s="7">
        <f>YEAR(base[[#This Row],[Data]])</f>
        <v>2016</v>
      </c>
      <c r="D1585" s="7" t="str">
        <f>UPPER(TEXT(base[[#This Row],[Data]],"mmm"))</f>
        <v>FEV</v>
      </c>
      <c r="E1585" t="s">
        <v>22</v>
      </c>
      <c r="F1585" t="s">
        <v>16</v>
      </c>
      <c r="G1585" t="str">
        <f>PROPER(base[[#This Row],[Evento]]&amp;" "&amp;base[[#This Row],[Tipo]])</f>
        <v>Despedida Adulto</v>
      </c>
      <c r="H1585" t="s">
        <v>15</v>
      </c>
      <c r="I1585">
        <v>150</v>
      </c>
      <c r="J1585" s="3">
        <f>VLOOKUP(_xlfn.CONCAT(base[[#This Row],[Evento]],base[[#This Row],[Tipo]]),'[1]tabela de preços'!$D$4:$E$14,2,0)</f>
        <v>120</v>
      </c>
      <c r="K1585" s="3">
        <v>18000</v>
      </c>
      <c r="L1585" s="3">
        <v>6232</v>
      </c>
      <c r="M1585" s="3">
        <v>11768</v>
      </c>
      <c r="N1585" t="s">
        <v>23</v>
      </c>
    </row>
    <row r="1586" spans="2:14" hidden="1" x14ac:dyDescent="0.25">
      <c r="B1586" s="2">
        <v>42677</v>
      </c>
      <c r="C1586" s="7">
        <f>YEAR(base[[#This Row],[Data]])</f>
        <v>2016</v>
      </c>
      <c r="D1586" s="7" t="str">
        <f>UPPER(TEXT(base[[#This Row],[Data]],"mmm"))</f>
        <v>NOV</v>
      </c>
      <c r="E1586" t="s">
        <v>10</v>
      </c>
      <c r="F1586" t="s">
        <v>11</v>
      </c>
      <c r="G1586" t="str">
        <f>PROPER(base[[#This Row],[Evento]]&amp;" "&amp;base[[#This Row],[Tipo]])</f>
        <v>Aniversário Infantil</v>
      </c>
      <c r="H1586" t="s">
        <v>12</v>
      </c>
      <c r="I1586">
        <v>50</v>
      </c>
      <c r="J1586" s="3">
        <f>VLOOKUP(_xlfn.CONCAT(base[[#This Row],[Evento]],base[[#This Row],[Tipo]]),'[1]tabela de preços'!$D$4:$E$14,2,0)</f>
        <v>70</v>
      </c>
      <c r="K1586" s="3">
        <v>3500</v>
      </c>
      <c r="L1586" s="3">
        <v>1285</v>
      </c>
      <c r="M1586" s="3">
        <v>2215</v>
      </c>
      <c r="N1586" t="s">
        <v>23</v>
      </c>
    </row>
    <row r="1587" spans="2:14" hidden="1" x14ac:dyDescent="0.25">
      <c r="B1587" s="2">
        <v>42518</v>
      </c>
      <c r="C1587" s="7">
        <f>YEAR(base[[#This Row],[Data]])</f>
        <v>2016</v>
      </c>
      <c r="D1587" s="7" t="str">
        <f>UPPER(TEXT(base[[#This Row],[Data]],"mmm"))</f>
        <v>MAI</v>
      </c>
      <c r="E1587" t="s">
        <v>10</v>
      </c>
      <c r="F1587" t="s">
        <v>14</v>
      </c>
      <c r="G1587" t="str">
        <f>PROPER(base[[#This Row],[Evento]]&amp;" "&amp;base[[#This Row],[Tipo]])</f>
        <v>Aniversário Teen</v>
      </c>
      <c r="H1587" t="s">
        <v>15</v>
      </c>
      <c r="I1587">
        <v>100</v>
      </c>
      <c r="J1587" s="3">
        <f>VLOOKUP(_xlfn.CONCAT(base[[#This Row],[Evento]],base[[#This Row],[Tipo]]),'[1]tabela de preços'!$D$4:$E$14,2,0)</f>
        <v>90</v>
      </c>
      <c r="K1587" s="3">
        <v>9000</v>
      </c>
      <c r="L1587" s="3">
        <v>3877</v>
      </c>
      <c r="M1587" s="3">
        <v>5123</v>
      </c>
      <c r="N1587" t="s">
        <v>23</v>
      </c>
    </row>
    <row r="1588" spans="2:14" hidden="1" x14ac:dyDescent="0.25">
      <c r="B1588" s="2">
        <v>42717</v>
      </c>
      <c r="C1588" s="7">
        <f>YEAR(base[[#This Row],[Data]])</f>
        <v>2016</v>
      </c>
      <c r="D1588" s="7" t="str">
        <f>UPPER(TEXT(base[[#This Row],[Data]],"mmm"))</f>
        <v>DEZ</v>
      </c>
      <c r="E1588" t="s">
        <v>10</v>
      </c>
      <c r="F1588" t="s">
        <v>16</v>
      </c>
      <c r="G1588" t="str">
        <f>PROPER(base[[#This Row],[Evento]]&amp;" "&amp;base[[#This Row],[Tipo]])</f>
        <v>Aniversário Adulto</v>
      </c>
      <c r="H1588" t="s">
        <v>12</v>
      </c>
      <c r="I1588">
        <v>150</v>
      </c>
      <c r="J1588" s="3">
        <f>VLOOKUP(_xlfn.CONCAT(base[[#This Row],[Evento]],base[[#This Row],[Tipo]]),'[1]tabela de preços'!$D$4:$E$14,2,0)</f>
        <v>120</v>
      </c>
      <c r="K1588" s="3">
        <v>18000</v>
      </c>
      <c r="L1588" s="3">
        <v>6064</v>
      </c>
      <c r="M1588" s="3">
        <v>11936</v>
      </c>
      <c r="N1588" t="s">
        <v>23</v>
      </c>
    </row>
    <row r="1589" spans="2:14" hidden="1" x14ac:dyDescent="0.25">
      <c r="B1589" s="2">
        <v>42822</v>
      </c>
      <c r="C1589" s="7">
        <f>YEAR(base[[#This Row],[Data]])</f>
        <v>2017</v>
      </c>
      <c r="D1589" s="7" t="str">
        <f>UPPER(TEXT(base[[#This Row],[Data]],"mmm"))</f>
        <v>MAR</v>
      </c>
      <c r="E1589" t="s">
        <v>10</v>
      </c>
      <c r="F1589" t="s">
        <v>17</v>
      </c>
      <c r="G1589" t="str">
        <f>PROPER(base[[#This Row],[Evento]]&amp;" "&amp;base[[#This Row],[Tipo]])</f>
        <v>Aniversário Melhor Idade</v>
      </c>
      <c r="H1589" t="s">
        <v>15</v>
      </c>
      <c r="I1589">
        <v>70</v>
      </c>
      <c r="J1589" s="3">
        <f>VLOOKUP(_xlfn.CONCAT(base[[#This Row],[Evento]],base[[#This Row],[Tipo]]),'[1]tabela de preços'!$D$4:$E$14,2,0)</f>
        <v>120</v>
      </c>
      <c r="K1589" s="3">
        <v>8400</v>
      </c>
      <c r="L1589" s="3">
        <v>3557</v>
      </c>
      <c r="M1589" s="3">
        <v>4843</v>
      </c>
      <c r="N1589" t="s">
        <v>23</v>
      </c>
    </row>
    <row r="1590" spans="2:14" hidden="1" x14ac:dyDescent="0.25">
      <c r="B1590" s="2">
        <v>42401</v>
      </c>
      <c r="C1590" s="7">
        <f>YEAR(base[[#This Row],[Data]])</f>
        <v>2016</v>
      </c>
      <c r="D1590" s="7" t="str">
        <f>UPPER(TEXT(base[[#This Row],[Data]],"mmm"))</f>
        <v>FEV</v>
      </c>
      <c r="E1590" t="s">
        <v>18</v>
      </c>
      <c r="F1590" t="s">
        <v>16</v>
      </c>
      <c r="G1590" t="str">
        <f>PROPER(base[[#This Row],[Evento]]&amp;" "&amp;base[[#This Row],[Tipo]])</f>
        <v>Casamento Adulto</v>
      </c>
      <c r="H1590" t="s">
        <v>12</v>
      </c>
      <c r="I1590">
        <v>120</v>
      </c>
      <c r="J1590" s="3">
        <f>VLOOKUP(_xlfn.CONCAT(base[[#This Row],[Evento]],base[[#This Row],[Tipo]]),'[1]tabela de preços'!$D$4:$E$14,2,0)</f>
        <v>150</v>
      </c>
      <c r="K1590" s="3">
        <v>18000</v>
      </c>
      <c r="L1590" s="3">
        <v>8028</v>
      </c>
      <c r="M1590" s="3">
        <v>9972</v>
      </c>
      <c r="N1590" t="s">
        <v>23</v>
      </c>
    </row>
    <row r="1591" spans="2:14" hidden="1" x14ac:dyDescent="0.25">
      <c r="B1591" s="2">
        <v>42785</v>
      </c>
      <c r="C1591" s="7">
        <f>YEAR(base[[#This Row],[Data]])</f>
        <v>2017</v>
      </c>
      <c r="D1591" s="7" t="str">
        <f>UPPER(TEXT(base[[#This Row],[Data]],"mmm"))</f>
        <v>FEV</v>
      </c>
      <c r="E1591" t="s">
        <v>19</v>
      </c>
      <c r="F1591" t="s">
        <v>16</v>
      </c>
      <c r="G1591" t="str">
        <f>PROPER(base[[#This Row],[Evento]]&amp;" "&amp;base[[#This Row],[Tipo]])</f>
        <v>Bodas Adulto</v>
      </c>
      <c r="H1591" t="s">
        <v>15</v>
      </c>
      <c r="I1591">
        <v>100</v>
      </c>
      <c r="J1591" s="3">
        <f>VLOOKUP(_xlfn.CONCAT(base[[#This Row],[Evento]],base[[#This Row],[Tipo]]),'[1]tabela de preços'!$D$4:$E$14,2,0)</f>
        <v>150</v>
      </c>
      <c r="K1591" s="3">
        <v>15000</v>
      </c>
      <c r="L1591" s="3">
        <v>6124</v>
      </c>
      <c r="M1591" s="3">
        <v>8876</v>
      </c>
      <c r="N1591" t="s">
        <v>23</v>
      </c>
    </row>
    <row r="1592" spans="2:14" hidden="1" x14ac:dyDescent="0.25">
      <c r="B1592" s="2">
        <v>42970</v>
      </c>
      <c r="C1592" s="7">
        <f>YEAR(base[[#This Row],[Data]])</f>
        <v>2017</v>
      </c>
      <c r="D1592" s="7" t="str">
        <f>UPPER(TEXT(base[[#This Row],[Data]],"mmm"))</f>
        <v>AGO</v>
      </c>
      <c r="E1592" t="s">
        <v>19</v>
      </c>
      <c r="F1592" t="s">
        <v>17</v>
      </c>
      <c r="G1592" t="str">
        <f>PROPER(base[[#This Row],[Evento]]&amp;" "&amp;base[[#This Row],[Tipo]])</f>
        <v>Bodas Melhor Idade</v>
      </c>
      <c r="H1592" t="s">
        <v>12</v>
      </c>
      <c r="I1592">
        <v>200</v>
      </c>
      <c r="J1592" s="3">
        <f>VLOOKUP(_xlfn.CONCAT(base[[#This Row],[Evento]],base[[#This Row],[Tipo]]),'[1]tabela de preços'!$D$4:$E$14,2,0)</f>
        <v>120</v>
      </c>
      <c r="K1592" s="3">
        <v>24000</v>
      </c>
      <c r="L1592" s="3">
        <v>9927</v>
      </c>
      <c r="M1592" s="3">
        <v>14073</v>
      </c>
      <c r="N1592" t="s">
        <v>23</v>
      </c>
    </row>
    <row r="1593" spans="2:14" hidden="1" x14ac:dyDescent="0.25">
      <c r="B1593" s="2">
        <v>42691</v>
      </c>
      <c r="C1593" s="7">
        <f>YEAR(base[[#This Row],[Data]])</f>
        <v>2016</v>
      </c>
      <c r="D1593" s="7" t="str">
        <f>UPPER(TEXT(base[[#This Row],[Data]],"mmm"))</f>
        <v>NOV</v>
      </c>
      <c r="E1593" t="s">
        <v>20</v>
      </c>
      <c r="F1593" t="s">
        <v>16</v>
      </c>
      <c r="G1593" t="str">
        <f>PROPER(base[[#This Row],[Evento]]&amp;" "&amp;base[[#This Row],[Tipo]])</f>
        <v>Empresa Adulto</v>
      </c>
      <c r="H1593" t="s">
        <v>15</v>
      </c>
      <c r="I1593">
        <v>50</v>
      </c>
      <c r="J1593" s="3">
        <f>VLOOKUP(_xlfn.CONCAT(base[[#This Row],[Evento]],base[[#This Row],[Tipo]]),'[1]tabela de preços'!$D$4:$E$14,2,0)</f>
        <v>100</v>
      </c>
      <c r="K1593" s="3">
        <v>5000</v>
      </c>
      <c r="L1593" s="3">
        <v>1901</v>
      </c>
      <c r="M1593" s="3">
        <v>3099</v>
      </c>
      <c r="N1593" t="s">
        <v>23</v>
      </c>
    </row>
    <row r="1594" spans="2:14" hidden="1" x14ac:dyDescent="0.25">
      <c r="B1594" s="2">
        <v>42904</v>
      </c>
      <c r="C1594" s="7">
        <f>YEAR(base[[#This Row],[Data]])</f>
        <v>2017</v>
      </c>
      <c r="D1594" s="7" t="str">
        <f>UPPER(TEXT(base[[#This Row],[Data]],"mmm"))</f>
        <v>JUN</v>
      </c>
      <c r="E1594" t="s">
        <v>21</v>
      </c>
      <c r="F1594" t="s">
        <v>14</v>
      </c>
      <c r="G1594" t="str">
        <f>PROPER(base[[#This Row],[Evento]]&amp;" "&amp;base[[#This Row],[Tipo]])</f>
        <v>15 Anos Teen</v>
      </c>
      <c r="H1594" t="s">
        <v>12</v>
      </c>
      <c r="I1594">
        <v>100</v>
      </c>
      <c r="J1594" s="3">
        <f>VLOOKUP(_xlfn.CONCAT(base[[#This Row],[Evento]],base[[#This Row],[Tipo]]),'[1]tabela de preços'!$D$4:$E$14,2,0)</f>
        <v>90</v>
      </c>
      <c r="K1594" s="3">
        <v>9000</v>
      </c>
      <c r="L1594" s="3">
        <v>3598</v>
      </c>
      <c r="M1594" s="3">
        <v>5402</v>
      </c>
      <c r="N1594" t="s">
        <v>23</v>
      </c>
    </row>
    <row r="1595" spans="2:14" hidden="1" x14ac:dyDescent="0.25">
      <c r="B1595" s="2">
        <v>42591</v>
      </c>
      <c r="C1595" s="7">
        <f>YEAR(base[[#This Row],[Data]])</f>
        <v>2016</v>
      </c>
      <c r="D1595" s="7" t="str">
        <f>UPPER(TEXT(base[[#This Row],[Data]],"mmm"))</f>
        <v>AGO</v>
      </c>
      <c r="E1595" t="s">
        <v>22</v>
      </c>
      <c r="F1595" t="s">
        <v>16</v>
      </c>
      <c r="G1595" t="str">
        <f>PROPER(base[[#This Row],[Evento]]&amp;" "&amp;base[[#This Row],[Tipo]])</f>
        <v>Despedida Adulto</v>
      </c>
      <c r="H1595" t="s">
        <v>15</v>
      </c>
      <c r="I1595">
        <v>150</v>
      </c>
      <c r="J1595" s="3">
        <f>VLOOKUP(_xlfn.CONCAT(base[[#This Row],[Evento]],base[[#This Row],[Tipo]]),'[1]tabela de preços'!$D$4:$E$14,2,0)</f>
        <v>120</v>
      </c>
      <c r="K1595" s="3">
        <v>18000</v>
      </c>
      <c r="L1595" s="3">
        <v>6553</v>
      </c>
      <c r="M1595" s="3">
        <v>11447</v>
      </c>
      <c r="N1595" t="s">
        <v>23</v>
      </c>
    </row>
    <row r="1596" spans="2:14" hidden="1" x14ac:dyDescent="0.25">
      <c r="B1596" s="2">
        <v>42884</v>
      </c>
      <c r="C1596" s="7">
        <f>YEAR(base[[#This Row],[Data]])</f>
        <v>2017</v>
      </c>
      <c r="D1596" s="7" t="str">
        <f>UPPER(TEXT(base[[#This Row],[Data]],"mmm"))</f>
        <v>MAI</v>
      </c>
      <c r="E1596" t="s">
        <v>10</v>
      </c>
      <c r="F1596" t="s">
        <v>11</v>
      </c>
      <c r="G1596" t="str">
        <f>PROPER(base[[#This Row],[Evento]]&amp;" "&amp;base[[#This Row],[Tipo]])</f>
        <v>Aniversário Infantil</v>
      </c>
      <c r="H1596" t="s">
        <v>12</v>
      </c>
      <c r="I1596">
        <v>50</v>
      </c>
      <c r="J1596" s="3">
        <f>VLOOKUP(_xlfn.CONCAT(base[[#This Row],[Evento]],base[[#This Row],[Tipo]]),'[1]tabela de preços'!$D$4:$E$14,2,0)</f>
        <v>70</v>
      </c>
      <c r="K1596" s="3">
        <v>3500</v>
      </c>
      <c r="L1596" s="3">
        <v>1501</v>
      </c>
      <c r="M1596" s="3">
        <v>1999</v>
      </c>
      <c r="N1596" t="s">
        <v>23</v>
      </c>
    </row>
    <row r="1597" spans="2:14" hidden="1" x14ac:dyDescent="0.25">
      <c r="B1597" s="2">
        <v>42785</v>
      </c>
      <c r="C1597" s="7">
        <f>YEAR(base[[#This Row],[Data]])</f>
        <v>2017</v>
      </c>
      <c r="D1597" s="7" t="str">
        <f>UPPER(TEXT(base[[#This Row],[Data]],"mmm"))</f>
        <v>FEV</v>
      </c>
      <c r="E1597" t="s">
        <v>10</v>
      </c>
      <c r="F1597" t="s">
        <v>14</v>
      </c>
      <c r="G1597" t="str">
        <f>PROPER(base[[#This Row],[Evento]]&amp;" "&amp;base[[#This Row],[Tipo]])</f>
        <v>Aniversário Teen</v>
      </c>
      <c r="H1597" t="s">
        <v>15</v>
      </c>
      <c r="I1597">
        <v>100</v>
      </c>
      <c r="J1597" s="3">
        <f>VLOOKUP(_xlfn.CONCAT(base[[#This Row],[Evento]],base[[#This Row],[Tipo]]),'[1]tabela de preços'!$D$4:$E$14,2,0)</f>
        <v>90</v>
      </c>
      <c r="K1597" s="3">
        <v>9000</v>
      </c>
      <c r="L1597" s="3">
        <v>3838</v>
      </c>
      <c r="M1597" s="3">
        <v>5162</v>
      </c>
      <c r="N1597" t="s">
        <v>23</v>
      </c>
    </row>
    <row r="1598" spans="2:14" hidden="1" x14ac:dyDescent="0.25">
      <c r="B1598" s="2">
        <v>42378</v>
      </c>
      <c r="C1598" s="7">
        <f>YEAR(base[[#This Row],[Data]])</f>
        <v>2016</v>
      </c>
      <c r="D1598" s="7" t="str">
        <f>UPPER(TEXT(base[[#This Row],[Data]],"mmm"))</f>
        <v>JAN</v>
      </c>
      <c r="E1598" t="s">
        <v>10</v>
      </c>
      <c r="F1598" t="s">
        <v>16</v>
      </c>
      <c r="G1598" t="str">
        <f>PROPER(base[[#This Row],[Evento]]&amp;" "&amp;base[[#This Row],[Tipo]])</f>
        <v>Aniversário Adulto</v>
      </c>
      <c r="H1598" t="s">
        <v>12</v>
      </c>
      <c r="I1598">
        <v>150</v>
      </c>
      <c r="J1598" s="3">
        <f>VLOOKUP(_xlfn.CONCAT(base[[#This Row],[Evento]],base[[#This Row],[Tipo]]),'[1]tabela de preços'!$D$4:$E$14,2,0)</f>
        <v>120</v>
      </c>
      <c r="K1598" s="3">
        <v>18000</v>
      </c>
      <c r="L1598" s="3">
        <v>7858</v>
      </c>
      <c r="M1598" s="3">
        <v>10142</v>
      </c>
      <c r="N1598" t="s">
        <v>23</v>
      </c>
    </row>
    <row r="1599" spans="2:14" hidden="1" x14ac:dyDescent="0.25">
      <c r="B1599" s="2">
        <v>42933</v>
      </c>
      <c r="C1599" s="7">
        <f>YEAR(base[[#This Row],[Data]])</f>
        <v>2017</v>
      </c>
      <c r="D1599" s="7" t="str">
        <f>UPPER(TEXT(base[[#This Row],[Data]],"mmm"))</f>
        <v>JUL</v>
      </c>
      <c r="E1599" t="s">
        <v>10</v>
      </c>
      <c r="F1599" t="s">
        <v>17</v>
      </c>
      <c r="G1599" t="str">
        <f>PROPER(base[[#This Row],[Evento]]&amp;" "&amp;base[[#This Row],[Tipo]])</f>
        <v>Aniversário Melhor Idade</v>
      </c>
      <c r="H1599" t="s">
        <v>15</v>
      </c>
      <c r="I1599">
        <v>70</v>
      </c>
      <c r="J1599" s="3">
        <f>VLOOKUP(_xlfn.CONCAT(base[[#This Row],[Evento]],base[[#This Row],[Tipo]]),'[1]tabela de preços'!$D$4:$E$14,2,0)</f>
        <v>120</v>
      </c>
      <c r="K1599" s="3">
        <v>8400</v>
      </c>
      <c r="L1599" s="3">
        <v>3107</v>
      </c>
      <c r="M1599" s="3">
        <v>5293</v>
      </c>
      <c r="N1599" t="s">
        <v>23</v>
      </c>
    </row>
    <row r="1600" spans="2:14" hidden="1" x14ac:dyDescent="0.25">
      <c r="B1600" s="2">
        <v>42907</v>
      </c>
      <c r="C1600" s="7">
        <f>YEAR(base[[#This Row],[Data]])</f>
        <v>2017</v>
      </c>
      <c r="D1600" s="7" t="str">
        <f>UPPER(TEXT(base[[#This Row],[Data]],"mmm"))</f>
        <v>JUN</v>
      </c>
      <c r="E1600" t="s">
        <v>18</v>
      </c>
      <c r="F1600" t="s">
        <v>16</v>
      </c>
      <c r="G1600" t="str">
        <f>PROPER(base[[#This Row],[Evento]]&amp;" "&amp;base[[#This Row],[Tipo]])</f>
        <v>Casamento Adulto</v>
      </c>
      <c r="H1600" t="s">
        <v>12</v>
      </c>
      <c r="I1600">
        <v>120</v>
      </c>
      <c r="J1600" s="3">
        <f>VLOOKUP(_xlfn.CONCAT(base[[#This Row],[Evento]],base[[#This Row],[Tipo]]),'[1]tabela de preços'!$D$4:$E$14,2,0)</f>
        <v>150</v>
      </c>
      <c r="K1600" s="3">
        <v>18000</v>
      </c>
      <c r="L1600" s="3">
        <v>6629</v>
      </c>
      <c r="M1600" s="3">
        <v>11371</v>
      </c>
      <c r="N1600" t="s">
        <v>23</v>
      </c>
    </row>
    <row r="1601" spans="2:14" hidden="1" x14ac:dyDescent="0.25">
      <c r="B1601" s="2">
        <v>42976</v>
      </c>
      <c r="C1601" s="7">
        <f>YEAR(base[[#This Row],[Data]])</f>
        <v>2017</v>
      </c>
      <c r="D1601" s="7" t="str">
        <f>UPPER(TEXT(base[[#This Row],[Data]],"mmm"))</f>
        <v>AGO</v>
      </c>
      <c r="E1601" t="s">
        <v>19</v>
      </c>
      <c r="F1601" t="s">
        <v>16</v>
      </c>
      <c r="G1601" t="str">
        <f>PROPER(base[[#This Row],[Evento]]&amp;" "&amp;base[[#This Row],[Tipo]])</f>
        <v>Bodas Adulto</v>
      </c>
      <c r="H1601" t="s">
        <v>15</v>
      </c>
      <c r="I1601">
        <v>100</v>
      </c>
      <c r="J1601" s="3">
        <f>VLOOKUP(_xlfn.CONCAT(base[[#This Row],[Evento]],base[[#This Row],[Tipo]]),'[1]tabela de preços'!$D$4:$E$14,2,0)</f>
        <v>150</v>
      </c>
      <c r="K1601" s="3">
        <v>15000</v>
      </c>
      <c r="L1601" s="3">
        <v>5903</v>
      </c>
      <c r="M1601" s="3">
        <v>9097</v>
      </c>
      <c r="N1601" t="s">
        <v>23</v>
      </c>
    </row>
    <row r="1602" spans="2:14" hidden="1" x14ac:dyDescent="0.25">
      <c r="B1602" s="2">
        <v>42888</v>
      </c>
      <c r="C1602" s="7">
        <f>YEAR(base[[#This Row],[Data]])</f>
        <v>2017</v>
      </c>
      <c r="D1602" s="7" t="str">
        <f>UPPER(TEXT(base[[#This Row],[Data]],"mmm"))</f>
        <v>JUN</v>
      </c>
      <c r="E1602" t="s">
        <v>19</v>
      </c>
      <c r="F1602" t="s">
        <v>17</v>
      </c>
      <c r="G1602" t="str">
        <f>PROPER(base[[#This Row],[Evento]]&amp;" "&amp;base[[#This Row],[Tipo]])</f>
        <v>Bodas Melhor Idade</v>
      </c>
      <c r="H1602" t="s">
        <v>12</v>
      </c>
      <c r="I1602">
        <v>200</v>
      </c>
      <c r="J1602" s="3">
        <f>VLOOKUP(_xlfn.CONCAT(base[[#This Row],[Evento]],base[[#This Row],[Tipo]]),'[1]tabela de preços'!$D$4:$E$14,2,0)</f>
        <v>120</v>
      </c>
      <c r="K1602" s="3">
        <v>24000</v>
      </c>
      <c r="L1602" s="3">
        <v>8043</v>
      </c>
      <c r="M1602" s="3">
        <v>15957</v>
      </c>
      <c r="N1602" t="s">
        <v>23</v>
      </c>
    </row>
    <row r="1603" spans="2:14" hidden="1" x14ac:dyDescent="0.25">
      <c r="B1603" s="2">
        <v>42560</v>
      </c>
      <c r="C1603" s="7">
        <f>YEAR(base[[#This Row],[Data]])</f>
        <v>2016</v>
      </c>
      <c r="D1603" s="7" t="str">
        <f>UPPER(TEXT(base[[#This Row],[Data]],"mmm"))</f>
        <v>JUL</v>
      </c>
      <c r="E1603" t="s">
        <v>20</v>
      </c>
      <c r="F1603" t="s">
        <v>16</v>
      </c>
      <c r="G1603" t="str">
        <f>PROPER(base[[#This Row],[Evento]]&amp;" "&amp;base[[#This Row],[Tipo]])</f>
        <v>Empresa Adulto</v>
      </c>
      <c r="H1603" t="s">
        <v>15</v>
      </c>
      <c r="I1603">
        <v>50</v>
      </c>
      <c r="J1603" s="3">
        <f>VLOOKUP(_xlfn.CONCAT(base[[#This Row],[Evento]],base[[#This Row],[Tipo]]),'[1]tabela de preços'!$D$4:$E$14,2,0)</f>
        <v>100</v>
      </c>
      <c r="K1603" s="3">
        <v>5000</v>
      </c>
      <c r="L1603" s="3">
        <v>1918</v>
      </c>
      <c r="M1603" s="3">
        <v>3082</v>
      </c>
      <c r="N1603" t="s">
        <v>23</v>
      </c>
    </row>
    <row r="1604" spans="2:14" hidden="1" x14ac:dyDescent="0.25">
      <c r="B1604" s="2">
        <v>42445</v>
      </c>
      <c r="C1604" s="7">
        <f>YEAR(base[[#This Row],[Data]])</f>
        <v>2016</v>
      </c>
      <c r="D1604" s="7" t="str">
        <f>UPPER(TEXT(base[[#This Row],[Data]],"mmm"))</f>
        <v>MAR</v>
      </c>
      <c r="E1604" t="s">
        <v>21</v>
      </c>
      <c r="F1604" t="s">
        <v>14</v>
      </c>
      <c r="G1604" t="str">
        <f>PROPER(base[[#This Row],[Evento]]&amp;" "&amp;base[[#This Row],[Tipo]])</f>
        <v>15 Anos Teen</v>
      </c>
      <c r="H1604" t="s">
        <v>12</v>
      </c>
      <c r="I1604">
        <v>100</v>
      </c>
      <c r="J1604" s="3">
        <f>VLOOKUP(_xlfn.CONCAT(base[[#This Row],[Evento]],base[[#This Row],[Tipo]]),'[1]tabela de preços'!$D$4:$E$14,2,0)</f>
        <v>90</v>
      </c>
      <c r="K1604" s="3">
        <v>9000</v>
      </c>
      <c r="L1604" s="3">
        <v>3054</v>
      </c>
      <c r="M1604" s="3">
        <v>5946</v>
      </c>
      <c r="N1604" t="s">
        <v>23</v>
      </c>
    </row>
    <row r="1605" spans="2:14" hidden="1" x14ac:dyDescent="0.25">
      <c r="B1605" s="2">
        <v>42422</v>
      </c>
      <c r="C1605" s="7">
        <f>YEAR(base[[#This Row],[Data]])</f>
        <v>2016</v>
      </c>
      <c r="D1605" s="7" t="str">
        <f>UPPER(TEXT(base[[#This Row],[Data]],"mmm"))</f>
        <v>FEV</v>
      </c>
      <c r="E1605" t="s">
        <v>22</v>
      </c>
      <c r="F1605" t="s">
        <v>16</v>
      </c>
      <c r="G1605" t="str">
        <f>PROPER(base[[#This Row],[Evento]]&amp;" "&amp;base[[#This Row],[Tipo]])</f>
        <v>Despedida Adulto</v>
      </c>
      <c r="H1605" t="s">
        <v>15</v>
      </c>
      <c r="I1605">
        <v>150</v>
      </c>
      <c r="J1605" s="3">
        <f>VLOOKUP(_xlfn.CONCAT(base[[#This Row],[Evento]],base[[#This Row],[Tipo]]),'[1]tabela de preços'!$D$4:$E$14,2,0)</f>
        <v>120</v>
      </c>
      <c r="K1605" s="3">
        <v>18000</v>
      </c>
      <c r="L1605" s="3">
        <v>7235</v>
      </c>
      <c r="M1605" s="3">
        <v>10765</v>
      </c>
      <c r="N1605" t="s">
        <v>23</v>
      </c>
    </row>
    <row r="1606" spans="2:14" hidden="1" x14ac:dyDescent="0.25">
      <c r="B1606" s="2">
        <v>43019</v>
      </c>
      <c r="C1606" s="7">
        <f>YEAR(base[[#This Row],[Data]])</f>
        <v>2017</v>
      </c>
      <c r="D1606" s="7" t="str">
        <f>UPPER(TEXT(base[[#This Row],[Data]],"mmm"))</f>
        <v>OUT</v>
      </c>
      <c r="E1606" t="s">
        <v>10</v>
      </c>
      <c r="F1606" t="s">
        <v>11</v>
      </c>
      <c r="G1606" t="str">
        <f>PROPER(base[[#This Row],[Evento]]&amp;" "&amp;base[[#This Row],[Tipo]])</f>
        <v>Aniversário Infantil</v>
      </c>
      <c r="H1606" t="s">
        <v>12</v>
      </c>
      <c r="I1606">
        <v>50</v>
      </c>
      <c r="J1606" s="3">
        <f>VLOOKUP(_xlfn.CONCAT(base[[#This Row],[Evento]],base[[#This Row],[Tipo]]),'[1]tabela de preços'!$D$4:$E$14,2,0)</f>
        <v>70</v>
      </c>
      <c r="K1606" s="3">
        <v>3500</v>
      </c>
      <c r="L1606" s="3">
        <v>1293</v>
      </c>
      <c r="M1606" s="3">
        <v>2207</v>
      </c>
      <c r="N1606" t="s">
        <v>23</v>
      </c>
    </row>
    <row r="1607" spans="2:14" hidden="1" x14ac:dyDescent="0.25">
      <c r="B1607" s="2">
        <v>43039</v>
      </c>
      <c r="C1607" s="7">
        <f>YEAR(base[[#This Row],[Data]])</f>
        <v>2017</v>
      </c>
      <c r="D1607" s="7" t="str">
        <f>UPPER(TEXT(base[[#This Row],[Data]],"mmm"))</f>
        <v>OUT</v>
      </c>
      <c r="E1607" t="s">
        <v>10</v>
      </c>
      <c r="F1607" t="s">
        <v>14</v>
      </c>
      <c r="G1607" t="str">
        <f>PROPER(base[[#This Row],[Evento]]&amp;" "&amp;base[[#This Row],[Tipo]])</f>
        <v>Aniversário Teen</v>
      </c>
      <c r="H1607" t="s">
        <v>15</v>
      </c>
      <c r="I1607">
        <v>100</v>
      </c>
      <c r="J1607" s="3">
        <f>VLOOKUP(_xlfn.CONCAT(base[[#This Row],[Evento]],base[[#This Row],[Tipo]]),'[1]tabela de preços'!$D$4:$E$14,2,0)</f>
        <v>90</v>
      </c>
      <c r="K1607" s="3">
        <v>9000</v>
      </c>
      <c r="L1607" s="3">
        <v>3370</v>
      </c>
      <c r="M1607" s="3">
        <v>5630</v>
      </c>
      <c r="N1607" t="s">
        <v>23</v>
      </c>
    </row>
    <row r="1608" spans="2:14" hidden="1" x14ac:dyDescent="0.25">
      <c r="B1608" s="2">
        <v>42395</v>
      </c>
      <c r="C1608" s="7">
        <f>YEAR(base[[#This Row],[Data]])</f>
        <v>2016</v>
      </c>
      <c r="D1608" s="7" t="str">
        <f>UPPER(TEXT(base[[#This Row],[Data]],"mmm"))</f>
        <v>JAN</v>
      </c>
      <c r="E1608" t="s">
        <v>10</v>
      </c>
      <c r="F1608" t="s">
        <v>16</v>
      </c>
      <c r="G1608" t="str">
        <f>PROPER(base[[#This Row],[Evento]]&amp;" "&amp;base[[#This Row],[Tipo]])</f>
        <v>Aniversário Adulto</v>
      </c>
      <c r="H1608" t="s">
        <v>12</v>
      </c>
      <c r="I1608">
        <v>150</v>
      </c>
      <c r="J1608" s="3">
        <f>VLOOKUP(_xlfn.CONCAT(base[[#This Row],[Evento]],base[[#This Row],[Tipo]]),'[1]tabela de preços'!$D$4:$E$14,2,0)</f>
        <v>120</v>
      </c>
      <c r="K1608" s="3">
        <v>18000</v>
      </c>
      <c r="L1608" s="3">
        <v>7945</v>
      </c>
      <c r="M1608" s="3">
        <v>10055</v>
      </c>
      <c r="N1608" t="s">
        <v>23</v>
      </c>
    </row>
    <row r="1609" spans="2:14" hidden="1" x14ac:dyDescent="0.25">
      <c r="B1609" s="2">
        <v>42822</v>
      </c>
      <c r="C1609" s="7">
        <f>YEAR(base[[#This Row],[Data]])</f>
        <v>2017</v>
      </c>
      <c r="D1609" s="7" t="str">
        <f>UPPER(TEXT(base[[#This Row],[Data]],"mmm"))</f>
        <v>MAR</v>
      </c>
      <c r="E1609" t="s">
        <v>10</v>
      </c>
      <c r="F1609" t="s">
        <v>17</v>
      </c>
      <c r="G1609" t="str">
        <f>PROPER(base[[#This Row],[Evento]]&amp;" "&amp;base[[#This Row],[Tipo]])</f>
        <v>Aniversário Melhor Idade</v>
      </c>
      <c r="H1609" t="s">
        <v>15</v>
      </c>
      <c r="I1609">
        <v>70</v>
      </c>
      <c r="J1609" s="3">
        <f>VLOOKUP(_xlfn.CONCAT(base[[#This Row],[Evento]],base[[#This Row],[Tipo]]),'[1]tabela de preços'!$D$4:$E$14,2,0)</f>
        <v>120</v>
      </c>
      <c r="K1609" s="3">
        <v>8400</v>
      </c>
      <c r="L1609" s="3">
        <v>3715</v>
      </c>
      <c r="M1609" s="3">
        <v>4685</v>
      </c>
      <c r="N1609" t="s">
        <v>23</v>
      </c>
    </row>
    <row r="1610" spans="2:14" hidden="1" x14ac:dyDescent="0.25">
      <c r="B1610" s="2">
        <v>42980</v>
      </c>
      <c r="C1610" s="7">
        <f>YEAR(base[[#This Row],[Data]])</f>
        <v>2017</v>
      </c>
      <c r="D1610" s="7" t="str">
        <f>UPPER(TEXT(base[[#This Row],[Data]],"mmm"))</f>
        <v>SET</v>
      </c>
      <c r="E1610" t="s">
        <v>18</v>
      </c>
      <c r="F1610" t="s">
        <v>16</v>
      </c>
      <c r="G1610" t="str">
        <f>PROPER(base[[#This Row],[Evento]]&amp;" "&amp;base[[#This Row],[Tipo]])</f>
        <v>Casamento Adulto</v>
      </c>
      <c r="H1610" t="s">
        <v>12</v>
      </c>
      <c r="I1610">
        <v>120</v>
      </c>
      <c r="J1610" s="3">
        <f>VLOOKUP(_xlfn.CONCAT(base[[#This Row],[Evento]],base[[#This Row],[Tipo]]),'[1]tabela de preços'!$D$4:$E$14,2,0)</f>
        <v>150</v>
      </c>
      <c r="K1610" s="3">
        <v>18000</v>
      </c>
      <c r="L1610" s="3">
        <v>7379</v>
      </c>
      <c r="M1610" s="3">
        <v>10621</v>
      </c>
      <c r="N1610" t="s">
        <v>23</v>
      </c>
    </row>
    <row r="1611" spans="2:14" hidden="1" x14ac:dyDescent="0.25">
      <c r="B1611" s="2">
        <v>42998</v>
      </c>
      <c r="C1611" s="7">
        <f>YEAR(base[[#This Row],[Data]])</f>
        <v>2017</v>
      </c>
      <c r="D1611" s="7" t="str">
        <f>UPPER(TEXT(base[[#This Row],[Data]],"mmm"))</f>
        <v>SET</v>
      </c>
      <c r="E1611" t="s">
        <v>19</v>
      </c>
      <c r="F1611" t="s">
        <v>16</v>
      </c>
      <c r="G1611" t="str">
        <f>PROPER(base[[#This Row],[Evento]]&amp;" "&amp;base[[#This Row],[Tipo]])</f>
        <v>Bodas Adulto</v>
      </c>
      <c r="H1611" t="s">
        <v>15</v>
      </c>
      <c r="I1611">
        <v>100</v>
      </c>
      <c r="J1611" s="3">
        <f>VLOOKUP(_xlfn.CONCAT(base[[#This Row],[Evento]],base[[#This Row],[Tipo]]),'[1]tabela de preços'!$D$4:$E$14,2,0)</f>
        <v>150</v>
      </c>
      <c r="K1611" s="3">
        <v>15000</v>
      </c>
      <c r="L1611" s="3">
        <v>6026</v>
      </c>
      <c r="M1611" s="3">
        <v>8974</v>
      </c>
      <c r="N1611" t="s">
        <v>23</v>
      </c>
    </row>
    <row r="1612" spans="2:14" hidden="1" x14ac:dyDescent="0.25">
      <c r="B1612" s="2">
        <v>43054</v>
      </c>
      <c r="C1612" s="7">
        <f>YEAR(base[[#This Row],[Data]])</f>
        <v>2017</v>
      </c>
      <c r="D1612" s="7" t="str">
        <f>UPPER(TEXT(base[[#This Row],[Data]],"mmm"))</f>
        <v>NOV</v>
      </c>
      <c r="E1612" t="s">
        <v>19</v>
      </c>
      <c r="F1612" t="s">
        <v>17</v>
      </c>
      <c r="G1612" t="str">
        <f>PROPER(base[[#This Row],[Evento]]&amp;" "&amp;base[[#This Row],[Tipo]])</f>
        <v>Bodas Melhor Idade</v>
      </c>
      <c r="H1612" t="s">
        <v>12</v>
      </c>
      <c r="I1612">
        <v>200</v>
      </c>
      <c r="J1612" s="3">
        <f>VLOOKUP(_xlfn.CONCAT(base[[#This Row],[Evento]],base[[#This Row],[Tipo]]),'[1]tabela de preços'!$D$4:$E$14,2,0)</f>
        <v>120</v>
      </c>
      <c r="K1612" s="3">
        <v>24000</v>
      </c>
      <c r="L1612" s="3">
        <v>10222</v>
      </c>
      <c r="M1612" s="3">
        <v>13778</v>
      </c>
      <c r="N1612" t="s">
        <v>23</v>
      </c>
    </row>
    <row r="1613" spans="2:14" hidden="1" x14ac:dyDescent="0.25">
      <c r="B1613" s="2">
        <v>42587</v>
      </c>
      <c r="C1613" s="7">
        <f>YEAR(base[[#This Row],[Data]])</f>
        <v>2016</v>
      </c>
      <c r="D1613" s="7" t="str">
        <f>UPPER(TEXT(base[[#This Row],[Data]],"mmm"))</f>
        <v>AGO</v>
      </c>
      <c r="E1613" t="s">
        <v>20</v>
      </c>
      <c r="F1613" t="s">
        <v>16</v>
      </c>
      <c r="G1613" t="str">
        <f>PROPER(base[[#This Row],[Evento]]&amp;" "&amp;base[[#This Row],[Tipo]])</f>
        <v>Empresa Adulto</v>
      </c>
      <c r="H1613" t="s">
        <v>15</v>
      </c>
      <c r="I1613">
        <v>50</v>
      </c>
      <c r="J1613" s="3">
        <f>VLOOKUP(_xlfn.CONCAT(base[[#This Row],[Evento]],base[[#This Row],[Tipo]]),'[1]tabela de preços'!$D$4:$E$14,2,0)</f>
        <v>100</v>
      </c>
      <c r="K1613" s="3">
        <v>5000</v>
      </c>
      <c r="L1613" s="3">
        <v>2069</v>
      </c>
      <c r="M1613" s="3">
        <v>2931</v>
      </c>
      <c r="N1613" t="s">
        <v>23</v>
      </c>
    </row>
    <row r="1614" spans="2:14" hidden="1" x14ac:dyDescent="0.25">
      <c r="B1614" s="2">
        <v>42624</v>
      </c>
      <c r="C1614" s="7">
        <f>YEAR(base[[#This Row],[Data]])</f>
        <v>2016</v>
      </c>
      <c r="D1614" s="7" t="str">
        <f>UPPER(TEXT(base[[#This Row],[Data]],"mmm"))</f>
        <v>SET</v>
      </c>
      <c r="E1614" t="s">
        <v>21</v>
      </c>
      <c r="F1614" t="s">
        <v>14</v>
      </c>
      <c r="G1614" t="str">
        <f>PROPER(base[[#This Row],[Evento]]&amp;" "&amp;base[[#This Row],[Tipo]])</f>
        <v>15 Anos Teen</v>
      </c>
      <c r="H1614" t="s">
        <v>12</v>
      </c>
      <c r="I1614">
        <v>100</v>
      </c>
      <c r="J1614" s="3">
        <f>VLOOKUP(_xlfn.CONCAT(base[[#This Row],[Evento]],base[[#This Row],[Tipo]]),'[1]tabela de preços'!$D$4:$E$14,2,0)</f>
        <v>90</v>
      </c>
      <c r="K1614" s="3">
        <v>9000</v>
      </c>
      <c r="L1614" s="3">
        <v>4016</v>
      </c>
      <c r="M1614" s="3">
        <v>4984</v>
      </c>
      <c r="N1614" t="s">
        <v>23</v>
      </c>
    </row>
    <row r="1615" spans="2:14" hidden="1" x14ac:dyDescent="0.25">
      <c r="B1615" s="2">
        <v>42427</v>
      </c>
      <c r="C1615" s="7">
        <f>YEAR(base[[#This Row],[Data]])</f>
        <v>2016</v>
      </c>
      <c r="D1615" s="7" t="str">
        <f>UPPER(TEXT(base[[#This Row],[Data]],"mmm"))</f>
        <v>FEV</v>
      </c>
      <c r="E1615" t="s">
        <v>22</v>
      </c>
      <c r="F1615" t="s">
        <v>16</v>
      </c>
      <c r="G1615" t="str">
        <f>PROPER(base[[#This Row],[Evento]]&amp;" "&amp;base[[#This Row],[Tipo]])</f>
        <v>Despedida Adulto</v>
      </c>
      <c r="H1615" t="s">
        <v>15</v>
      </c>
      <c r="I1615">
        <v>150</v>
      </c>
      <c r="J1615" s="3">
        <f>VLOOKUP(_xlfn.CONCAT(base[[#This Row],[Evento]],base[[#This Row],[Tipo]]),'[1]tabela de preços'!$D$4:$E$14,2,0)</f>
        <v>120</v>
      </c>
      <c r="K1615" s="3">
        <v>18000</v>
      </c>
      <c r="L1615" s="3">
        <v>6642</v>
      </c>
      <c r="M1615" s="3">
        <v>11358</v>
      </c>
      <c r="N1615" t="s">
        <v>23</v>
      </c>
    </row>
    <row r="1616" spans="2:14" hidden="1" x14ac:dyDescent="0.25">
      <c r="B1616" s="2">
        <v>42697</v>
      </c>
      <c r="C1616" s="7">
        <f>YEAR(base[[#This Row],[Data]])</f>
        <v>2016</v>
      </c>
      <c r="D1616" s="7" t="str">
        <f>UPPER(TEXT(base[[#This Row],[Data]],"mmm"))</f>
        <v>NOV</v>
      </c>
      <c r="E1616" t="s">
        <v>10</v>
      </c>
      <c r="F1616" t="s">
        <v>11</v>
      </c>
      <c r="G1616" t="str">
        <f>PROPER(base[[#This Row],[Evento]]&amp;" "&amp;base[[#This Row],[Tipo]])</f>
        <v>Aniversário Infantil</v>
      </c>
      <c r="H1616" t="s">
        <v>12</v>
      </c>
      <c r="I1616">
        <v>50</v>
      </c>
      <c r="J1616" s="3">
        <f>VLOOKUP(_xlfn.CONCAT(base[[#This Row],[Evento]],base[[#This Row],[Tipo]]),'[1]tabela de preços'!$D$4:$E$14,2,0)</f>
        <v>70</v>
      </c>
      <c r="K1616" s="3">
        <v>3500</v>
      </c>
      <c r="L1616" s="3">
        <v>1534</v>
      </c>
      <c r="M1616" s="3">
        <v>1966</v>
      </c>
      <c r="N1616" t="s">
        <v>23</v>
      </c>
    </row>
    <row r="1617" spans="2:14" hidden="1" x14ac:dyDescent="0.25">
      <c r="B1617" s="2">
        <v>42460</v>
      </c>
      <c r="C1617" s="7">
        <f>YEAR(base[[#This Row],[Data]])</f>
        <v>2016</v>
      </c>
      <c r="D1617" s="7" t="str">
        <f>UPPER(TEXT(base[[#This Row],[Data]],"mmm"))</f>
        <v>MAR</v>
      </c>
      <c r="E1617" t="s">
        <v>10</v>
      </c>
      <c r="F1617" t="s">
        <v>14</v>
      </c>
      <c r="G1617" t="str">
        <f>PROPER(base[[#This Row],[Evento]]&amp;" "&amp;base[[#This Row],[Tipo]])</f>
        <v>Aniversário Teen</v>
      </c>
      <c r="H1617" t="s">
        <v>15</v>
      </c>
      <c r="I1617">
        <v>100</v>
      </c>
      <c r="J1617" s="3">
        <f>VLOOKUP(_xlfn.CONCAT(base[[#This Row],[Evento]],base[[#This Row],[Tipo]]),'[1]tabela de preços'!$D$4:$E$14,2,0)</f>
        <v>90</v>
      </c>
      <c r="K1617" s="3">
        <v>9000</v>
      </c>
      <c r="L1617" s="3">
        <v>3638</v>
      </c>
      <c r="M1617" s="3">
        <v>5362</v>
      </c>
      <c r="N1617" t="s">
        <v>23</v>
      </c>
    </row>
    <row r="1618" spans="2:14" hidden="1" x14ac:dyDescent="0.25">
      <c r="B1618" s="2">
        <v>42904</v>
      </c>
      <c r="C1618" s="7">
        <f>YEAR(base[[#This Row],[Data]])</f>
        <v>2017</v>
      </c>
      <c r="D1618" s="7" t="str">
        <f>UPPER(TEXT(base[[#This Row],[Data]],"mmm"))</f>
        <v>JUN</v>
      </c>
      <c r="E1618" t="s">
        <v>10</v>
      </c>
      <c r="F1618" t="s">
        <v>16</v>
      </c>
      <c r="G1618" t="str">
        <f>PROPER(base[[#This Row],[Evento]]&amp;" "&amp;base[[#This Row],[Tipo]])</f>
        <v>Aniversário Adulto</v>
      </c>
      <c r="H1618" t="s">
        <v>12</v>
      </c>
      <c r="I1618">
        <v>150</v>
      </c>
      <c r="J1618" s="3">
        <f>VLOOKUP(_xlfn.CONCAT(base[[#This Row],[Evento]],base[[#This Row],[Tipo]]),'[1]tabela de preços'!$D$4:$E$14,2,0)</f>
        <v>120</v>
      </c>
      <c r="K1618" s="3">
        <v>18000</v>
      </c>
      <c r="L1618" s="3">
        <v>7040</v>
      </c>
      <c r="M1618" s="3">
        <v>10960</v>
      </c>
      <c r="N1618" t="s">
        <v>23</v>
      </c>
    </row>
    <row r="1619" spans="2:14" hidden="1" x14ac:dyDescent="0.25">
      <c r="B1619" s="2">
        <v>43038</v>
      </c>
      <c r="C1619" s="7">
        <f>YEAR(base[[#This Row],[Data]])</f>
        <v>2017</v>
      </c>
      <c r="D1619" s="7" t="str">
        <f>UPPER(TEXT(base[[#This Row],[Data]],"mmm"))</f>
        <v>OUT</v>
      </c>
      <c r="E1619" t="s">
        <v>10</v>
      </c>
      <c r="F1619" t="s">
        <v>17</v>
      </c>
      <c r="G1619" t="str">
        <f>PROPER(base[[#This Row],[Evento]]&amp;" "&amp;base[[#This Row],[Tipo]])</f>
        <v>Aniversário Melhor Idade</v>
      </c>
      <c r="H1619" t="s">
        <v>15</v>
      </c>
      <c r="I1619">
        <v>70</v>
      </c>
      <c r="J1619" s="3">
        <f>VLOOKUP(_xlfn.CONCAT(base[[#This Row],[Evento]],base[[#This Row],[Tipo]]),'[1]tabela de preços'!$D$4:$E$14,2,0)</f>
        <v>120</v>
      </c>
      <c r="K1619" s="3">
        <v>8400</v>
      </c>
      <c r="L1619" s="3">
        <v>3206</v>
      </c>
      <c r="M1619" s="3">
        <v>5194</v>
      </c>
      <c r="N1619" t="s">
        <v>23</v>
      </c>
    </row>
    <row r="1620" spans="2:14" x14ac:dyDescent="0.25">
      <c r="B1620" s="2">
        <v>42760</v>
      </c>
      <c r="C1620" s="7">
        <f>YEAR(base[[#This Row],[Data]])</f>
        <v>2017</v>
      </c>
      <c r="D1620" s="7" t="str">
        <f>UPPER(TEXT(base[[#This Row],[Data]],"mmm"))</f>
        <v>JAN</v>
      </c>
      <c r="E1620" t="s">
        <v>18</v>
      </c>
      <c r="F1620" t="s">
        <v>16</v>
      </c>
      <c r="G1620" t="str">
        <f>PROPER(base[[#This Row],[Evento]]&amp;" "&amp;base[[#This Row],[Tipo]])</f>
        <v>Casamento Adulto</v>
      </c>
      <c r="H1620" t="s">
        <v>12</v>
      </c>
      <c r="I1620">
        <v>120</v>
      </c>
      <c r="J1620" s="3">
        <f>VLOOKUP(_xlfn.CONCAT(base[[#This Row],[Evento]],base[[#This Row],[Tipo]]),'[1]tabela de preços'!$D$4:$E$14,2,0)</f>
        <v>150</v>
      </c>
      <c r="K1620" s="3">
        <v>18000</v>
      </c>
      <c r="L1620" s="3">
        <v>5959</v>
      </c>
      <c r="M1620" s="3">
        <v>12041</v>
      </c>
      <c r="N1620" t="s">
        <v>23</v>
      </c>
    </row>
    <row r="1621" spans="2:14" hidden="1" x14ac:dyDescent="0.25">
      <c r="B1621" s="2">
        <v>42878</v>
      </c>
      <c r="C1621" s="7">
        <f>YEAR(base[[#This Row],[Data]])</f>
        <v>2017</v>
      </c>
      <c r="D1621" s="7" t="str">
        <f>UPPER(TEXT(base[[#This Row],[Data]],"mmm"))</f>
        <v>MAI</v>
      </c>
      <c r="E1621" t="s">
        <v>19</v>
      </c>
      <c r="F1621" t="s">
        <v>16</v>
      </c>
      <c r="G1621" t="str">
        <f>PROPER(base[[#This Row],[Evento]]&amp;" "&amp;base[[#This Row],[Tipo]])</f>
        <v>Bodas Adulto</v>
      </c>
      <c r="H1621" t="s">
        <v>15</v>
      </c>
      <c r="I1621">
        <v>100</v>
      </c>
      <c r="J1621" s="3">
        <f>VLOOKUP(_xlfn.CONCAT(base[[#This Row],[Evento]],base[[#This Row],[Tipo]]),'[1]tabela de preços'!$D$4:$E$14,2,0)</f>
        <v>150</v>
      </c>
      <c r="K1621" s="3">
        <v>15000</v>
      </c>
      <c r="L1621" s="3">
        <v>6514</v>
      </c>
      <c r="M1621" s="3">
        <v>8486</v>
      </c>
      <c r="N1621" t="s">
        <v>23</v>
      </c>
    </row>
    <row r="1622" spans="2:14" hidden="1" x14ac:dyDescent="0.25">
      <c r="B1622" s="2">
        <v>42835</v>
      </c>
      <c r="C1622" s="7">
        <f>YEAR(base[[#This Row],[Data]])</f>
        <v>2017</v>
      </c>
      <c r="D1622" s="7" t="str">
        <f>UPPER(TEXT(base[[#This Row],[Data]],"mmm"))</f>
        <v>ABR</v>
      </c>
      <c r="E1622" t="s">
        <v>19</v>
      </c>
      <c r="F1622" t="s">
        <v>17</v>
      </c>
      <c r="G1622" t="str">
        <f>PROPER(base[[#This Row],[Evento]]&amp;" "&amp;base[[#This Row],[Tipo]])</f>
        <v>Bodas Melhor Idade</v>
      </c>
      <c r="H1622" t="s">
        <v>12</v>
      </c>
      <c r="I1622">
        <v>200</v>
      </c>
      <c r="J1622" s="3">
        <f>VLOOKUP(_xlfn.CONCAT(base[[#This Row],[Evento]],base[[#This Row],[Tipo]]),'[1]tabela de preços'!$D$4:$E$14,2,0)</f>
        <v>120</v>
      </c>
      <c r="K1622" s="3">
        <v>24000</v>
      </c>
      <c r="L1622" s="3">
        <v>8097</v>
      </c>
      <c r="M1622" s="3">
        <v>15903</v>
      </c>
      <c r="N1622" t="s">
        <v>23</v>
      </c>
    </row>
    <row r="1623" spans="2:14" x14ac:dyDescent="0.25">
      <c r="B1623" s="2">
        <v>42754</v>
      </c>
      <c r="C1623" s="7">
        <f>YEAR(base[[#This Row],[Data]])</f>
        <v>2017</v>
      </c>
      <c r="D1623" s="7" t="str">
        <f>UPPER(TEXT(base[[#This Row],[Data]],"mmm"))</f>
        <v>JAN</v>
      </c>
      <c r="E1623" t="s">
        <v>20</v>
      </c>
      <c r="F1623" t="s">
        <v>16</v>
      </c>
      <c r="G1623" t="str">
        <f>PROPER(base[[#This Row],[Evento]]&amp;" "&amp;base[[#This Row],[Tipo]])</f>
        <v>Empresa Adulto</v>
      </c>
      <c r="H1623" t="s">
        <v>15</v>
      </c>
      <c r="I1623">
        <v>50</v>
      </c>
      <c r="J1623" s="3">
        <f>VLOOKUP(_xlfn.CONCAT(base[[#This Row],[Evento]],base[[#This Row],[Tipo]]),'[1]tabela de preços'!$D$4:$E$14,2,0)</f>
        <v>100</v>
      </c>
      <c r="K1623" s="3">
        <v>5000</v>
      </c>
      <c r="L1623" s="3">
        <v>2023</v>
      </c>
      <c r="M1623" s="3">
        <v>2977</v>
      </c>
      <c r="N1623" t="s">
        <v>23</v>
      </c>
    </row>
    <row r="1624" spans="2:14" hidden="1" x14ac:dyDescent="0.25">
      <c r="B1624" s="2">
        <v>42600</v>
      </c>
      <c r="C1624" s="7">
        <f>YEAR(base[[#This Row],[Data]])</f>
        <v>2016</v>
      </c>
      <c r="D1624" s="7" t="str">
        <f>UPPER(TEXT(base[[#This Row],[Data]],"mmm"))</f>
        <v>AGO</v>
      </c>
      <c r="E1624" t="s">
        <v>21</v>
      </c>
      <c r="F1624" t="s">
        <v>14</v>
      </c>
      <c r="G1624" t="str">
        <f>PROPER(base[[#This Row],[Evento]]&amp;" "&amp;base[[#This Row],[Tipo]])</f>
        <v>15 Anos Teen</v>
      </c>
      <c r="H1624" t="s">
        <v>12</v>
      </c>
      <c r="I1624">
        <v>100</v>
      </c>
      <c r="J1624" s="3">
        <f>VLOOKUP(_xlfn.CONCAT(base[[#This Row],[Evento]],base[[#This Row],[Tipo]]),'[1]tabela de preços'!$D$4:$E$14,2,0)</f>
        <v>90</v>
      </c>
      <c r="K1624" s="3">
        <v>9000</v>
      </c>
      <c r="L1624" s="3">
        <v>3229</v>
      </c>
      <c r="M1624" s="3">
        <v>5771</v>
      </c>
      <c r="N1624" t="s">
        <v>23</v>
      </c>
    </row>
    <row r="1625" spans="2:14" hidden="1" x14ac:dyDescent="0.25">
      <c r="B1625" s="2">
        <v>42532</v>
      </c>
      <c r="C1625" s="7">
        <f>YEAR(base[[#This Row],[Data]])</f>
        <v>2016</v>
      </c>
      <c r="D1625" s="7" t="str">
        <f>UPPER(TEXT(base[[#This Row],[Data]],"mmm"))</f>
        <v>JUN</v>
      </c>
      <c r="E1625" t="s">
        <v>22</v>
      </c>
      <c r="F1625" t="s">
        <v>16</v>
      </c>
      <c r="G1625" t="str">
        <f>PROPER(base[[#This Row],[Evento]]&amp;" "&amp;base[[#This Row],[Tipo]])</f>
        <v>Despedida Adulto</v>
      </c>
      <c r="H1625" t="s">
        <v>15</v>
      </c>
      <c r="I1625">
        <v>150</v>
      </c>
      <c r="J1625" s="3">
        <f>VLOOKUP(_xlfn.CONCAT(base[[#This Row],[Evento]],base[[#This Row],[Tipo]]),'[1]tabela de preços'!$D$4:$E$14,2,0)</f>
        <v>120</v>
      </c>
      <c r="K1625" s="3">
        <v>18000</v>
      </c>
      <c r="L1625" s="3">
        <v>7858</v>
      </c>
      <c r="M1625" s="3">
        <v>10142</v>
      </c>
      <c r="N1625" t="s">
        <v>23</v>
      </c>
    </row>
    <row r="1626" spans="2:14" hidden="1" x14ac:dyDescent="0.25">
      <c r="B1626" s="2">
        <v>42862</v>
      </c>
      <c r="C1626" s="7">
        <f>YEAR(base[[#This Row],[Data]])</f>
        <v>2017</v>
      </c>
      <c r="D1626" s="7" t="str">
        <f>UPPER(TEXT(base[[#This Row],[Data]],"mmm"))</f>
        <v>MAI</v>
      </c>
      <c r="E1626" t="s">
        <v>10</v>
      </c>
      <c r="F1626" t="s">
        <v>11</v>
      </c>
      <c r="G1626" t="str">
        <f>PROPER(base[[#This Row],[Evento]]&amp;" "&amp;base[[#This Row],[Tipo]])</f>
        <v>Aniversário Infantil</v>
      </c>
      <c r="H1626" t="s">
        <v>12</v>
      </c>
      <c r="I1626">
        <v>50</v>
      </c>
      <c r="J1626" s="3">
        <f>VLOOKUP(_xlfn.CONCAT(base[[#This Row],[Evento]],base[[#This Row],[Tipo]]),'[1]tabela de preços'!$D$4:$E$14,2,0)</f>
        <v>70</v>
      </c>
      <c r="K1626" s="3">
        <v>3500</v>
      </c>
      <c r="L1626" s="3">
        <v>1531</v>
      </c>
      <c r="M1626" s="3">
        <v>1969</v>
      </c>
      <c r="N1626" t="s">
        <v>23</v>
      </c>
    </row>
    <row r="1627" spans="2:14" hidden="1" x14ac:dyDescent="0.25">
      <c r="B1627" s="2">
        <v>42395</v>
      </c>
      <c r="C1627" s="7">
        <f>YEAR(base[[#This Row],[Data]])</f>
        <v>2016</v>
      </c>
      <c r="D1627" s="7" t="str">
        <f>UPPER(TEXT(base[[#This Row],[Data]],"mmm"))</f>
        <v>JAN</v>
      </c>
      <c r="E1627" t="s">
        <v>10</v>
      </c>
      <c r="F1627" t="s">
        <v>14</v>
      </c>
      <c r="G1627" t="str">
        <f>PROPER(base[[#This Row],[Evento]]&amp;" "&amp;base[[#This Row],[Tipo]])</f>
        <v>Aniversário Teen</v>
      </c>
      <c r="H1627" t="s">
        <v>15</v>
      </c>
      <c r="I1627">
        <v>100</v>
      </c>
      <c r="J1627" s="3">
        <f>VLOOKUP(_xlfn.CONCAT(base[[#This Row],[Evento]],base[[#This Row],[Tipo]]),'[1]tabela de preços'!$D$4:$E$14,2,0)</f>
        <v>90</v>
      </c>
      <c r="K1627" s="3">
        <v>9000</v>
      </c>
      <c r="L1627" s="3">
        <v>2987</v>
      </c>
      <c r="M1627" s="3">
        <v>6013</v>
      </c>
      <c r="N1627" t="s">
        <v>23</v>
      </c>
    </row>
    <row r="1628" spans="2:14" hidden="1" x14ac:dyDescent="0.25">
      <c r="B1628" s="2">
        <v>43062</v>
      </c>
      <c r="C1628" s="7">
        <f>YEAR(base[[#This Row],[Data]])</f>
        <v>2017</v>
      </c>
      <c r="D1628" s="7" t="str">
        <f>UPPER(TEXT(base[[#This Row],[Data]],"mmm"))</f>
        <v>NOV</v>
      </c>
      <c r="E1628" t="s">
        <v>10</v>
      </c>
      <c r="F1628" t="s">
        <v>16</v>
      </c>
      <c r="G1628" t="str">
        <f>PROPER(base[[#This Row],[Evento]]&amp;" "&amp;base[[#This Row],[Tipo]])</f>
        <v>Aniversário Adulto</v>
      </c>
      <c r="H1628" t="s">
        <v>12</v>
      </c>
      <c r="I1628">
        <v>150</v>
      </c>
      <c r="J1628" s="3">
        <f>VLOOKUP(_xlfn.CONCAT(base[[#This Row],[Evento]],base[[#This Row],[Tipo]]),'[1]tabela de preços'!$D$4:$E$14,2,0)</f>
        <v>120</v>
      </c>
      <c r="K1628" s="3">
        <v>18000</v>
      </c>
      <c r="L1628" s="3">
        <v>6462</v>
      </c>
      <c r="M1628" s="3">
        <v>11538</v>
      </c>
      <c r="N1628" t="s">
        <v>23</v>
      </c>
    </row>
    <row r="1629" spans="2:14" hidden="1" x14ac:dyDescent="0.25">
      <c r="B1629" s="2">
        <v>42857</v>
      </c>
      <c r="C1629" s="7">
        <f>YEAR(base[[#This Row],[Data]])</f>
        <v>2017</v>
      </c>
      <c r="D1629" s="7" t="str">
        <f>UPPER(TEXT(base[[#This Row],[Data]],"mmm"))</f>
        <v>MAI</v>
      </c>
      <c r="E1629" t="s">
        <v>10</v>
      </c>
      <c r="F1629" t="s">
        <v>17</v>
      </c>
      <c r="G1629" t="str">
        <f>PROPER(base[[#This Row],[Evento]]&amp;" "&amp;base[[#This Row],[Tipo]])</f>
        <v>Aniversário Melhor Idade</v>
      </c>
      <c r="H1629" t="s">
        <v>15</v>
      </c>
      <c r="I1629">
        <v>70</v>
      </c>
      <c r="J1629" s="3">
        <f>VLOOKUP(_xlfn.CONCAT(base[[#This Row],[Evento]],base[[#This Row],[Tipo]]),'[1]tabela de preços'!$D$4:$E$14,2,0)</f>
        <v>120</v>
      </c>
      <c r="K1629" s="3">
        <v>8400</v>
      </c>
      <c r="L1629" s="3">
        <v>2854</v>
      </c>
      <c r="M1629" s="3">
        <v>5546</v>
      </c>
      <c r="N1629" t="s">
        <v>23</v>
      </c>
    </row>
    <row r="1630" spans="2:14" hidden="1" x14ac:dyDescent="0.25">
      <c r="B1630" s="2">
        <v>42673</v>
      </c>
      <c r="C1630" s="7">
        <f>YEAR(base[[#This Row],[Data]])</f>
        <v>2016</v>
      </c>
      <c r="D1630" s="7" t="str">
        <f>UPPER(TEXT(base[[#This Row],[Data]],"mmm"))</f>
        <v>OUT</v>
      </c>
      <c r="E1630" t="s">
        <v>18</v>
      </c>
      <c r="F1630" t="s">
        <v>16</v>
      </c>
      <c r="G1630" t="str">
        <f>PROPER(base[[#This Row],[Evento]]&amp;" "&amp;base[[#This Row],[Tipo]])</f>
        <v>Casamento Adulto</v>
      </c>
      <c r="H1630" t="s">
        <v>12</v>
      </c>
      <c r="I1630">
        <v>120</v>
      </c>
      <c r="J1630" s="3">
        <f>VLOOKUP(_xlfn.CONCAT(base[[#This Row],[Evento]],base[[#This Row],[Tipo]]),'[1]tabela de preços'!$D$4:$E$14,2,0)</f>
        <v>150</v>
      </c>
      <c r="K1630" s="3">
        <v>18000</v>
      </c>
      <c r="L1630" s="3">
        <v>6640</v>
      </c>
      <c r="M1630" s="3">
        <v>11360</v>
      </c>
      <c r="N1630" t="s">
        <v>23</v>
      </c>
    </row>
    <row r="1631" spans="2:14" hidden="1" x14ac:dyDescent="0.25">
      <c r="B1631" s="2">
        <v>42803</v>
      </c>
      <c r="C1631" s="7">
        <f>YEAR(base[[#This Row],[Data]])</f>
        <v>2017</v>
      </c>
      <c r="D1631" s="7" t="str">
        <f>UPPER(TEXT(base[[#This Row],[Data]],"mmm"))</f>
        <v>MAR</v>
      </c>
      <c r="E1631" t="s">
        <v>19</v>
      </c>
      <c r="F1631" t="s">
        <v>16</v>
      </c>
      <c r="G1631" t="str">
        <f>PROPER(base[[#This Row],[Evento]]&amp;" "&amp;base[[#This Row],[Tipo]])</f>
        <v>Bodas Adulto</v>
      </c>
      <c r="H1631" t="s">
        <v>15</v>
      </c>
      <c r="I1631">
        <v>100</v>
      </c>
      <c r="J1631" s="3">
        <f>VLOOKUP(_xlfn.CONCAT(base[[#This Row],[Evento]],base[[#This Row],[Tipo]]),'[1]tabela de preços'!$D$4:$E$14,2,0)</f>
        <v>150</v>
      </c>
      <c r="K1631" s="3">
        <v>15000</v>
      </c>
      <c r="L1631" s="3">
        <v>6496</v>
      </c>
      <c r="M1631" s="3">
        <v>8504</v>
      </c>
      <c r="N1631" t="s">
        <v>23</v>
      </c>
    </row>
    <row r="1632" spans="2:14" hidden="1" x14ac:dyDescent="0.25">
      <c r="B1632" s="2">
        <v>42688</v>
      </c>
      <c r="C1632" s="7">
        <f>YEAR(base[[#This Row],[Data]])</f>
        <v>2016</v>
      </c>
      <c r="D1632" s="7" t="str">
        <f>UPPER(TEXT(base[[#This Row],[Data]],"mmm"))</f>
        <v>NOV</v>
      </c>
      <c r="E1632" t="s">
        <v>19</v>
      </c>
      <c r="F1632" t="s">
        <v>17</v>
      </c>
      <c r="G1632" t="str">
        <f>PROPER(base[[#This Row],[Evento]]&amp;" "&amp;base[[#This Row],[Tipo]])</f>
        <v>Bodas Melhor Idade</v>
      </c>
      <c r="H1632" t="s">
        <v>12</v>
      </c>
      <c r="I1632">
        <v>200</v>
      </c>
      <c r="J1632" s="3">
        <f>VLOOKUP(_xlfn.CONCAT(base[[#This Row],[Evento]],base[[#This Row],[Tipo]]),'[1]tabela de preços'!$D$4:$E$14,2,0)</f>
        <v>120</v>
      </c>
      <c r="K1632" s="3">
        <v>24000</v>
      </c>
      <c r="L1632" s="3">
        <v>9644</v>
      </c>
      <c r="M1632" s="3">
        <v>14356</v>
      </c>
      <c r="N1632" t="s">
        <v>23</v>
      </c>
    </row>
    <row r="1633" spans="2:14" hidden="1" x14ac:dyDescent="0.25">
      <c r="B1633" s="2">
        <v>42983</v>
      </c>
      <c r="C1633" s="7">
        <f>YEAR(base[[#This Row],[Data]])</f>
        <v>2017</v>
      </c>
      <c r="D1633" s="7" t="str">
        <f>UPPER(TEXT(base[[#This Row],[Data]],"mmm"))</f>
        <v>SET</v>
      </c>
      <c r="E1633" t="s">
        <v>20</v>
      </c>
      <c r="F1633" t="s">
        <v>16</v>
      </c>
      <c r="G1633" t="str">
        <f>PROPER(base[[#This Row],[Evento]]&amp;" "&amp;base[[#This Row],[Tipo]])</f>
        <v>Empresa Adulto</v>
      </c>
      <c r="H1633" t="s">
        <v>15</v>
      </c>
      <c r="I1633">
        <v>50</v>
      </c>
      <c r="J1633" s="3">
        <f>VLOOKUP(_xlfn.CONCAT(base[[#This Row],[Evento]],base[[#This Row],[Tipo]]),'[1]tabela de preços'!$D$4:$E$14,2,0)</f>
        <v>100</v>
      </c>
      <c r="K1633" s="3">
        <v>5000</v>
      </c>
      <c r="L1633" s="3">
        <v>1786</v>
      </c>
      <c r="M1633" s="3">
        <v>3214</v>
      </c>
      <c r="N1633" t="s">
        <v>23</v>
      </c>
    </row>
    <row r="1634" spans="2:14" x14ac:dyDescent="0.25">
      <c r="B1634" s="2">
        <v>42749</v>
      </c>
      <c r="C1634" s="7">
        <f>YEAR(base[[#This Row],[Data]])</f>
        <v>2017</v>
      </c>
      <c r="D1634" s="7" t="str">
        <f>UPPER(TEXT(base[[#This Row],[Data]],"mmm"))</f>
        <v>JAN</v>
      </c>
      <c r="E1634" t="s">
        <v>21</v>
      </c>
      <c r="F1634" t="s">
        <v>14</v>
      </c>
      <c r="G1634" t="str">
        <f>PROPER(base[[#This Row],[Evento]]&amp;" "&amp;base[[#This Row],[Tipo]])</f>
        <v>15 Anos Teen</v>
      </c>
      <c r="H1634" t="s">
        <v>12</v>
      </c>
      <c r="I1634">
        <v>100</v>
      </c>
      <c r="J1634" s="3">
        <f>VLOOKUP(_xlfn.CONCAT(base[[#This Row],[Evento]],base[[#This Row],[Tipo]]),'[1]tabela de preços'!$D$4:$E$14,2,0)</f>
        <v>90</v>
      </c>
      <c r="K1634" s="3">
        <v>9000</v>
      </c>
      <c r="L1634" s="3">
        <v>3792</v>
      </c>
      <c r="M1634" s="3">
        <v>5208</v>
      </c>
      <c r="N1634" t="s">
        <v>23</v>
      </c>
    </row>
    <row r="1635" spans="2:14" hidden="1" x14ac:dyDescent="0.25">
      <c r="B1635" s="2">
        <v>43021</v>
      </c>
      <c r="C1635" s="7">
        <f>YEAR(base[[#This Row],[Data]])</f>
        <v>2017</v>
      </c>
      <c r="D1635" s="7" t="str">
        <f>UPPER(TEXT(base[[#This Row],[Data]],"mmm"))</f>
        <v>OUT</v>
      </c>
      <c r="E1635" t="s">
        <v>22</v>
      </c>
      <c r="F1635" t="s">
        <v>16</v>
      </c>
      <c r="G1635" t="str">
        <f>PROPER(base[[#This Row],[Evento]]&amp;" "&amp;base[[#This Row],[Tipo]])</f>
        <v>Despedida Adulto</v>
      </c>
      <c r="H1635" t="s">
        <v>15</v>
      </c>
      <c r="I1635">
        <v>150</v>
      </c>
      <c r="J1635" s="3">
        <f>VLOOKUP(_xlfn.CONCAT(base[[#This Row],[Evento]],base[[#This Row],[Tipo]]),'[1]tabela de preços'!$D$4:$E$14,2,0)</f>
        <v>120</v>
      </c>
      <c r="K1635" s="3">
        <v>18000</v>
      </c>
      <c r="L1635" s="3">
        <v>6478</v>
      </c>
      <c r="M1635" s="3">
        <v>11522</v>
      </c>
      <c r="N1635" t="s">
        <v>23</v>
      </c>
    </row>
    <row r="1636" spans="2:14" hidden="1" x14ac:dyDescent="0.25">
      <c r="B1636" s="2">
        <v>42770</v>
      </c>
      <c r="C1636" s="7">
        <f>YEAR(base[[#This Row],[Data]])</f>
        <v>2017</v>
      </c>
      <c r="D1636" s="7" t="str">
        <f>UPPER(TEXT(base[[#This Row],[Data]],"mmm"))</f>
        <v>FEV</v>
      </c>
      <c r="E1636" t="s">
        <v>10</v>
      </c>
      <c r="F1636" t="s">
        <v>11</v>
      </c>
      <c r="G1636" t="str">
        <f>PROPER(base[[#This Row],[Evento]]&amp;" "&amp;base[[#This Row],[Tipo]])</f>
        <v>Aniversário Infantil</v>
      </c>
      <c r="H1636" t="s">
        <v>12</v>
      </c>
      <c r="I1636">
        <v>50</v>
      </c>
      <c r="J1636" s="3">
        <f>VLOOKUP(_xlfn.CONCAT(base[[#This Row],[Evento]],base[[#This Row],[Tipo]]),'[1]tabela de preços'!$D$4:$E$14,2,0)</f>
        <v>70</v>
      </c>
      <c r="K1636" s="3">
        <v>3500</v>
      </c>
      <c r="L1636" s="3">
        <v>1382</v>
      </c>
      <c r="M1636" s="3">
        <v>2118</v>
      </c>
      <c r="N1636" t="s">
        <v>23</v>
      </c>
    </row>
    <row r="1637" spans="2:14" hidden="1" x14ac:dyDescent="0.25">
      <c r="B1637" s="2">
        <v>42856</v>
      </c>
      <c r="C1637" s="7">
        <f>YEAR(base[[#This Row],[Data]])</f>
        <v>2017</v>
      </c>
      <c r="D1637" s="7" t="str">
        <f>UPPER(TEXT(base[[#This Row],[Data]],"mmm"))</f>
        <v>MAI</v>
      </c>
      <c r="E1637" t="s">
        <v>10</v>
      </c>
      <c r="F1637" t="s">
        <v>14</v>
      </c>
      <c r="G1637" t="str">
        <f>PROPER(base[[#This Row],[Evento]]&amp;" "&amp;base[[#This Row],[Tipo]])</f>
        <v>Aniversário Teen</v>
      </c>
      <c r="H1637" t="s">
        <v>15</v>
      </c>
      <c r="I1637">
        <v>100</v>
      </c>
      <c r="J1637" s="3">
        <f>VLOOKUP(_xlfn.CONCAT(base[[#This Row],[Evento]],base[[#This Row],[Tipo]]),'[1]tabela de preços'!$D$4:$E$14,2,0)</f>
        <v>90</v>
      </c>
      <c r="K1637" s="3">
        <v>9000</v>
      </c>
      <c r="L1637" s="3">
        <v>4045</v>
      </c>
      <c r="M1637" s="3">
        <v>4955</v>
      </c>
      <c r="N1637" t="s">
        <v>23</v>
      </c>
    </row>
    <row r="1638" spans="2:14" hidden="1" x14ac:dyDescent="0.25">
      <c r="B1638" s="2">
        <v>42972</v>
      </c>
      <c r="C1638" s="7">
        <f>YEAR(base[[#This Row],[Data]])</f>
        <v>2017</v>
      </c>
      <c r="D1638" s="7" t="str">
        <f>UPPER(TEXT(base[[#This Row],[Data]],"mmm"))</f>
        <v>AGO</v>
      </c>
      <c r="E1638" t="s">
        <v>10</v>
      </c>
      <c r="F1638" t="s">
        <v>16</v>
      </c>
      <c r="G1638" t="str">
        <f>PROPER(base[[#This Row],[Evento]]&amp;" "&amp;base[[#This Row],[Tipo]])</f>
        <v>Aniversário Adulto</v>
      </c>
      <c r="H1638" t="s">
        <v>12</v>
      </c>
      <c r="I1638">
        <v>150</v>
      </c>
      <c r="J1638" s="3">
        <f>VLOOKUP(_xlfn.CONCAT(base[[#This Row],[Evento]],base[[#This Row],[Tipo]]),'[1]tabela de preços'!$D$4:$E$14,2,0)</f>
        <v>120</v>
      </c>
      <c r="K1638" s="3">
        <v>18000</v>
      </c>
      <c r="L1638" s="3">
        <v>6864</v>
      </c>
      <c r="M1638" s="3">
        <v>11136</v>
      </c>
      <c r="N1638" t="s">
        <v>23</v>
      </c>
    </row>
    <row r="1639" spans="2:14" hidden="1" x14ac:dyDescent="0.25">
      <c r="B1639" s="2">
        <v>42804</v>
      </c>
      <c r="C1639" s="7">
        <f>YEAR(base[[#This Row],[Data]])</f>
        <v>2017</v>
      </c>
      <c r="D1639" s="7" t="str">
        <f>UPPER(TEXT(base[[#This Row],[Data]],"mmm"))</f>
        <v>MAR</v>
      </c>
      <c r="E1639" t="s">
        <v>10</v>
      </c>
      <c r="F1639" t="s">
        <v>17</v>
      </c>
      <c r="G1639" t="str">
        <f>PROPER(base[[#This Row],[Evento]]&amp;" "&amp;base[[#This Row],[Tipo]])</f>
        <v>Aniversário Melhor Idade</v>
      </c>
      <c r="H1639" t="s">
        <v>15</v>
      </c>
      <c r="I1639">
        <v>70</v>
      </c>
      <c r="J1639" s="3">
        <f>VLOOKUP(_xlfn.CONCAT(base[[#This Row],[Evento]],base[[#This Row],[Tipo]]),'[1]tabela de preços'!$D$4:$E$14,2,0)</f>
        <v>120</v>
      </c>
      <c r="K1639" s="3">
        <v>8400</v>
      </c>
      <c r="L1639" s="3">
        <v>3191</v>
      </c>
      <c r="M1639" s="3">
        <v>5209</v>
      </c>
      <c r="N1639" t="s">
        <v>23</v>
      </c>
    </row>
    <row r="1640" spans="2:14" hidden="1" x14ac:dyDescent="0.25">
      <c r="B1640" s="2">
        <v>42918</v>
      </c>
      <c r="C1640" s="7">
        <f>YEAR(base[[#This Row],[Data]])</f>
        <v>2017</v>
      </c>
      <c r="D1640" s="7" t="str">
        <f>UPPER(TEXT(base[[#This Row],[Data]],"mmm"))</f>
        <v>JUL</v>
      </c>
      <c r="E1640" t="s">
        <v>18</v>
      </c>
      <c r="F1640" t="s">
        <v>16</v>
      </c>
      <c r="G1640" t="str">
        <f>PROPER(base[[#This Row],[Evento]]&amp;" "&amp;base[[#This Row],[Tipo]])</f>
        <v>Casamento Adulto</v>
      </c>
      <c r="H1640" t="s">
        <v>12</v>
      </c>
      <c r="I1640">
        <v>120</v>
      </c>
      <c r="J1640" s="3">
        <f>VLOOKUP(_xlfn.CONCAT(base[[#This Row],[Evento]],base[[#This Row],[Tipo]]),'[1]tabela de preços'!$D$4:$E$14,2,0)</f>
        <v>150</v>
      </c>
      <c r="K1640" s="3">
        <v>18000</v>
      </c>
      <c r="L1640" s="3">
        <v>7418</v>
      </c>
      <c r="M1640" s="3">
        <v>10582</v>
      </c>
      <c r="N1640" t="s">
        <v>23</v>
      </c>
    </row>
    <row r="1641" spans="2:14" hidden="1" x14ac:dyDescent="0.25">
      <c r="B1641" s="2">
        <v>42821</v>
      </c>
      <c r="C1641" s="7">
        <f>YEAR(base[[#This Row],[Data]])</f>
        <v>2017</v>
      </c>
      <c r="D1641" s="7" t="str">
        <f>UPPER(TEXT(base[[#This Row],[Data]],"mmm"))</f>
        <v>MAR</v>
      </c>
      <c r="E1641" t="s">
        <v>19</v>
      </c>
      <c r="F1641" t="s">
        <v>16</v>
      </c>
      <c r="G1641" t="str">
        <f>PROPER(base[[#This Row],[Evento]]&amp;" "&amp;base[[#This Row],[Tipo]])</f>
        <v>Bodas Adulto</v>
      </c>
      <c r="H1641" t="s">
        <v>15</v>
      </c>
      <c r="I1641">
        <v>100</v>
      </c>
      <c r="J1641" s="3">
        <f>VLOOKUP(_xlfn.CONCAT(base[[#This Row],[Evento]],base[[#This Row],[Tipo]]),'[1]tabela de preços'!$D$4:$E$14,2,0)</f>
        <v>150</v>
      </c>
      <c r="K1641" s="3">
        <v>15000</v>
      </c>
      <c r="L1641" s="3">
        <v>5844</v>
      </c>
      <c r="M1641" s="3">
        <v>9156</v>
      </c>
      <c r="N1641" t="s">
        <v>23</v>
      </c>
    </row>
    <row r="1642" spans="2:14" hidden="1" x14ac:dyDescent="0.25">
      <c r="B1642" s="2">
        <v>42902</v>
      </c>
      <c r="C1642" s="7">
        <f>YEAR(base[[#This Row],[Data]])</f>
        <v>2017</v>
      </c>
      <c r="D1642" s="7" t="str">
        <f>UPPER(TEXT(base[[#This Row],[Data]],"mmm"))</f>
        <v>JUN</v>
      </c>
      <c r="E1642" t="s">
        <v>19</v>
      </c>
      <c r="F1642" t="s">
        <v>17</v>
      </c>
      <c r="G1642" t="str">
        <f>PROPER(base[[#This Row],[Evento]]&amp;" "&amp;base[[#This Row],[Tipo]])</f>
        <v>Bodas Melhor Idade</v>
      </c>
      <c r="H1642" t="s">
        <v>12</v>
      </c>
      <c r="I1642">
        <v>200</v>
      </c>
      <c r="J1642" s="3">
        <f>VLOOKUP(_xlfn.CONCAT(base[[#This Row],[Evento]],base[[#This Row],[Tipo]]),'[1]tabela de preços'!$D$4:$E$14,2,0)</f>
        <v>120</v>
      </c>
      <c r="K1642" s="3">
        <v>24000</v>
      </c>
      <c r="L1642" s="3">
        <v>8042</v>
      </c>
      <c r="M1642" s="3">
        <v>15958</v>
      </c>
      <c r="N1642" t="s">
        <v>23</v>
      </c>
    </row>
    <row r="1643" spans="2:14" hidden="1" x14ac:dyDescent="0.25">
      <c r="B1643" s="2">
        <v>42607</v>
      </c>
      <c r="C1643" s="7">
        <f>YEAR(base[[#This Row],[Data]])</f>
        <v>2016</v>
      </c>
      <c r="D1643" s="7" t="str">
        <f>UPPER(TEXT(base[[#This Row],[Data]],"mmm"))</f>
        <v>AGO</v>
      </c>
      <c r="E1643" t="s">
        <v>20</v>
      </c>
      <c r="F1643" t="s">
        <v>16</v>
      </c>
      <c r="G1643" t="str">
        <f>PROPER(base[[#This Row],[Evento]]&amp;" "&amp;base[[#This Row],[Tipo]])</f>
        <v>Empresa Adulto</v>
      </c>
      <c r="H1643" t="s">
        <v>15</v>
      </c>
      <c r="I1643">
        <v>50</v>
      </c>
      <c r="J1643" s="3">
        <f>VLOOKUP(_xlfn.CONCAT(base[[#This Row],[Evento]],base[[#This Row],[Tipo]]),'[1]tabela de preços'!$D$4:$E$14,2,0)</f>
        <v>100</v>
      </c>
      <c r="K1643" s="3">
        <v>5000</v>
      </c>
      <c r="L1643" s="3">
        <v>1746</v>
      </c>
      <c r="M1643" s="3">
        <v>3254</v>
      </c>
      <c r="N1643" t="s">
        <v>23</v>
      </c>
    </row>
    <row r="1644" spans="2:14" hidden="1" x14ac:dyDescent="0.25">
      <c r="B1644" s="2">
        <v>42387</v>
      </c>
      <c r="C1644" s="7">
        <f>YEAR(base[[#This Row],[Data]])</f>
        <v>2016</v>
      </c>
      <c r="D1644" s="7" t="str">
        <f>UPPER(TEXT(base[[#This Row],[Data]],"mmm"))</f>
        <v>JAN</v>
      </c>
      <c r="E1644" t="s">
        <v>21</v>
      </c>
      <c r="F1644" t="s">
        <v>14</v>
      </c>
      <c r="G1644" t="str">
        <f>PROPER(base[[#This Row],[Evento]]&amp;" "&amp;base[[#This Row],[Tipo]])</f>
        <v>15 Anos Teen</v>
      </c>
      <c r="H1644" t="s">
        <v>12</v>
      </c>
      <c r="I1644">
        <v>100</v>
      </c>
      <c r="J1644" s="3">
        <f>VLOOKUP(_xlfn.CONCAT(base[[#This Row],[Evento]],base[[#This Row],[Tipo]]),'[1]tabela de preços'!$D$4:$E$14,2,0)</f>
        <v>90</v>
      </c>
      <c r="K1644" s="3">
        <v>9000</v>
      </c>
      <c r="L1644" s="3">
        <v>3539</v>
      </c>
      <c r="M1644" s="3">
        <v>5461</v>
      </c>
      <c r="N1644" t="s">
        <v>23</v>
      </c>
    </row>
    <row r="1645" spans="2:14" x14ac:dyDescent="0.25">
      <c r="B1645" s="2">
        <v>42747</v>
      </c>
      <c r="C1645" s="7">
        <f>YEAR(base[[#This Row],[Data]])</f>
        <v>2017</v>
      </c>
      <c r="D1645" s="7" t="str">
        <f>UPPER(TEXT(base[[#This Row],[Data]],"mmm"))</f>
        <v>JAN</v>
      </c>
      <c r="E1645" t="s">
        <v>22</v>
      </c>
      <c r="F1645" t="s">
        <v>16</v>
      </c>
      <c r="G1645" t="str">
        <f>PROPER(base[[#This Row],[Evento]]&amp;" "&amp;base[[#This Row],[Tipo]])</f>
        <v>Despedida Adulto</v>
      </c>
      <c r="H1645" t="s">
        <v>15</v>
      </c>
      <c r="I1645">
        <v>150</v>
      </c>
      <c r="J1645" s="3">
        <f>VLOOKUP(_xlfn.CONCAT(base[[#This Row],[Evento]],base[[#This Row],[Tipo]]),'[1]tabela de preços'!$D$4:$E$14,2,0)</f>
        <v>120</v>
      </c>
      <c r="K1645" s="3">
        <v>18000</v>
      </c>
      <c r="L1645" s="3">
        <v>7311</v>
      </c>
      <c r="M1645" s="3">
        <v>10689</v>
      </c>
      <c r="N1645" t="s">
        <v>23</v>
      </c>
    </row>
    <row r="1646" spans="2:14" hidden="1" x14ac:dyDescent="0.25">
      <c r="B1646" s="2">
        <v>43045</v>
      </c>
      <c r="C1646" s="7">
        <f>YEAR(base[[#This Row],[Data]])</f>
        <v>2017</v>
      </c>
      <c r="D1646" s="7" t="str">
        <f>UPPER(TEXT(base[[#This Row],[Data]],"mmm"))</f>
        <v>NOV</v>
      </c>
      <c r="E1646" t="s">
        <v>10</v>
      </c>
      <c r="F1646" t="s">
        <v>11</v>
      </c>
      <c r="G1646" t="str">
        <f>PROPER(base[[#This Row],[Evento]]&amp;" "&amp;base[[#This Row],[Tipo]])</f>
        <v>Aniversário Infantil</v>
      </c>
      <c r="H1646" t="s">
        <v>12</v>
      </c>
      <c r="I1646">
        <v>50</v>
      </c>
      <c r="J1646" s="3">
        <f>VLOOKUP(_xlfn.CONCAT(base[[#This Row],[Evento]],base[[#This Row],[Tipo]]),'[1]tabela de preços'!$D$4:$E$14,2,0)</f>
        <v>70</v>
      </c>
      <c r="K1646" s="3">
        <v>3500</v>
      </c>
      <c r="L1646" s="3">
        <v>1434</v>
      </c>
      <c r="M1646" s="3">
        <v>2066</v>
      </c>
      <c r="N1646" t="s">
        <v>23</v>
      </c>
    </row>
    <row r="1647" spans="2:14" hidden="1" x14ac:dyDescent="0.25">
      <c r="B1647" s="2">
        <v>42975</v>
      </c>
      <c r="C1647" s="7">
        <f>YEAR(base[[#This Row],[Data]])</f>
        <v>2017</v>
      </c>
      <c r="D1647" s="7" t="str">
        <f>UPPER(TEXT(base[[#This Row],[Data]],"mmm"))</f>
        <v>AGO</v>
      </c>
      <c r="E1647" t="s">
        <v>10</v>
      </c>
      <c r="F1647" t="s">
        <v>14</v>
      </c>
      <c r="G1647" t="str">
        <f>PROPER(base[[#This Row],[Evento]]&amp;" "&amp;base[[#This Row],[Tipo]])</f>
        <v>Aniversário Teen</v>
      </c>
      <c r="H1647" t="s">
        <v>15</v>
      </c>
      <c r="I1647">
        <v>100</v>
      </c>
      <c r="J1647" s="3">
        <f>VLOOKUP(_xlfn.CONCAT(base[[#This Row],[Evento]],base[[#This Row],[Tipo]]),'[1]tabela de preços'!$D$4:$E$14,2,0)</f>
        <v>90</v>
      </c>
      <c r="K1647" s="3">
        <v>9000</v>
      </c>
      <c r="L1647" s="3">
        <v>4000</v>
      </c>
      <c r="M1647" s="3">
        <v>5000</v>
      </c>
      <c r="N1647" t="s">
        <v>23</v>
      </c>
    </row>
    <row r="1648" spans="2:14" hidden="1" x14ac:dyDescent="0.25">
      <c r="B1648" s="2">
        <v>42492</v>
      </c>
      <c r="C1648" s="7">
        <f>YEAR(base[[#This Row],[Data]])</f>
        <v>2016</v>
      </c>
      <c r="D1648" s="7" t="str">
        <f>UPPER(TEXT(base[[#This Row],[Data]],"mmm"))</f>
        <v>MAI</v>
      </c>
      <c r="E1648" t="s">
        <v>10</v>
      </c>
      <c r="F1648" t="s">
        <v>16</v>
      </c>
      <c r="G1648" t="str">
        <f>PROPER(base[[#This Row],[Evento]]&amp;" "&amp;base[[#This Row],[Tipo]])</f>
        <v>Aniversário Adulto</v>
      </c>
      <c r="H1648" t="s">
        <v>12</v>
      </c>
      <c r="I1648">
        <v>150</v>
      </c>
      <c r="J1648" s="3">
        <f>VLOOKUP(_xlfn.CONCAT(base[[#This Row],[Evento]],base[[#This Row],[Tipo]]),'[1]tabela de preços'!$D$4:$E$14,2,0)</f>
        <v>120</v>
      </c>
      <c r="K1648" s="3">
        <v>18000</v>
      </c>
      <c r="L1648" s="3">
        <v>7996</v>
      </c>
      <c r="M1648" s="3">
        <v>10004</v>
      </c>
      <c r="N1648" t="s">
        <v>23</v>
      </c>
    </row>
    <row r="1649" spans="2:14" hidden="1" x14ac:dyDescent="0.25">
      <c r="B1649" s="2">
        <v>42381</v>
      </c>
      <c r="C1649" s="7">
        <f>YEAR(base[[#This Row],[Data]])</f>
        <v>2016</v>
      </c>
      <c r="D1649" s="7" t="str">
        <f>UPPER(TEXT(base[[#This Row],[Data]],"mmm"))</f>
        <v>JAN</v>
      </c>
      <c r="E1649" t="s">
        <v>10</v>
      </c>
      <c r="F1649" t="s">
        <v>17</v>
      </c>
      <c r="G1649" t="str">
        <f>PROPER(base[[#This Row],[Evento]]&amp;" "&amp;base[[#This Row],[Tipo]])</f>
        <v>Aniversário Melhor Idade</v>
      </c>
      <c r="H1649" t="s">
        <v>15</v>
      </c>
      <c r="I1649">
        <v>70</v>
      </c>
      <c r="J1649" s="3">
        <f>VLOOKUP(_xlfn.CONCAT(base[[#This Row],[Evento]],base[[#This Row],[Tipo]]),'[1]tabela de preços'!$D$4:$E$14,2,0)</f>
        <v>120</v>
      </c>
      <c r="K1649" s="3">
        <v>8400</v>
      </c>
      <c r="L1649" s="3">
        <v>3591</v>
      </c>
      <c r="M1649" s="3">
        <v>4809</v>
      </c>
      <c r="N1649" t="s">
        <v>23</v>
      </c>
    </row>
    <row r="1650" spans="2:14" hidden="1" x14ac:dyDescent="0.25">
      <c r="B1650" s="2">
        <v>42706</v>
      </c>
      <c r="C1650" s="7">
        <f>YEAR(base[[#This Row],[Data]])</f>
        <v>2016</v>
      </c>
      <c r="D1650" s="7" t="str">
        <f>UPPER(TEXT(base[[#This Row],[Data]],"mmm"))</f>
        <v>DEZ</v>
      </c>
      <c r="E1650" t="s">
        <v>18</v>
      </c>
      <c r="F1650" t="s">
        <v>16</v>
      </c>
      <c r="G1650" t="str">
        <f>PROPER(base[[#This Row],[Evento]]&amp;" "&amp;base[[#This Row],[Tipo]])</f>
        <v>Casamento Adulto</v>
      </c>
      <c r="H1650" t="s">
        <v>12</v>
      </c>
      <c r="I1650">
        <v>120</v>
      </c>
      <c r="J1650" s="3">
        <f>VLOOKUP(_xlfn.CONCAT(base[[#This Row],[Evento]],base[[#This Row],[Tipo]]),'[1]tabela de preços'!$D$4:$E$14,2,0)</f>
        <v>150</v>
      </c>
      <c r="K1650" s="3">
        <v>18000</v>
      </c>
      <c r="L1650" s="3">
        <v>6870</v>
      </c>
      <c r="M1650" s="3">
        <v>11130</v>
      </c>
      <c r="N1650" t="s">
        <v>23</v>
      </c>
    </row>
    <row r="1651" spans="2:14" hidden="1" x14ac:dyDescent="0.25">
      <c r="B1651" s="2">
        <v>42370</v>
      </c>
      <c r="C1651" s="7">
        <f>YEAR(base[[#This Row],[Data]])</f>
        <v>2016</v>
      </c>
      <c r="D1651" s="7" t="str">
        <f>UPPER(TEXT(base[[#This Row],[Data]],"mmm"))</f>
        <v>JAN</v>
      </c>
      <c r="E1651" t="s">
        <v>19</v>
      </c>
      <c r="F1651" t="s">
        <v>16</v>
      </c>
      <c r="G1651" t="str">
        <f>PROPER(base[[#This Row],[Evento]]&amp;" "&amp;base[[#This Row],[Tipo]])</f>
        <v>Bodas Adulto</v>
      </c>
      <c r="H1651" t="s">
        <v>15</v>
      </c>
      <c r="I1651">
        <v>100</v>
      </c>
      <c r="J1651" s="3">
        <f>VLOOKUP(_xlfn.CONCAT(base[[#This Row],[Evento]],base[[#This Row],[Tipo]]),'[1]tabela de preços'!$D$4:$E$14,2,0)</f>
        <v>150</v>
      </c>
      <c r="K1651" s="3">
        <v>15000</v>
      </c>
      <c r="L1651" s="3">
        <v>6217</v>
      </c>
      <c r="M1651" s="3">
        <v>8783</v>
      </c>
      <c r="N1651" t="s">
        <v>23</v>
      </c>
    </row>
    <row r="1652" spans="2:14" hidden="1" x14ac:dyDescent="0.25">
      <c r="B1652" s="2">
        <v>42666</v>
      </c>
      <c r="C1652" s="7">
        <f>YEAR(base[[#This Row],[Data]])</f>
        <v>2016</v>
      </c>
      <c r="D1652" s="7" t="str">
        <f>UPPER(TEXT(base[[#This Row],[Data]],"mmm"))</f>
        <v>OUT</v>
      </c>
      <c r="E1652" t="s">
        <v>19</v>
      </c>
      <c r="F1652" t="s">
        <v>17</v>
      </c>
      <c r="G1652" t="str">
        <f>PROPER(base[[#This Row],[Evento]]&amp;" "&amp;base[[#This Row],[Tipo]])</f>
        <v>Bodas Melhor Idade</v>
      </c>
      <c r="H1652" t="s">
        <v>12</v>
      </c>
      <c r="I1652">
        <v>200</v>
      </c>
      <c r="J1652" s="3">
        <f>VLOOKUP(_xlfn.CONCAT(base[[#This Row],[Evento]],base[[#This Row],[Tipo]]),'[1]tabela de preços'!$D$4:$E$14,2,0)</f>
        <v>120</v>
      </c>
      <c r="K1652" s="3">
        <v>24000</v>
      </c>
      <c r="L1652" s="3">
        <v>8643</v>
      </c>
      <c r="M1652" s="3">
        <v>15357</v>
      </c>
      <c r="N1652" t="s">
        <v>23</v>
      </c>
    </row>
    <row r="1653" spans="2:14" hidden="1" x14ac:dyDescent="0.25">
      <c r="B1653" s="2">
        <v>42986</v>
      </c>
      <c r="C1653" s="7">
        <f>YEAR(base[[#This Row],[Data]])</f>
        <v>2017</v>
      </c>
      <c r="D1653" s="7" t="str">
        <f>UPPER(TEXT(base[[#This Row],[Data]],"mmm"))</f>
        <v>SET</v>
      </c>
      <c r="E1653" t="s">
        <v>20</v>
      </c>
      <c r="F1653" t="s">
        <v>16</v>
      </c>
      <c r="G1653" t="str">
        <f>PROPER(base[[#This Row],[Evento]]&amp;" "&amp;base[[#This Row],[Tipo]])</f>
        <v>Empresa Adulto</v>
      </c>
      <c r="H1653" t="s">
        <v>15</v>
      </c>
      <c r="I1653">
        <v>50</v>
      </c>
      <c r="J1653" s="3">
        <f>VLOOKUP(_xlfn.CONCAT(base[[#This Row],[Evento]],base[[#This Row],[Tipo]]),'[1]tabela de preços'!$D$4:$E$14,2,0)</f>
        <v>100</v>
      </c>
      <c r="K1653" s="3">
        <v>5000</v>
      </c>
      <c r="L1653" s="3">
        <v>1888</v>
      </c>
      <c r="M1653" s="3">
        <v>3112</v>
      </c>
      <c r="N1653" t="s">
        <v>23</v>
      </c>
    </row>
    <row r="1654" spans="2:14" hidden="1" x14ac:dyDescent="0.25">
      <c r="B1654" s="2">
        <v>42438</v>
      </c>
      <c r="C1654" s="7">
        <f>YEAR(base[[#This Row],[Data]])</f>
        <v>2016</v>
      </c>
      <c r="D1654" s="7" t="str">
        <f>UPPER(TEXT(base[[#This Row],[Data]],"mmm"))</f>
        <v>MAR</v>
      </c>
      <c r="E1654" t="s">
        <v>21</v>
      </c>
      <c r="F1654" t="s">
        <v>14</v>
      </c>
      <c r="G1654" t="str">
        <f>PROPER(base[[#This Row],[Evento]]&amp;" "&amp;base[[#This Row],[Tipo]])</f>
        <v>15 Anos Teen</v>
      </c>
      <c r="H1654" t="s">
        <v>12</v>
      </c>
      <c r="I1654">
        <v>100</v>
      </c>
      <c r="J1654" s="3">
        <f>VLOOKUP(_xlfn.CONCAT(base[[#This Row],[Evento]],base[[#This Row],[Tipo]]),'[1]tabela de preços'!$D$4:$E$14,2,0)</f>
        <v>90</v>
      </c>
      <c r="K1654" s="3">
        <v>9000</v>
      </c>
      <c r="L1654" s="3">
        <v>3542</v>
      </c>
      <c r="M1654" s="3">
        <v>5458</v>
      </c>
      <c r="N1654" t="s">
        <v>23</v>
      </c>
    </row>
    <row r="1655" spans="2:14" hidden="1" x14ac:dyDescent="0.25">
      <c r="B1655" s="2">
        <v>43021</v>
      </c>
      <c r="C1655" s="7">
        <f>YEAR(base[[#This Row],[Data]])</f>
        <v>2017</v>
      </c>
      <c r="D1655" s="7" t="str">
        <f>UPPER(TEXT(base[[#This Row],[Data]],"mmm"))</f>
        <v>OUT</v>
      </c>
      <c r="E1655" t="s">
        <v>22</v>
      </c>
      <c r="F1655" t="s">
        <v>16</v>
      </c>
      <c r="G1655" t="str">
        <f>PROPER(base[[#This Row],[Evento]]&amp;" "&amp;base[[#This Row],[Tipo]])</f>
        <v>Despedida Adulto</v>
      </c>
      <c r="H1655" t="s">
        <v>15</v>
      </c>
      <c r="I1655">
        <v>150</v>
      </c>
      <c r="J1655" s="3">
        <f>VLOOKUP(_xlfn.CONCAT(base[[#This Row],[Evento]],base[[#This Row],[Tipo]]),'[1]tabela de preços'!$D$4:$E$14,2,0)</f>
        <v>120</v>
      </c>
      <c r="K1655" s="3">
        <v>18000</v>
      </c>
      <c r="L1655" s="3">
        <v>7814</v>
      </c>
      <c r="M1655" s="3">
        <v>10186</v>
      </c>
      <c r="N1655" t="s">
        <v>23</v>
      </c>
    </row>
    <row r="1656" spans="2:14" hidden="1" x14ac:dyDescent="0.25">
      <c r="B1656" s="2">
        <v>42417</v>
      </c>
      <c r="C1656" s="7">
        <f>YEAR(base[[#This Row],[Data]])</f>
        <v>2016</v>
      </c>
      <c r="D1656" s="7" t="str">
        <f>UPPER(TEXT(base[[#This Row],[Data]],"mmm"))</f>
        <v>FEV</v>
      </c>
      <c r="E1656" t="s">
        <v>10</v>
      </c>
      <c r="F1656" t="s">
        <v>11</v>
      </c>
      <c r="G1656" t="str">
        <f>PROPER(base[[#This Row],[Evento]]&amp;" "&amp;base[[#This Row],[Tipo]])</f>
        <v>Aniversário Infantil</v>
      </c>
      <c r="H1656" t="s">
        <v>12</v>
      </c>
      <c r="I1656">
        <v>50</v>
      </c>
      <c r="J1656" s="3">
        <f>VLOOKUP(_xlfn.CONCAT(base[[#This Row],[Evento]],base[[#This Row],[Tipo]]),'[1]tabela de preços'!$D$4:$E$14,2,0)</f>
        <v>70</v>
      </c>
      <c r="K1656" s="3">
        <v>3500</v>
      </c>
      <c r="L1656" s="3">
        <v>1221</v>
      </c>
      <c r="M1656" s="3">
        <v>2279</v>
      </c>
      <c r="N1656" t="s">
        <v>23</v>
      </c>
    </row>
    <row r="1657" spans="2:14" hidden="1" x14ac:dyDescent="0.25">
      <c r="B1657" s="2">
        <v>42717</v>
      </c>
      <c r="C1657" s="7">
        <f>YEAR(base[[#This Row],[Data]])</f>
        <v>2016</v>
      </c>
      <c r="D1657" s="7" t="str">
        <f>UPPER(TEXT(base[[#This Row],[Data]],"mmm"))</f>
        <v>DEZ</v>
      </c>
      <c r="E1657" t="s">
        <v>10</v>
      </c>
      <c r="F1657" t="s">
        <v>14</v>
      </c>
      <c r="G1657" t="str">
        <f>PROPER(base[[#This Row],[Evento]]&amp;" "&amp;base[[#This Row],[Tipo]])</f>
        <v>Aniversário Teen</v>
      </c>
      <c r="H1657" t="s">
        <v>15</v>
      </c>
      <c r="I1657">
        <v>100</v>
      </c>
      <c r="J1657" s="3">
        <f>VLOOKUP(_xlfn.CONCAT(base[[#This Row],[Evento]],base[[#This Row],[Tipo]]),'[1]tabela de preços'!$D$4:$E$14,2,0)</f>
        <v>90</v>
      </c>
      <c r="K1657" s="3">
        <v>9000</v>
      </c>
      <c r="L1657" s="3">
        <v>3716</v>
      </c>
      <c r="M1657" s="3">
        <v>5284</v>
      </c>
      <c r="N1657" t="s">
        <v>23</v>
      </c>
    </row>
    <row r="1658" spans="2:14" hidden="1" x14ac:dyDescent="0.25">
      <c r="B1658" s="2">
        <v>42832</v>
      </c>
      <c r="C1658" s="7">
        <f>YEAR(base[[#This Row],[Data]])</f>
        <v>2017</v>
      </c>
      <c r="D1658" s="7" t="str">
        <f>UPPER(TEXT(base[[#This Row],[Data]],"mmm"))</f>
        <v>ABR</v>
      </c>
      <c r="E1658" t="s">
        <v>10</v>
      </c>
      <c r="F1658" t="s">
        <v>16</v>
      </c>
      <c r="G1658" t="str">
        <f>PROPER(base[[#This Row],[Evento]]&amp;" "&amp;base[[#This Row],[Tipo]])</f>
        <v>Aniversário Adulto</v>
      </c>
      <c r="H1658" t="s">
        <v>12</v>
      </c>
      <c r="I1658">
        <v>150</v>
      </c>
      <c r="J1658" s="3">
        <f>VLOOKUP(_xlfn.CONCAT(base[[#This Row],[Evento]],base[[#This Row],[Tipo]]),'[1]tabela de preços'!$D$4:$E$14,2,0)</f>
        <v>120</v>
      </c>
      <c r="K1658" s="3">
        <v>18000</v>
      </c>
      <c r="L1658" s="3">
        <v>6876</v>
      </c>
      <c r="M1658" s="3">
        <v>11124</v>
      </c>
      <c r="N1658" t="s">
        <v>23</v>
      </c>
    </row>
    <row r="1659" spans="2:14" hidden="1" x14ac:dyDescent="0.25">
      <c r="B1659" s="2">
        <v>43031</v>
      </c>
      <c r="C1659" s="7">
        <f>YEAR(base[[#This Row],[Data]])</f>
        <v>2017</v>
      </c>
      <c r="D1659" s="7" t="str">
        <f>UPPER(TEXT(base[[#This Row],[Data]],"mmm"))</f>
        <v>OUT</v>
      </c>
      <c r="E1659" t="s">
        <v>10</v>
      </c>
      <c r="F1659" t="s">
        <v>17</v>
      </c>
      <c r="G1659" t="str">
        <f>PROPER(base[[#This Row],[Evento]]&amp;" "&amp;base[[#This Row],[Tipo]])</f>
        <v>Aniversário Melhor Idade</v>
      </c>
      <c r="H1659" t="s">
        <v>15</v>
      </c>
      <c r="I1659">
        <v>70</v>
      </c>
      <c r="J1659" s="3">
        <f>VLOOKUP(_xlfn.CONCAT(base[[#This Row],[Evento]],base[[#This Row],[Tipo]]),'[1]tabela de preços'!$D$4:$E$14,2,0)</f>
        <v>120</v>
      </c>
      <c r="K1659" s="3">
        <v>8400</v>
      </c>
      <c r="L1659" s="3">
        <v>3243</v>
      </c>
      <c r="M1659" s="3">
        <v>5157</v>
      </c>
      <c r="N1659" t="s">
        <v>23</v>
      </c>
    </row>
    <row r="1660" spans="2:14" hidden="1" x14ac:dyDescent="0.25">
      <c r="B1660" s="2">
        <v>42956</v>
      </c>
      <c r="C1660" s="7">
        <f>YEAR(base[[#This Row],[Data]])</f>
        <v>2017</v>
      </c>
      <c r="D1660" s="7" t="str">
        <f>UPPER(TEXT(base[[#This Row],[Data]],"mmm"))</f>
        <v>AGO</v>
      </c>
      <c r="E1660" t="s">
        <v>18</v>
      </c>
      <c r="F1660" t="s">
        <v>16</v>
      </c>
      <c r="G1660" t="str">
        <f>PROPER(base[[#This Row],[Evento]]&amp;" "&amp;base[[#This Row],[Tipo]])</f>
        <v>Casamento Adulto</v>
      </c>
      <c r="H1660" t="s">
        <v>12</v>
      </c>
      <c r="I1660">
        <v>120</v>
      </c>
      <c r="J1660" s="3">
        <f>VLOOKUP(_xlfn.CONCAT(base[[#This Row],[Evento]],base[[#This Row],[Tipo]]),'[1]tabela de preços'!$D$4:$E$14,2,0)</f>
        <v>150</v>
      </c>
      <c r="K1660" s="3">
        <v>18000</v>
      </c>
      <c r="L1660" s="3">
        <v>6955</v>
      </c>
      <c r="M1660" s="3">
        <v>11045</v>
      </c>
      <c r="N1660" t="s">
        <v>23</v>
      </c>
    </row>
    <row r="1661" spans="2:14" hidden="1" x14ac:dyDescent="0.25">
      <c r="B1661" s="2">
        <v>42589</v>
      </c>
      <c r="C1661" s="7">
        <f>YEAR(base[[#This Row],[Data]])</f>
        <v>2016</v>
      </c>
      <c r="D1661" s="7" t="str">
        <f>UPPER(TEXT(base[[#This Row],[Data]],"mmm"))</f>
        <v>AGO</v>
      </c>
      <c r="E1661" t="s">
        <v>19</v>
      </c>
      <c r="F1661" t="s">
        <v>16</v>
      </c>
      <c r="G1661" t="str">
        <f>PROPER(base[[#This Row],[Evento]]&amp;" "&amp;base[[#This Row],[Tipo]])</f>
        <v>Bodas Adulto</v>
      </c>
      <c r="H1661" t="s">
        <v>15</v>
      </c>
      <c r="I1661">
        <v>100</v>
      </c>
      <c r="J1661" s="3">
        <f>VLOOKUP(_xlfn.CONCAT(base[[#This Row],[Evento]],base[[#This Row],[Tipo]]),'[1]tabela de preços'!$D$4:$E$14,2,0)</f>
        <v>150</v>
      </c>
      <c r="K1661" s="3">
        <v>15000</v>
      </c>
      <c r="L1661" s="3">
        <v>6463</v>
      </c>
      <c r="M1661" s="3">
        <v>8537</v>
      </c>
      <c r="N1661" t="s">
        <v>23</v>
      </c>
    </row>
    <row r="1662" spans="2:14" hidden="1" x14ac:dyDescent="0.25">
      <c r="B1662" s="2">
        <v>42481</v>
      </c>
      <c r="C1662" s="7">
        <f>YEAR(base[[#This Row],[Data]])</f>
        <v>2016</v>
      </c>
      <c r="D1662" s="7" t="str">
        <f>UPPER(TEXT(base[[#This Row],[Data]],"mmm"))</f>
        <v>ABR</v>
      </c>
      <c r="E1662" t="s">
        <v>19</v>
      </c>
      <c r="F1662" t="s">
        <v>17</v>
      </c>
      <c r="G1662" t="str">
        <f>PROPER(base[[#This Row],[Evento]]&amp;" "&amp;base[[#This Row],[Tipo]])</f>
        <v>Bodas Melhor Idade</v>
      </c>
      <c r="H1662" t="s">
        <v>12</v>
      </c>
      <c r="I1662">
        <v>200</v>
      </c>
      <c r="J1662" s="3">
        <f>VLOOKUP(_xlfn.CONCAT(base[[#This Row],[Evento]],base[[#This Row],[Tipo]]),'[1]tabela de preços'!$D$4:$E$14,2,0)</f>
        <v>120</v>
      </c>
      <c r="K1662" s="3">
        <v>24000</v>
      </c>
      <c r="L1662" s="3">
        <v>10062</v>
      </c>
      <c r="M1662" s="3">
        <v>13938</v>
      </c>
      <c r="N1662" t="s">
        <v>23</v>
      </c>
    </row>
    <row r="1663" spans="2:14" hidden="1" x14ac:dyDescent="0.25">
      <c r="B1663" s="2">
        <v>43075</v>
      </c>
      <c r="C1663" s="7">
        <f>YEAR(base[[#This Row],[Data]])</f>
        <v>2017</v>
      </c>
      <c r="D1663" s="7" t="str">
        <f>UPPER(TEXT(base[[#This Row],[Data]],"mmm"))</f>
        <v>DEZ</v>
      </c>
      <c r="E1663" t="s">
        <v>20</v>
      </c>
      <c r="F1663" t="s">
        <v>16</v>
      </c>
      <c r="G1663" t="str">
        <f>PROPER(base[[#This Row],[Evento]]&amp;" "&amp;base[[#This Row],[Tipo]])</f>
        <v>Empresa Adulto</v>
      </c>
      <c r="H1663" t="s">
        <v>15</v>
      </c>
      <c r="I1663">
        <v>50</v>
      </c>
      <c r="J1663" s="3">
        <f>VLOOKUP(_xlfn.CONCAT(base[[#This Row],[Evento]],base[[#This Row],[Tipo]]),'[1]tabela de preços'!$D$4:$E$14,2,0)</f>
        <v>100</v>
      </c>
      <c r="K1663" s="3">
        <v>5000</v>
      </c>
      <c r="L1663" s="3">
        <v>2066</v>
      </c>
      <c r="M1663" s="3">
        <v>2934</v>
      </c>
      <c r="N1663" t="s">
        <v>23</v>
      </c>
    </row>
    <row r="1664" spans="2:14" hidden="1" x14ac:dyDescent="0.25">
      <c r="B1664" s="2">
        <v>42437</v>
      </c>
      <c r="C1664" s="7">
        <f>YEAR(base[[#This Row],[Data]])</f>
        <v>2016</v>
      </c>
      <c r="D1664" s="7" t="str">
        <f>UPPER(TEXT(base[[#This Row],[Data]],"mmm"))</f>
        <v>MAR</v>
      </c>
      <c r="E1664" t="s">
        <v>21</v>
      </c>
      <c r="F1664" t="s">
        <v>14</v>
      </c>
      <c r="G1664" t="str">
        <f>PROPER(base[[#This Row],[Evento]]&amp;" "&amp;base[[#This Row],[Tipo]])</f>
        <v>15 Anos Teen</v>
      </c>
      <c r="H1664" t="s">
        <v>12</v>
      </c>
      <c r="I1664">
        <v>100</v>
      </c>
      <c r="J1664" s="3">
        <f>VLOOKUP(_xlfn.CONCAT(base[[#This Row],[Evento]],base[[#This Row],[Tipo]]),'[1]tabela de preços'!$D$4:$E$14,2,0)</f>
        <v>90</v>
      </c>
      <c r="K1664" s="3">
        <v>9000</v>
      </c>
      <c r="L1664" s="3">
        <v>3109</v>
      </c>
      <c r="M1664" s="3">
        <v>5891</v>
      </c>
      <c r="N1664" t="s">
        <v>23</v>
      </c>
    </row>
    <row r="1665" spans="2:14" x14ac:dyDescent="0.25">
      <c r="B1665" s="2">
        <v>42744</v>
      </c>
      <c r="C1665" s="7">
        <f>YEAR(base[[#This Row],[Data]])</f>
        <v>2017</v>
      </c>
      <c r="D1665" s="7" t="str">
        <f>UPPER(TEXT(base[[#This Row],[Data]],"mmm"))</f>
        <v>JAN</v>
      </c>
      <c r="E1665" t="s">
        <v>22</v>
      </c>
      <c r="F1665" t="s">
        <v>16</v>
      </c>
      <c r="G1665" t="str">
        <f>PROPER(base[[#This Row],[Evento]]&amp;" "&amp;base[[#This Row],[Tipo]])</f>
        <v>Despedida Adulto</v>
      </c>
      <c r="H1665" t="s">
        <v>15</v>
      </c>
      <c r="I1665">
        <v>150</v>
      </c>
      <c r="J1665" s="3">
        <f>VLOOKUP(_xlfn.CONCAT(base[[#This Row],[Evento]],base[[#This Row],[Tipo]]),'[1]tabela de preços'!$D$4:$E$14,2,0)</f>
        <v>120</v>
      </c>
      <c r="K1665" s="3">
        <v>18000</v>
      </c>
      <c r="L1665" s="3">
        <v>7615</v>
      </c>
      <c r="M1665" s="3">
        <v>10385</v>
      </c>
      <c r="N1665" t="s">
        <v>23</v>
      </c>
    </row>
    <row r="1666" spans="2:14" hidden="1" x14ac:dyDescent="0.25">
      <c r="B1666" s="2">
        <v>42947</v>
      </c>
      <c r="C1666" s="7">
        <f>YEAR(base[[#This Row],[Data]])</f>
        <v>2017</v>
      </c>
      <c r="D1666" s="7" t="str">
        <f>UPPER(TEXT(base[[#This Row],[Data]],"mmm"))</f>
        <v>JUL</v>
      </c>
      <c r="E1666" t="s">
        <v>10</v>
      </c>
      <c r="F1666" t="s">
        <v>11</v>
      </c>
      <c r="G1666" t="str">
        <f>PROPER(base[[#This Row],[Evento]]&amp;" "&amp;base[[#This Row],[Tipo]])</f>
        <v>Aniversário Infantil</v>
      </c>
      <c r="H1666" t="s">
        <v>12</v>
      </c>
      <c r="I1666">
        <v>50</v>
      </c>
      <c r="J1666" s="3">
        <f>VLOOKUP(_xlfn.CONCAT(base[[#This Row],[Evento]],base[[#This Row],[Tipo]]),'[1]tabela de preços'!$D$4:$E$14,2,0)</f>
        <v>70</v>
      </c>
      <c r="K1666" s="3">
        <v>3500</v>
      </c>
      <c r="L1666" s="3">
        <v>1185</v>
      </c>
      <c r="M1666" s="3">
        <v>2315</v>
      </c>
      <c r="N1666" t="s">
        <v>23</v>
      </c>
    </row>
    <row r="1667" spans="2:14" hidden="1" x14ac:dyDescent="0.25">
      <c r="B1667" s="2">
        <v>42727</v>
      </c>
      <c r="C1667" s="7">
        <f>YEAR(base[[#This Row],[Data]])</f>
        <v>2016</v>
      </c>
      <c r="D1667" s="7" t="str">
        <f>UPPER(TEXT(base[[#This Row],[Data]],"mmm"))</f>
        <v>DEZ</v>
      </c>
      <c r="E1667" t="s">
        <v>10</v>
      </c>
      <c r="F1667" t="s">
        <v>14</v>
      </c>
      <c r="G1667" t="str">
        <f>PROPER(base[[#This Row],[Evento]]&amp;" "&amp;base[[#This Row],[Tipo]])</f>
        <v>Aniversário Teen</v>
      </c>
      <c r="H1667" t="s">
        <v>15</v>
      </c>
      <c r="I1667">
        <v>100</v>
      </c>
      <c r="J1667" s="3">
        <f>VLOOKUP(_xlfn.CONCAT(base[[#This Row],[Evento]],base[[#This Row],[Tipo]]),'[1]tabela de preços'!$D$4:$E$14,2,0)</f>
        <v>90</v>
      </c>
      <c r="K1667" s="3">
        <v>9000</v>
      </c>
      <c r="L1667" s="3">
        <v>3687</v>
      </c>
      <c r="M1667" s="3">
        <v>5313</v>
      </c>
      <c r="N1667" t="s">
        <v>23</v>
      </c>
    </row>
    <row r="1668" spans="2:14" hidden="1" x14ac:dyDescent="0.25">
      <c r="B1668" s="2">
        <v>43017</v>
      </c>
      <c r="C1668" s="7">
        <f>YEAR(base[[#This Row],[Data]])</f>
        <v>2017</v>
      </c>
      <c r="D1668" s="7" t="str">
        <f>UPPER(TEXT(base[[#This Row],[Data]],"mmm"))</f>
        <v>OUT</v>
      </c>
      <c r="E1668" t="s">
        <v>10</v>
      </c>
      <c r="F1668" t="s">
        <v>16</v>
      </c>
      <c r="G1668" t="str">
        <f>PROPER(base[[#This Row],[Evento]]&amp;" "&amp;base[[#This Row],[Tipo]])</f>
        <v>Aniversário Adulto</v>
      </c>
      <c r="H1668" t="s">
        <v>12</v>
      </c>
      <c r="I1668">
        <v>150</v>
      </c>
      <c r="J1668" s="3">
        <f>VLOOKUP(_xlfn.CONCAT(base[[#This Row],[Evento]],base[[#This Row],[Tipo]]),'[1]tabela de preços'!$D$4:$E$14,2,0)</f>
        <v>120</v>
      </c>
      <c r="K1668" s="3">
        <v>18000</v>
      </c>
      <c r="L1668" s="3">
        <v>6739</v>
      </c>
      <c r="M1668" s="3">
        <v>11261</v>
      </c>
      <c r="N1668" t="s">
        <v>23</v>
      </c>
    </row>
    <row r="1669" spans="2:14" hidden="1" x14ac:dyDescent="0.25">
      <c r="B1669" s="2">
        <v>42590</v>
      </c>
      <c r="C1669" s="7">
        <f>YEAR(base[[#This Row],[Data]])</f>
        <v>2016</v>
      </c>
      <c r="D1669" s="7" t="str">
        <f>UPPER(TEXT(base[[#This Row],[Data]],"mmm"))</f>
        <v>AGO</v>
      </c>
      <c r="E1669" t="s">
        <v>10</v>
      </c>
      <c r="F1669" t="s">
        <v>17</v>
      </c>
      <c r="G1669" t="str">
        <f>PROPER(base[[#This Row],[Evento]]&amp;" "&amp;base[[#This Row],[Tipo]])</f>
        <v>Aniversário Melhor Idade</v>
      </c>
      <c r="H1669" t="s">
        <v>15</v>
      </c>
      <c r="I1669">
        <v>70</v>
      </c>
      <c r="J1669" s="3">
        <f>VLOOKUP(_xlfn.CONCAT(base[[#This Row],[Evento]],base[[#This Row],[Tipo]]),'[1]tabela de preços'!$D$4:$E$14,2,0)</f>
        <v>120</v>
      </c>
      <c r="K1669" s="3">
        <v>8400</v>
      </c>
      <c r="L1669" s="3">
        <v>2923</v>
      </c>
      <c r="M1669" s="3">
        <v>5477</v>
      </c>
      <c r="N1669" t="s">
        <v>23</v>
      </c>
    </row>
    <row r="1670" spans="2:14" hidden="1" x14ac:dyDescent="0.25">
      <c r="B1670" s="2">
        <v>42963</v>
      </c>
      <c r="C1670" s="7">
        <f>YEAR(base[[#This Row],[Data]])</f>
        <v>2017</v>
      </c>
      <c r="D1670" s="7" t="str">
        <f>UPPER(TEXT(base[[#This Row],[Data]],"mmm"))</f>
        <v>AGO</v>
      </c>
      <c r="E1670" t="s">
        <v>18</v>
      </c>
      <c r="F1670" t="s">
        <v>16</v>
      </c>
      <c r="G1670" t="str">
        <f>PROPER(base[[#This Row],[Evento]]&amp;" "&amp;base[[#This Row],[Tipo]])</f>
        <v>Casamento Adulto</v>
      </c>
      <c r="H1670" t="s">
        <v>12</v>
      </c>
      <c r="I1670">
        <v>120</v>
      </c>
      <c r="J1670" s="3">
        <f>VLOOKUP(_xlfn.CONCAT(base[[#This Row],[Evento]],base[[#This Row],[Tipo]]),'[1]tabela de preços'!$D$4:$E$14,2,0)</f>
        <v>150</v>
      </c>
      <c r="K1670" s="3">
        <v>18000</v>
      </c>
      <c r="L1670" s="3">
        <v>6771</v>
      </c>
      <c r="M1670" s="3">
        <v>11229</v>
      </c>
      <c r="N1670" t="s">
        <v>23</v>
      </c>
    </row>
    <row r="1671" spans="2:14" hidden="1" x14ac:dyDescent="0.25">
      <c r="B1671" s="2">
        <v>42539</v>
      </c>
      <c r="C1671" s="7">
        <f>YEAR(base[[#This Row],[Data]])</f>
        <v>2016</v>
      </c>
      <c r="D1671" s="7" t="str">
        <f>UPPER(TEXT(base[[#This Row],[Data]],"mmm"))</f>
        <v>JUN</v>
      </c>
      <c r="E1671" t="s">
        <v>19</v>
      </c>
      <c r="F1671" t="s">
        <v>16</v>
      </c>
      <c r="G1671" t="str">
        <f>PROPER(base[[#This Row],[Evento]]&amp;" "&amp;base[[#This Row],[Tipo]])</f>
        <v>Bodas Adulto</v>
      </c>
      <c r="H1671" t="s">
        <v>15</v>
      </c>
      <c r="I1671">
        <v>100</v>
      </c>
      <c r="J1671" s="3">
        <f>VLOOKUP(_xlfn.CONCAT(base[[#This Row],[Evento]],base[[#This Row],[Tipo]]),'[1]tabela de preços'!$D$4:$E$14,2,0)</f>
        <v>150</v>
      </c>
      <c r="K1671" s="3">
        <v>15000</v>
      </c>
      <c r="L1671" s="3">
        <v>5933</v>
      </c>
      <c r="M1671" s="3">
        <v>9067</v>
      </c>
      <c r="N1671" t="s">
        <v>23</v>
      </c>
    </row>
    <row r="1672" spans="2:14" hidden="1" x14ac:dyDescent="0.25">
      <c r="B1672" s="2">
        <v>42898</v>
      </c>
      <c r="C1672" s="7">
        <f>YEAR(base[[#This Row],[Data]])</f>
        <v>2017</v>
      </c>
      <c r="D1672" s="7" t="str">
        <f>UPPER(TEXT(base[[#This Row],[Data]],"mmm"))</f>
        <v>JUN</v>
      </c>
      <c r="E1672" t="s">
        <v>19</v>
      </c>
      <c r="F1672" t="s">
        <v>17</v>
      </c>
      <c r="G1672" t="str">
        <f>PROPER(base[[#This Row],[Evento]]&amp;" "&amp;base[[#This Row],[Tipo]])</f>
        <v>Bodas Melhor Idade</v>
      </c>
      <c r="H1672" t="s">
        <v>12</v>
      </c>
      <c r="I1672">
        <v>200</v>
      </c>
      <c r="J1672" s="3">
        <f>VLOOKUP(_xlfn.CONCAT(base[[#This Row],[Evento]],base[[#This Row],[Tipo]]),'[1]tabela de preços'!$D$4:$E$14,2,0)</f>
        <v>120</v>
      </c>
      <c r="K1672" s="3">
        <v>24000</v>
      </c>
      <c r="L1672" s="3">
        <v>10580</v>
      </c>
      <c r="M1672" s="3">
        <v>13420</v>
      </c>
      <c r="N1672" t="s">
        <v>23</v>
      </c>
    </row>
    <row r="1673" spans="2:14" hidden="1" x14ac:dyDescent="0.25">
      <c r="B1673" s="2">
        <v>42509</v>
      </c>
      <c r="C1673" s="7">
        <f>YEAR(base[[#This Row],[Data]])</f>
        <v>2016</v>
      </c>
      <c r="D1673" s="7" t="str">
        <f>UPPER(TEXT(base[[#This Row],[Data]],"mmm"))</f>
        <v>MAI</v>
      </c>
      <c r="E1673" t="s">
        <v>20</v>
      </c>
      <c r="F1673" t="s">
        <v>16</v>
      </c>
      <c r="G1673" t="str">
        <f>PROPER(base[[#This Row],[Evento]]&amp;" "&amp;base[[#This Row],[Tipo]])</f>
        <v>Empresa Adulto</v>
      </c>
      <c r="H1673" t="s">
        <v>15</v>
      </c>
      <c r="I1673">
        <v>50</v>
      </c>
      <c r="J1673" s="3">
        <f>VLOOKUP(_xlfn.CONCAT(base[[#This Row],[Evento]],base[[#This Row],[Tipo]]),'[1]tabela de preços'!$D$4:$E$14,2,0)</f>
        <v>100</v>
      </c>
      <c r="K1673" s="3">
        <v>5000</v>
      </c>
      <c r="L1673" s="3">
        <v>1977</v>
      </c>
      <c r="M1673" s="3">
        <v>3023</v>
      </c>
      <c r="N1673" t="s">
        <v>23</v>
      </c>
    </row>
    <row r="1674" spans="2:14" hidden="1" x14ac:dyDescent="0.25">
      <c r="B1674" s="2">
        <v>42539</v>
      </c>
      <c r="C1674" s="7">
        <f>YEAR(base[[#This Row],[Data]])</f>
        <v>2016</v>
      </c>
      <c r="D1674" s="7" t="str">
        <f>UPPER(TEXT(base[[#This Row],[Data]],"mmm"))</f>
        <v>JUN</v>
      </c>
      <c r="E1674" t="s">
        <v>21</v>
      </c>
      <c r="F1674" t="s">
        <v>14</v>
      </c>
      <c r="G1674" t="str">
        <f>PROPER(base[[#This Row],[Evento]]&amp;" "&amp;base[[#This Row],[Tipo]])</f>
        <v>15 Anos Teen</v>
      </c>
      <c r="H1674" t="s">
        <v>12</v>
      </c>
      <c r="I1674">
        <v>100</v>
      </c>
      <c r="J1674" s="3">
        <f>VLOOKUP(_xlfn.CONCAT(base[[#This Row],[Evento]],base[[#This Row],[Tipo]]),'[1]tabela de preços'!$D$4:$E$14,2,0)</f>
        <v>90</v>
      </c>
      <c r="K1674" s="3">
        <v>9000</v>
      </c>
      <c r="L1674" s="3">
        <v>3754</v>
      </c>
      <c r="M1674" s="3">
        <v>5246</v>
      </c>
      <c r="N1674" t="s">
        <v>23</v>
      </c>
    </row>
    <row r="1675" spans="2:14" hidden="1" x14ac:dyDescent="0.25">
      <c r="B1675" s="2">
        <v>42539</v>
      </c>
      <c r="C1675" s="7">
        <f>YEAR(base[[#This Row],[Data]])</f>
        <v>2016</v>
      </c>
      <c r="D1675" s="7" t="str">
        <f>UPPER(TEXT(base[[#This Row],[Data]],"mmm"))</f>
        <v>JUN</v>
      </c>
      <c r="E1675" t="s">
        <v>22</v>
      </c>
      <c r="F1675" t="s">
        <v>16</v>
      </c>
      <c r="G1675" t="str">
        <f>PROPER(base[[#This Row],[Evento]]&amp;" "&amp;base[[#This Row],[Tipo]])</f>
        <v>Despedida Adulto</v>
      </c>
      <c r="H1675" t="s">
        <v>15</v>
      </c>
      <c r="I1675">
        <v>150</v>
      </c>
      <c r="J1675" s="3">
        <f>VLOOKUP(_xlfn.CONCAT(base[[#This Row],[Evento]],base[[#This Row],[Tipo]]),'[1]tabela de preços'!$D$4:$E$14,2,0)</f>
        <v>120</v>
      </c>
      <c r="K1675" s="3">
        <v>18000</v>
      </c>
      <c r="L1675" s="3">
        <v>6160</v>
      </c>
      <c r="M1675" s="3">
        <v>11840</v>
      </c>
      <c r="N1675" t="s">
        <v>23</v>
      </c>
    </row>
    <row r="1676" spans="2:14" hidden="1" x14ac:dyDescent="0.25">
      <c r="B1676" s="2">
        <v>42551</v>
      </c>
      <c r="C1676" s="7">
        <f>YEAR(base[[#This Row],[Data]])</f>
        <v>2016</v>
      </c>
      <c r="D1676" s="7" t="str">
        <f>UPPER(TEXT(base[[#This Row],[Data]],"mmm"))</f>
        <v>JUN</v>
      </c>
      <c r="E1676" t="s">
        <v>10</v>
      </c>
      <c r="F1676" t="s">
        <v>11</v>
      </c>
      <c r="G1676" t="str">
        <f>PROPER(base[[#This Row],[Evento]]&amp;" "&amp;base[[#This Row],[Tipo]])</f>
        <v>Aniversário Infantil</v>
      </c>
      <c r="H1676" t="s">
        <v>12</v>
      </c>
      <c r="I1676">
        <v>50</v>
      </c>
      <c r="J1676" s="3">
        <f>VLOOKUP(_xlfn.CONCAT(base[[#This Row],[Evento]],base[[#This Row],[Tipo]]),'[1]tabela de preços'!$D$4:$E$14,2,0)</f>
        <v>70</v>
      </c>
      <c r="K1676" s="3">
        <v>3500</v>
      </c>
      <c r="L1676" s="3">
        <v>1430</v>
      </c>
      <c r="M1676" s="3">
        <v>2070</v>
      </c>
      <c r="N1676" t="s">
        <v>23</v>
      </c>
    </row>
    <row r="1677" spans="2:14" hidden="1" x14ac:dyDescent="0.25">
      <c r="B1677" s="2">
        <v>42508</v>
      </c>
      <c r="C1677" s="7">
        <f>YEAR(base[[#This Row],[Data]])</f>
        <v>2016</v>
      </c>
      <c r="D1677" s="7" t="str">
        <f>UPPER(TEXT(base[[#This Row],[Data]],"mmm"))</f>
        <v>MAI</v>
      </c>
      <c r="E1677" t="s">
        <v>10</v>
      </c>
      <c r="F1677" t="s">
        <v>14</v>
      </c>
      <c r="G1677" t="str">
        <f>PROPER(base[[#This Row],[Evento]]&amp;" "&amp;base[[#This Row],[Tipo]])</f>
        <v>Aniversário Teen</v>
      </c>
      <c r="H1677" t="s">
        <v>15</v>
      </c>
      <c r="I1677">
        <v>100</v>
      </c>
      <c r="J1677" s="3">
        <f>VLOOKUP(_xlfn.CONCAT(base[[#This Row],[Evento]],base[[#This Row],[Tipo]]),'[1]tabela de preços'!$D$4:$E$14,2,0)</f>
        <v>90</v>
      </c>
      <c r="K1677" s="3">
        <v>9000</v>
      </c>
      <c r="L1677" s="3">
        <v>3961</v>
      </c>
      <c r="M1677" s="3">
        <v>5039</v>
      </c>
      <c r="N1677" t="s">
        <v>23</v>
      </c>
    </row>
    <row r="1678" spans="2:14" hidden="1" x14ac:dyDescent="0.25">
      <c r="B1678" s="2">
        <v>42964</v>
      </c>
      <c r="C1678" s="7">
        <f>YEAR(base[[#This Row],[Data]])</f>
        <v>2017</v>
      </c>
      <c r="D1678" s="7" t="str">
        <f>UPPER(TEXT(base[[#This Row],[Data]],"mmm"))</f>
        <v>AGO</v>
      </c>
      <c r="E1678" t="s">
        <v>10</v>
      </c>
      <c r="F1678" t="s">
        <v>16</v>
      </c>
      <c r="G1678" t="str">
        <f>PROPER(base[[#This Row],[Evento]]&amp;" "&amp;base[[#This Row],[Tipo]])</f>
        <v>Aniversário Adulto</v>
      </c>
      <c r="H1678" t="s">
        <v>12</v>
      </c>
      <c r="I1678">
        <v>150</v>
      </c>
      <c r="J1678" s="3">
        <f>VLOOKUP(_xlfn.CONCAT(base[[#This Row],[Evento]],base[[#This Row],[Tipo]]),'[1]tabela de preços'!$D$4:$E$14,2,0)</f>
        <v>120</v>
      </c>
      <c r="K1678" s="3">
        <v>18000</v>
      </c>
      <c r="L1678" s="3">
        <v>7617</v>
      </c>
      <c r="M1678" s="3">
        <v>10383</v>
      </c>
      <c r="N1678" t="s">
        <v>23</v>
      </c>
    </row>
    <row r="1679" spans="2:14" hidden="1" x14ac:dyDescent="0.25">
      <c r="B1679" s="2">
        <v>42966</v>
      </c>
      <c r="C1679" s="7">
        <f>YEAR(base[[#This Row],[Data]])</f>
        <v>2017</v>
      </c>
      <c r="D1679" s="7" t="str">
        <f>UPPER(TEXT(base[[#This Row],[Data]],"mmm"))</f>
        <v>AGO</v>
      </c>
      <c r="E1679" t="s">
        <v>10</v>
      </c>
      <c r="F1679" t="s">
        <v>17</v>
      </c>
      <c r="G1679" t="str">
        <f>PROPER(base[[#This Row],[Evento]]&amp;" "&amp;base[[#This Row],[Tipo]])</f>
        <v>Aniversário Melhor Idade</v>
      </c>
      <c r="H1679" t="s">
        <v>15</v>
      </c>
      <c r="I1679">
        <v>70</v>
      </c>
      <c r="J1679" s="3">
        <f>VLOOKUP(_xlfn.CONCAT(base[[#This Row],[Evento]],base[[#This Row],[Tipo]]),'[1]tabela de preços'!$D$4:$E$14,2,0)</f>
        <v>120</v>
      </c>
      <c r="K1679" s="3">
        <v>8400</v>
      </c>
      <c r="L1679" s="3">
        <v>2775</v>
      </c>
      <c r="M1679" s="3">
        <v>5625</v>
      </c>
      <c r="N1679" t="s">
        <v>23</v>
      </c>
    </row>
    <row r="1680" spans="2:14" hidden="1" x14ac:dyDescent="0.25">
      <c r="B1680" s="2">
        <v>42576</v>
      </c>
      <c r="C1680" s="7">
        <f>YEAR(base[[#This Row],[Data]])</f>
        <v>2016</v>
      </c>
      <c r="D1680" s="7" t="str">
        <f>UPPER(TEXT(base[[#This Row],[Data]],"mmm"))</f>
        <v>JUL</v>
      </c>
      <c r="E1680" t="s">
        <v>18</v>
      </c>
      <c r="F1680" t="s">
        <v>16</v>
      </c>
      <c r="G1680" t="str">
        <f>PROPER(base[[#This Row],[Evento]]&amp;" "&amp;base[[#This Row],[Tipo]])</f>
        <v>Casamento Adulto</v>
      </c>
      <c r="H1680" t="s">
        <v>12</v>
      </c>
      <c r="I1680">
        <v>120</v>
      </c>
      <c r="J1680" s="3">
        <f>VLOOKUP(_xlfn.CONCAT(base[[#This Row],[Evento]],base[[#This Row],[Tipo]]),'[1]tabela de preços'!$D$4:$E$14,2,0)</f>
        <v>150</v>
      </c>
      <c r="K1680" s="3">
        <v>18000</v>
      </c>
      <c r="L1680" s="3">
        <v>7475</v>
      </c>
      <c r="M1680" s="3">
        <v>10525</v>
      </c>
      <c r="N1680" t="s">
        <v>23</v>
      </c>
    </row>
    <row r="1681" spans="2:14" hidden="1" x14ac:dyDescent="0.25">
      <c r="B1681" s="2">
        <v>42396</v>
      </c>
      <c r="C1681" s="7">
        <f>YEAR(base[[#This Row],[Data]])</f>
        <v>2016</v>
      </c>
      <c r="D1681" s="7" t="str">
        <f>UPPER(TEXT(base[[#This Row],[Data]],"mmm"))</f>
        <v>JAN</v>
      </c>
      <c r="E1681" t="s">
        <v>19</v>
      </c>
      <c r="F1681" t="s">
        <v>16</v>
      </c>
      <c r="G1681" t="str">
        <f>PROPER(base[[#This Row],[Evento]]&amp;" "&amp;base[[#This Row],[Tipo]])</f>
        <v>Bodas Adulto</v>
      </c>
      <c r="H1681" t="s">
        <v>15</v>
      </c>
      <c r="I1681">
        <v>100</v>
      </c>
      <c r="J1681" s="3">
        <f>VLOOKUP(_xlfn.CONCAT(base[[#This Row],[Evento]],base[[#This Row],[Tipo]]),'[1]tabela de preços'!$D$4:$E$14,2,0)</f>
        <v>150</v>
      </c>
      <c r="K1681" s="3">
        <v>15000</v>
      </c>
      <c r="L1681" s="3">
        <v>6288</v>
      </c>
      <c r="M1681" s="3">
        <v>8712</v>
      </c>
      <c r="N1681" t="s">
        <v>23</v>
      </c>
    </row>
    <row r="1682" spans="2:14" x14ac:dyDescent="0.25">
      <c r="B1682" s="2">
        <v>42737</v>
      </c>
      <c r="C1682" s="7">
        <f>YEAR(base[[#This Row],[Data]])</f>
        <v>2017</v>
      </c>
      <c r="D1682" s="7" t="str">
        <f>UPPER(TEXT(base[[#This Row],[Data]],"mmm"))</f>
        <v>JAN</v>
      </c>
      <c r="E1682" t="s">
        <v>19</v>
      </c>
      <c r="F1682" t="s">
        <v>17</v>
      </c>
      <c r="G1682" t="str">
        <f>PROPER(base[[#This Row],[Evento]]&amp;" "&amp;base[[#This Row],[Tipo]])</f>
        <v>Bodas Melhor Idade</v>
      </c>
      <c r="H1682" t="s">
        <v>12</v>
      </c>
      <c r="I1682">
        <v>200</v>
      </c>
      <c r="J1682" s="3">
        <f>VLOOKUP(_xlfn.CONCAT(base[[#This Row],[Evento]],base[[#This Row],[Tipo]]),'[1]tabela de preços'!$D$4:$E$14,2,0)</f>
        <v>120</v>
      </c>
      <c r="K1682" s="3">
        <v>24000</v>
      </c>
      <c r="L1682" s="3">
        <v>9152</v>
      </c>
      <c r="M1682" s="3">
        <v>14848</v>
      </c>
      <c r="N1682" t="s">
        <v>23</v>
      </c>
    </row>
    <row r="1683" spans="2:14" hidden="1" x14ac:dyDescent="0.25">
      <c r="B1683" s="2">
        <v>42659</v>
      </c>
      <c r="C1683" s="7">
        <f>YEAR(base[[#This Row],[Data]])</f>
        <v>2016</v>
      </c>
      <c r="D1683" s="7" t="str">
        <f>UPPER(TEXT(base[[#This Row],[Data]],"mmm"))</f>
        <v>OUT</v>
      </c>
      <c r="E1683" t="s">
        <v>20</v>
      </c>
      <c r="F1683" t="s">
        <v>16</v>
      </c>
      <c r="G1683" t="str">
        <f>PROPER(base[[#This Row],[Evento]]&amp;" "&amp;base[[#This Row],[Tipo]])</f>
        <v>Empresa Adulto</v>
      </c>
      <c r="H1683" t="s">
        <v>15</v>
      </c>
      <c r="I1683">
        <v>50</v>
      </c>
      <c r="J1683" s="3">
        <f>VLOOKUP(_xlfn.CONCAT(base[[#This Row],[Evento]],base[[#This Row],[Tipo]]),'[1]tabela de preços'!$D$4:$E$14,2,0)</f>
        <v>100</v>
      </c>
      <c r="K1683" s="3">
        <v>5000</v>
      </c>
      <c r="L1683" s="3">
        <v>1936</v>
      </c>
      <c r="M1683" s="3">
        <v>3064</v>
      </c>
      <c r="N1683" t="s">
        <v>23</v>
      </c>
    </row>
    <row r="1684" spans="2:14" hidden="1" x14ac:dyDescent="0.25">
      <c r="B1684" s="2">
        <v>42486</v>
      </c>
      <c r="C1684" s="7">
        <f>YEAR(base[[#This Row],[Data]])</f>
        <v>2016</v>
      </c>
      <c r="D1684" s="7" t="str">
        <f>UPPER(TEXT(base[[#This Row],[Data]],"mmm"))</f>
        <v>ABR</v>
      </c>
      <c r="E1684" t="s">
        <v>21</v>
      </c>
      <c r="F1684" t="s">
        <v>14</v>
      </c>
      <c r="G1684" t="str">
        <f>PROPER(base[[#This Row],[Evento]]&amp;" "&amp;base[[#This Row],[Tipo]])</f>
        <v>15 Anos Teen</v>
      </c>
      <c r="H1684" t="s">
        <v>12</v>
      </c>
      <c r="I1684">
        <v>100</v>
      </c>
      <c r="J1684" s="3">
        <f>VLOOKUP(_xlfn.CONCAT(base[[#This Row],[Evento]],base[[#This Row],[Tipo]]),'[1]tabela de preços'!$D$4:$E$14,2,0)</f>
        <v>90</v>
      </c>
      <c r="K1684" s="3">
        <v>9000</v>
      </c>
      <c r="L1684" s="3">
        <v>3571</v>
      </c>
      <c r="M1684" s="3">
        <v>5429</v>
      </c>
      <c r="N1684" t="s">
        <v>23</v>
      </c>
    </row>
    <row r="1685" spans="2:14" hidden="1" x14ac:dyDescent="0.25">
      <c r="B1685" s="2">
        <v>42681</v>
      </c>
      <c r="C1685" s="7">
        <f>YEAR(base[[#This Row],[Data]])</f>
        <v>2016</v>
      </c>
      <c r="D1685" s="7" t="str">
        <f>UPPER(TEXT(base[[#This Row],[Data]],"mmm"))</f>
        <v>NOV</v>
      </c>
      <c r="E1685" t="s">
        <v>22</v>
      </c>
      <c r="F1685" t="s">
        <v>16</v>
      </c>
      <c r="G1685" t="str">
        <f>PROPER(base[[#This Row],[Evento]]&amp;" "&amp;base[[#This Row],[Tipo]])</f>
        <v>Despedida Adulto</v>
      </c>
      <c r="H1685" t="s">
        <v>15</v>
      </c>
      <c r="I1685">
        <v>150</v>
      </c>
      <c r="J1685" s="3">
        <f>VLOOKUP(_xlfn.CONCAT(base[[#This Row],[Evento]],base[[#This Row],[Tipo]]),'[1]tabela de preços'!$D$4:$E$14,2,0)</f>
        <v>120</v>
      </c>
      <c r="K1685" s="3">
        <v>18000</v>
      </c>
      <c r="L1685" s="3">
        <v>6601</v>
      </c>
      <c r="M1685" s="3">
        <v>11399</v>
      </c>
      <c r="N1685" t="s">
        <v>23</v>
      </c>
    </row>
    <row r="1686" spans="2:14" hidden="1" x14ac:dyDescent="0.25">
      <c r="B1686" s="2">
        <v>43097</v>
      </c>
      <c r="C1686" s="7">
        <f>YEAR(base[[#This Row],[Data]])</f>
        <v>2017</v>
      </c>
      <c r="D1686" s="7" t="str">
        <f>UPPER(TEXT(base[[#This Row],[Data]],"mmm"))</f>
        <v>DEZ</v>
      </c>
      <c r="E1686" t="s">
        <v>10</v>
      </c>
      <c r="F1686" t="s">
        <v>11</v>
      </c>
      <c r="G1686" t="str">
        <f>PROPER(base[[#This Row],[Evento]]&amp;" "&amp;base[[#This Row],[Tipo]])</f>
        <v>Aniversário Infantil</v>
      </c>
      <c r="H1686" t="s">
        <v>12</v>
      </c>
      <c r="I1686">
        <v>50</v>
      </c>
      <c r="J1686" s="3">
        <f>VLOOKUP(_xlfn.CONCAT(base[[#This Row],[Evento]],base[[#This Row],[Tipo]]),'[1]tabela de preços'!$D$4:$E$14,2,0)</f>
        <v>70</v>
      </c>
      <c r="K1686" s="3">
        <v>3500</v>
      </c>
      <c r="L1686" s="3">
        <v>1198</v>
      </c>
      <c r="M1686" s="3">
        <v>2302</v>
      </c>
      <c r="N1686" t="s">
        <v>23</v>
      </c>
    </row>
    <row r="1687" spans="2:14" hidden="1" x14ac:dyDescent="0.25">
      <c r="B1687" s="2">
        <v>42676</v>
      </c>
      <c r="C1687" s="7">
        <f>YEAR(base[[#This Row],[Data]])</f>
        <v>2016</v>
      </c>
      <c r="D1687" s="7" t="str">
        <f>UPPER(TEXT(base[[#This Row],[Data]],"mmm"))</f>
        <v>NOV</v>
      </c>
      <c r="E1687" t="s">
        <v>10</v>
      </c>
      <c r="F1687" t="s">
        <v>14</v>
      </c>
      <c r="G1687" t="str">
        <f>PROPER(base[[#This Row],[Evento]]&amp;" "&amp;base[[#This Row],[Tipo]])</f>
        <v>Aniversário Teen</v>
      </c>
      <c r="H1687" t="s">
        <v>15</v>
      </c>
      <c r="I1687">
        <v>100</v>
      </c>
      <c r="J1687" s="3">
        <f>VLOOKUP(_xlfn.CONCAT(base[[#This Row],[Evento]],base[[#This Row],[Tipo]]),'[1]tabela de preços'!$D$4:$E$14,2,0)</f>
        <v>90</v>
      </c>
      <c r="K1687" s="3">
        <v>9000</v>
      </c>
      <c r="L1687" s="3">
        <v>3795</v>
      </c>
      <c r="M1687" s="3">
        <v>5205</v>
      </c>
      <c r="N1687" t="s">
        <v>23</v>
      </c>
    </row>
    <row r="1688" spans="2:14" hidden="1" x14ac:dyDescent="0.25">
      <c r="B1688" s="2">
        <v>42825</v>
      </c>
      <c r="C1688" s="7">
        <f>YEAR(base[[#This Row],[Data]])</f>
        <v>2017</v>
      </c>
      <c r="D1688" s="7" t="str">
        <f>UPPER(TEXT(base[[#This Row],[Data]],"mmm"))</f>
        <v>MAR</v>
      </c>
      <c r="E1688" t="s">
        <v>10</v>
      </c>
      <c r="F1688" t="s">
        <v>16</v>
      </c>
      <c r="G1688" t="str">
        <f>PROPER(base[[#This Row],[Evento]]&amp;" "&amp;base[[#This Row],[Tipo]])</f>
        <v>Aniversário Adulto</v>
      </c>
      <c r="H1688" t="s">
        <v>12</v>
      </c>
      <c r="I1688">
        <v>150</v>
      </c>
      <c r="J1688" s="3">
        <f>VLOOKUP(_xlfn.CONCAT(base[[#This Row],[Evento]],base[[#This Row],[Tipo]]),'[1]tabela de preços'!$D$4:$E$14,2,0)</f>
        <v>120</v>
      </c>
      <c r="K1688" s="3">
        <v>18000</v>
      </c>
      <c r="L1688" s="3">
        <v>8033</v>
      </c>
      <c r="M1688" s="3">
        <v>9967</v>
      </c>
      <c r="N1688" t="s">
        <v>23</v>
      </c>
    </row>
    <row r="1689" spans="2:14" hidden="1" x14ac:dyDescent="0.25">
      <c r="B1689" s="2">
        <v>42778</v>
      </c>
      <c r="C1689" s="7">
        <f>YEAR(base[[#This Row],[Data]])</f>
        <v>2017</v>
      </c>
      <c r="D1689" s="7" t="str">
        <f>UPPER(TEXT(base[[#This Row],[Data]],"mmm"))</f>
        <v>FEV</v>
      </c>
      <c r="E1689" t="s">
        <v>10</v>
      </c>
      <c r="F1689" t="s">
        <v>17</v>
      </c>
      <c r="G1689" t="str">
        <f>PROPER(base[[#This Row],[Evento]]&amp;" "&amp;base[[#This Row],[Tipo]])</f>
        <v>Aniversário Melhor Idade</v>
      </c>
      <c r="H1689" t="s">
        <v>15</v>
      </c>
      <c r="I1689">
        <v>70</v>
      </c>
      <c r="J1689" s="3">
        <f>VLOOKUP(_xlfn.CONCAT(base[[#This Row],[Evento]],base[[#This Row],[Tipo]]),'[1]tabela de preços'!$D$4:$E$14,2,0)</f>
        <v>120</v>
      </c>
      <c r="K1689" s="3">
        <v>8400</v>
      </c>
      <c r="L1689" s="3">
        <v>3473</v>
      </c>
      <c r="M1689" s="3">
        <v>4927</v>
      </c>
      <c r="N1689" t="s">
        <v>23</v>
      </c>
    </row>
    <row r="1690" spans="2:14" hidden="1" x14ac:dyDescent="0.25">
      <c r="B1690" s="2">
        <v>42492</v>
      </c>
      <c r="C1690" s="7">
        <f>YEAR(base[[#This Row],[Data]])</f>
        <v>2016</v>
      </c>
      <c r="D1690" s="7" t="str">
        <f>UPPER(TEXT(base[[#This Row],[Data]],"mmm"))</f>
        <v>MAI</v>
      </c>
      <c r="E1690" t="s">
        <v>18</v>
      </c>
      <c r="F1690" t="s">
        <v>16</v>
      </c>
      <c r="G1690" t="str">
        <f>PROPER(base[[#This Row],[Evento]]&amp;" "&amp;base[[#This Row],[Tipo]])</f>
        <v>Casamento Adulto</v>
      </c>
      <c r="H1690" t="s">
        <v>12</v>
      </c>
      <c r="I1690">
        <v>120</v>
      </c>
      <c r="J1690" s="3">
        <f>VLOOKUP(_xlfn.CONCAT(base[[#This Row],[Evento]],base[[#This Row],[Tipo]]),'[1]tabela de preços'!$D$4:$E$14,2,0)</f>
        <v>150</v>
      </c>
      <c r="K1690" s="3">
        <v>18000</v>
      </c>
      <c r="L1690" s="3">
        <v>6981</v>
      </c>
      <c r="M1690" s="3">
        <v>11019</v>
      </c>
      <c r="N1690" t="s">
        <v>23</v>
      </c>
    </row>
    <row r="1691" spans="2:14" hidden="1" x14ac:dyDescent="0.25">
      <c r="B1691" s="2">
        <v>42622</v>
      </c>
      <c r="C1691" s="7">
        <f>YEAR(base[[#This Row],[Data]])</f>
        <v>2016</v>
      </c>
      <c r="D1691" s="7" t="str">
        <f>UPPER(TEXT(base[[#This Row],[Data]],"mmm"))</f>
        <v>SET</v>
      </c>
      <c r="E1691" t="s">
        <v>19</v>
      </c>
      <c r="F1691" t="s">
        <v>16</v>
      </c>
      <c r="G1691" t="str">
        <f>PROPER(base[[#This Row],[Evento]]&amp;" "&amp;base[[#This Row],[Tipo]])</f>
        <v>Bodas Adulto</v>
      </c>
      <c r="H1691" t="s">
        <v>15</v>
      </c>
      <c r="I1691">
        <v>100</v>
      </c>
      <c r="J1691" s="3">
        <f>VLOOKUP(_xlfn.CONCAT(base[[#This Row],[Evento]],base[[#This Row],[Tipo]]),'[1]tabela de preços'!$D$4:$E$14,2,0)</f>
        <v>150</v>
      </c>
      <c r="K1691" s="3">
        <v>15000</v>
      </c>
      <c r="L1691" s="3">
        <v>5497</v>
      </c>
      <c r="M1691" s="3">
        <v>9503</v>
      </c>
      <c r="N1691" t="s">
        <v>23</v>
      </c>
    </row>
    <row r="1692" spans="2:14" hidden="1" x14ac:dyDescent="0.25">
      <c r="B1692" s="2">
        <v>42930</v>
      </c>
      <c r="C1692" s="7">
        <f>YEAR(base[[#This Row],[Data]])</f>
        <v>2017</v>
      </c>
      <c r="D1692" s="7" t="str">
        <f>UPPER(TEXT(base[[#This Row],[Data]],"mmm"))</f>
        <v>JUL</v>
      </c>
      <c r="E1692" t="s">
        <v>19</v>
      </c>
      <c r="F1692" t="s">
        <v>17</v>
      </c>
      <c r="G1692" t="str">
        <f>PROPER(base[[#This Row],[Evento]]&amp;" "&amp;base[[#This Row],[Tipo]])</f>
        <v>Bodas Melhor Idade</v>
      </c>
      <c r="H1692" t="s">
        <v>12</v>
      </c>
      <c r="I1692">
        <v>200</v>
      </c>
      <c r="J1692" s="3">
        <f>VLOOKUP(_xlfn.CONCAT(base[[#This Row],[Evento]],base[[#This Row],[Tipo]]),'[1]tabela de preços'!$D$4:$E$14,2,0)</f>
        <v>120</v>
      </c>
      <c r="K1692" s="3">
        <v>24000</v>
      </c>
      <c r="L1692" s="3">
        <v>9255</v>
      </c>
      <c r="M1692" s="3">
        <v>14745</v>
      </c>
      <c r="N1692" t="s">
        <v>23</v>
      </c>
    </row>
    <row r="1693" spans="2:14" hidden="1" x14ac:dyDescent="0.25">
      <c r="B1693" s="2">
        <v>43030</v>
      </c>
      <c r="C1693" s="7">
        <f>YEAR(base[[#This Row],[Data]])</f>
        <v>2017</v>
      </c>
      <c r="D1693" s="7" t="str">
        <f>UPPER(TEXT(base[[#This Row],[Data]],"mmm"))</f>
        <v>OUT</v>
      </c>
      <c r="E1693" t="s">
        <v>20</v>
      </c>
      <c r="F1693" t="s">
        <v>16</v>
      </c>
      <c r="G1693" t="str">
        <f>PROPER(base[[#This Row],[Evento]]&amp;" "&amp;base[[#This Row],[Tipo]])</f>
        <v>Empresa Adulto</v>
      </c>
      <c r="H1693" t="s">
        <v>15</v>
      </c>
      <c r="I1693">
        <v>50</v>
      </c>
      <c r="J1693" s="3">
        <f>VLOOKUP(_xlfn.CONCAT(base[[#This Row],[Evento]],base[[#This Row],[Tipo]]),'[1]tabela de preços'!$D$4:$E$14,2,0)</f>
        <v>100</v>
      </c>
      <c r="K1693" s="3">
        <v>5000</v>
      </c>
      <c r="L1693" s="3">
        <v>2224</v>
      </c>
      <c r="M1693" s="3">
        <v>2776</v>
      </c>
      <c r="N1693" t="s">
        <v>23</v>
      </c>
    </row>
    <row r="1694" spans="2:14" hidden="1" x14ac:dyDescent="0.25">
      <c r="B1694" s="2">
        <v>42653</v>
      </c>
      <c r="C1694" s="7">
        <f>YEAR(base[[#This Row],[Data]])</f>
        <v>2016</v>
      </c>
      <c r="D1694" s="7" t="str">
        <f>UPPER(TEXT(base[[#This Row],[Data]],"mmm"))</f>
        <v>OUT</v>
      </c>
      <c r="E1694" t="s">
        <v>21</v>
      </c>
      <c r="F1694" t="s">
        <v>14</v>
      </c>
      <c r="G1694" t="str">
        <f>PROPER(base[[#This Row],[Evento]]&amp;" "&amp;base[[#This Row],[Tipo]])</f>
        <v>15 Anos Teen</v>
      </c>
      <c r="H1694" t="s">
        <v>12</v>
      </c>
      <c r="I1694">
        <v>100</v>
      </c>
      <c r="J1694" s="3">
        <f>VLOOKUP(_xlfn.CONCAT(base[[#This Row],[Evento]],base[[#This Row],[Tipo]]),'[1]tabela de preços'!$D$4:$E$14,2,0)</f>
        <v>90</v>
      </c>
      <c r="K1694" s="3">
        <v>9000</v>
      </c>
      <c r="L1694" s="3">
        <v>3569</v>
      </c>
      <c r="M1694" s="3">
        <v>5431</v>
      </c>
      <c r="N1694" t="s">
        <v>23</v>
      </c>
    </row>
    <row r="1695" spans="2:14" hidden="1" x14ac:dyDescent="0.25">
      <c r="B1695" s="2">
        <v>42419</v>
      </c>
      <c r="C1695" s="7">
        <f>YEAR(base[[#This Row],[Data]])</f>
        <v>2016</v>
      </c>
      <c r="D1695" s="7" t="str">
        <f>UPPER(TEXT(base[[#This Row],[Data]],"mmm"))</f>
        <v>FEV</v>
      </c>
      <c r="E1695" t="s">
        <v>22</v>
      </c>
      <c r="F1695" t="s">
        <v>16</v>
      </c>
      <c r="G1695" t="str">
        <f>PROPER(base[[#This Row],[Evento]]&amp;" "&amp;base[[#This Row],[Tipo]])</f>
        <v>Despedida Adulto</v>
      </c>
      <c r="H1695" t="s">
        <v>15</v>
      </c>
      <c r="I1695">
        <v>150</v>
      </c>
      <c r="J1695" s="3">
        <f>VLOOKUP(_xlfn.CONCAT(base[[#This Row],[Evento]],base[[#This Row],[Tipo]]),'[1]tabela de preços'!$D$4:$E$14,2,0)</f>
        <v>120</v>
      </c>
      <c r="K1695" s="3">
        <v>18000</v>
      </c>
      <c r="L1695" s="3">
        <v>6262</v>
      </c>
      <c r="M1695" s="3">
        <v>11738</v>
      </c>
      <c r="N1695" t="s">
        <v>23</v>
      </c>
    </row>
    <row r="1696" spans="2:14" hidden="1" x14ac:dyDescent="0.25">
      <c r="B1696" s="2">
        <v>42852</v>
      </c>
      <c r="C1696" s="7">
        <f>YEAR(base[[#This Row],[Data]])</f>
        <v>2017</v>
      </c>
      <c r="D1696" s="7" t="str">
        <f>UPPER(TEXT(base[[#This Row],[Data]],"mmm"))</f>
        <v>ABR</v>
      </c>
      <c r="E1696" t="s">
        <v>10</v>
      </c>
      <c r="F1696" t="s">
        <v>11</v>
      </c>
      <c r="G1696" t="str">
        <f>PROPER(base[[#This Row],[Evento]]&amp;" "&amp;base[[#This Row],[Tipo]])</f>
        <v>Aniversário Infantil</v>
      </c>
      <c r="H1696" t="s">
        <v>12</v>
      </c>
      <c r="I1696">
        <v>50</v>
      </c>
      <c r="J1696" s="3">
        <f>VLOOKUP(_xlfn.CONCAT(base[[#This Row],[Evento]],base[[#This Row],[Tipo]]),'[1]tabela de preços'!$D$4:$E$14,2,0)</f>
        <v>70</v>
      </c>
      <c r="K1696" s="3">
        <v>3500</v>
      </c>
      <c r="L1696" s="3">
        <v>1183</v>
      </c>
      <c r="M1696" s="3">
        <v>2317</v>
      </c>
      <c r="N1696" t="s">
        <v>23</v>
      </c>
    </row>
    <row r="1697" spans="2:14" hidden="1" x14ac:dyDescent="0.25">
      <c r="B1697" s="2">
        <v>42893</v>
      </c>
      <c r="C1697" s="7">
        <f>YEAR(base[[#This Row],[Data]])</f>
        <v>2017</v>
      </c>
      <c r="D1697" s="7" t="str">
        <f>UPPER(TEXT(base[[#This Row],[Data]],"mmm"))</f>
        <v>JUN</v>
      </c>
      <c r="E1697" t="s">
        <v>10</v>
      </c>
      <c r="F1697" t="s">
        <v>14</v>
      </c>
      <c r="G1697" t="str">
        <f>PROPER(base[[#This Row],[Evento]]&amp;" "&amp;base[[#This Row],[Tipo]])</f>
        <v>Aniversário Teen</v>
      </c>
      <c r="H1697" t="s">
        <v>15</v>
      </c>
      <c r="I1697">
        <v>100</v>
      </c>
      <c r="J1697" s="3">
        <f>VLOOKUP(_xlfn.CONCAT(base[[#This Row],[Evento]],base[[#This Row],[Tipo]]),'[1]tabela de preços'!$D$4:$E$14,2,0)</f>
        <v>90</v>
      </c>
      <c r="K1697" s="3">
        <v>9000</v>
      </c>
      <c r="L1697" s="3">
        <v>4015</v>
      </c>
      <c r="M1697" s="3">
        <v>4985</v>
      </c>
      <c r="N1697" t="s">
        <v>23</v>
      </c>
    </row>
    <row r="1698" spans="2:14" hidden="1" x14ac:dyDescent="0.25">
      <c r="B1698" s="2">
        <v>42413</v>
      </c>
      <c r="C1698" s="7">
        <f>YEAR(base[[#This Row],[Data]])</f>
        <v>2016</v>
      </c>
      <c r="D1698" s="7" t="str">
        <f>UPPER(TEXT(base[[#This Row],[Data]],"mmm"))</f>
        <v>FEV</v>
      </c>
      <c r="E1698" t="s">
        <v>10</v>
      </c>
      <c r="F1698" t="s">
        <v>16</v>
      </c>
      <c r="G1698" t="str">
        <f>PROPER(base[[#This Row],[Evento]]&amp;" "&amp;base[[#This Row],[Tipo]])</f>
        <v>Aniversário Adulto</v>
      </c>
      <c r="H1698" t="s">
        <v>12</v>
      </c>
      <c r="I1698">
        <v>150</v>
      </c>
      <c r="J1698" s="3">
        <f>VLOOKUP(_xlfn.CONCAT(base[[#This Row],[Evento]],base[[#This Row],[Tipo]]),'[1]tabela de preços'!$D$4:$E$14,2,0)</f>
        <v>120</v>
      </c>
      <c r="K1698" s="3">
        <v>18000</v>
      </c>
      <c r="L1698" s="3">
        <v>6352</v>
      </c>
      <c r="M1698" s="3">
        <v>11648</v>
      </c>
      <c r="N1698" t="s">
        <v>23</v>
      </c>
    </row>
    <row r="1699" spans="2:14" hidden="1" x14ac:dyDescent="0.25">
      <c r="B1699" s="2">
        <v>43044</v>
      </c>
      <c r="C1699" s="7">
        <f>YEAR(base[[#This Row],[Data]])</f>
        <v>2017</v>
      </c>
      <c r="D1699" s="7" t="str">
        <f>UPPER(TEXT(base[[#This Row],[Data]],"mmm"))</f>
        <v>NOV</v>
      </c>
      <c r="E1699" t="s">
        <v>10</v>
      </c>
      <c r="F1699" t="s">
        <v>17</v>
      </c>
      <c r="G1699" t="str">
        <f>PROPER(base[[#This Row],[Evento]]&amp;" "&amp;base[[#This Row],[Tipo]])</f>
        <v>Aniversário Melhor Idade</v>
      </c>
      <c r="H1699" t="s">
        <v>15</v>
      </c>
      <c r="I1699">
        <v>70</v>
      </c>
      <c r="J1699" s="3">
        <f>VLOOKUP(_xlfn.CONCAT(base[[#This Row],[Evento]],base[[#This Row],[Tipo]]),'[1]tabela de preços'!$D$4:$E$14,2,0)</f>
        <v>120</v>
      </c>
      <c r="K1699" s="3">
        <v>8400</v>
      </c>
      <c r="L1699" s="3">
        <v>3329</v>
      </c>
      <c r="M1699" s="3">
        <v>5071</v>
      </c>
      <c r="N1699" t="s">
        <v>23</v>
      </c>
    </row>
    <row r="1700" spans="2:14" hidden="1" x14ac:dyDescent="0.25">
      <c r="B1700" s="2">
        <v>42786</v>
      </c>
      <c r="C1700" s="7">
        <f>YEAR(base[[#This Row],[Data]])</f>
        <v>2017</v>
      </c>
      <c r="D1700" s="7" t="str">
        <f>UPPER(TEXT(base[[#This Row],[Data]],"mmm"))</f>
        <v>FEV</v>
      </c>
      <c r="E1700" t="s">
        <v>18</v>
      </c>
      <c r="F1700" t="s">
        <v>16</v>
      </c>
      <c r="G1700" t="str">
        <f>PROPER(base[[#This Row],[Evento]]&amp;" "&amp;base[[#This Row],[Tipo]])</f>
        <v>Casamento Adulto</v>
      </c>
      <c r="H1700" t="s">
        <v>12</v>
      </c>
      <c r="I1700">
        <v>120</v>
      </c>
      <c r="J1700" s="3">
        <f>VLOOKUP(_xlfn.CONCAT(base[[#This Row],[Evento]],base[[#This Row],[Tipo]]),'[1]tabela de preços'!$D$4:$E$14,2,0)</f>
        <v>150</v>
      </c>
      <c r="K1700" s="3">
        <v>18000</v>
      </c>
      <c r="L1700" s="3">
        <v>6368</v>
      </c>
      <c r="M1700" s="3">
        <v>11632</v>
      </c>
      <c r="N1700" t="s">
        <v>23</v>
      </c>
    </row>
    <row r="1701" spans="2:14" hidden="1" x14ac:dyDescent="0.25">
      <c r="B1701" s="2">
        <v>43082</v>
      </c>
      <c r="C1701" s="7">
        <f>YEAR(base[[#This Row],[Data]])</f>
        <v>2017</v>
      </c>
      <c r="D1701" s="7" t="str">
        <f>UPPER(TEXT(base[[#This Row],[Data]],"mmm"))</f>
        <v>DEZ</v>
      </c>
      <c r="E1701" t="s">
        <v>19</v>
      </c>
      <c r="F1701" t="s">
        <v>16</v>
      </c>
      <c r="G1701" t="str">
        <f>PROPER(base[[#This Row],[Evento]]&amp;" "&amp;base[[#This Row],[Tipo]])</f>
        <v>Bodas Adulto</v>
      </c>
      <c r="H1701" t="s">
        <v>15</v>
      </c>
      <c r="I1701">
        <v>100</v>
      </c>
      <c r="J1701" s="3">
        <f>VLOOKUP(_xlfn.CONCAT(base[[#This Row],[Evento]],base[[#This Row],[Tipo]]),'[1]tabela de preços'!$D$4:$E$14,2,0)</f>
        <v>150</v>
      </c>
      <c r="K1701" s="3">
        <v>15000</v>
      </c>
      <c r="L1701" s="3">
        <v>5979</v>
      </c>
      <c r="M1701" s="3">
        <v>9021</v>
      </c>
      <c r="N1701" t="s">
        <v>23</v>
      </c>
    </row>
    <row r="1702" spans="2:14" hidden="1" x14ac:dyDescent="0.25">
      <c r="B1702" s="2">
        <v>42611</v>
      </c>
      <c r="C1702" s="7">
        <f>YEAR(base[[#This Row],[Data]])</f>
        <v>2016</v>
      </c>
      <c r="D1702" s="7" t="str">
        <f>UPPER(TEXT(base[[#This Row],[Data]],"mmm"))</f>
        <v>AGO</v>
      </c>
      <c r="E1702" t="s">
        <v>19</v>
      </c>
      <c r="F1702" t="s">
        <v>17</v>
      </c>
      <c r="G1702" t="str">
        <f>PROPER(base[[#This Row],[Evento]]&amp;" "&amp;base[[#This Row],[Tipo]])</f>
        <v>Bodas Melhor Idade</v>
      </c>
      <c r="H1702" t="s">
        <v>12</v>
      </c>
      <c r="I1702">
        <v>200</v>
      </c>
      <c r="J1702" s="3">
        <f>VLOOKUP(_xlfn.CONCAT(base[[#This Row],[Evento]],base[[#This Row],[Tipo]]),'[1]tabela de preços'!$D$4:$E$14,2,0)</f>
        <v>120</v>
      </c>
      <c r="K1702" s="3">
        <v>24000</v>
      </c>
      <c r="L1702" s="3">
        <v>10140</v>
      </c>
      <c r="M1702" s="3">
        <v>13860</v>
      </c>
      <c r="N1702" t="s">
        <v>23</v>
      </c>
    </row>
    <row r="1703" spans="2:14" hidden="1" x14ac:dyDescent="0.25">
      <c r="B1703" s="2">
        <v>42946</v>
      </c>
      <c r="C1703" s="7">
        <f>YEAR(base[[#This Row],[Data]])</f>
        <v>2017</v>
      </c>
      <c r="D1703" s="7" t="str">
        <f>UPPER(TEXT(base[[#This Row],[Data]],"mmm"))</f>
        <v>JUL</v>
      </c>
      <c r="E1703" t="s">
        <v>20</v>
      </c>
      <c r="F1703" t="s">
        <v>16</v>
      </c>
      <c r="G1703" t="str">
        <f>PROPER(base[[#This Row],[Evento]]&amp;" "&amp;base[[#This Row],[Tipo]])</f>
        <v>Empresa Adulto</v>
      </c>
      <c r="H1703" t="s">
        <v>15</v>
      </c>
      <c r="I1703">
        <v>50</v>
      </c>
      <c r="J1703" s="3">
        <f>VLOOKUP(_xlfn.CONCAT(base[[#This Row],[Evento]],base[[#This Row],[Tipo]]),'[1]tabela de preços'!$D$4:$E$14,2,0)</f>
        <v>100</v>
      </c>
      <c r="K1703" s="3">
        <v>5000</v>
      </c>
      <c r="L1703" s="3">
        <v>2078</v>
      </c>
      <c r="M1703" s="3">
        <v>2922</v>
      </c>
      <c r="N1703" t="s">
        <v>23</v>
      </c>
    </row>
    <row r="1704" spans="2:14" hidden="1" x14ac:dyDescent="0.25">
      <c r="B1704" s="2">
        <v>42950</v>
      </c>
      <c r="C1704" s="7">
        <f>YEAR(base[[#This Row],[Data]])</f>
        <v>2017</v>
      </c>
      <c r="D1704" s="7" t="str">
        <f>UPPER(TEXT(base[[#This Row],[Data]],"mmm"))</f>
        <v>AGO</v>
      </c>
      <c r="E1704" t="s">
        <v>21</v>
      </c>
      <c r="F1704" t="s">
        <v>14</v>
      </c>
      <c r="G1704" t="str">
        <f>PROPER(base[[#This Row],[Evento]]&amp;" "&amp;base[[#This Row],[Tipo]])</f>
        <v>15 Anos Teen</v>
      </c>
      <c r="H1704" t="s">
        <v>12</v>
      </c>
      <c r="I1704">
        <v>100</v>
      </c>
      <c r="J1704" s="3">
        <f>VLOOKUP(_xlfn.CONCAT(base[[#This Row],[Evento]],base[[#This Row],[Tipo]]),'[1]tabela de preços'!$D$4:$E$14,2,0)</f>
        <v>90</v>
      </c>
      <c r="K1704" s="3">
        <v>9000</v>
      </c>
      <c r="L1704" s="3">
        <v>3474</v>
      </c>
      <c r="M1704" s="3">
        <v>5526</v>
      </c>
      <c r="N1704" t="s">
        <v>23</v>
      </c>
    </row>
    <row r="1705" spans="2:14" hidden="1" x14ac:dyDescent="0.25">
      <c r="B1705" s="2">
        <v>43008</v>
      </c>
      <c r="C1705" s="7">
        <f>YEAR(base[[#This Row],[Data]])</f>
        <v>2017</v>
      </c>
      <c r="D1705" s="7" t="str">
        <f>UPPER(TEXT(base[[#This Row],[Data]],"mmm"))</f>
        <v>SET</v>
      </c>
      <c r="E1705" t="s">
        <v>22</v>
      </c>
      <c r="F1705" t="s">
        <v>16</v>
      </c>
      <c r="G1705" t="str">
        <f>PROPER(base[[#This Row],[Evento]]&amp;" "&amp;base[[#This Row],[Tipo]])</f>
        <v>Despedida Adulto</v>
      </c>
      <c r="H1705" t="s">
        <v>15</v>
      </c>
      <c r="I1705">
        <v>150</v>
      </c>
      <c r="J1705" s="3">
        <f>VLOOKUP(_xlfn.CONCAT(base[[#This Row],[Evento]],base[[#This Row],[Tipo]]),'[1]tabela de preços'!$D$4:$E$14,2,0)</f>
        <v>120</v>
      </c>
      <c r="K1705" s="3">
        <v>18000</v>
      </c>
      <c r="L1705" s="3">
        <v>7031</v>
      </c>
      <c r="M1705" s="3">
        <v>10969</v>
      </c>
      <c r="N1705" t="s">
        <v>23</v>
      </c>
    </row>
    <row r="1706" spans="2:14" hidden="1" x14ac:dyDescent="0.25">
      <c r="B1706" s="2">
        <v>42984</v>
      </c>
      <c r="C1706" s="7">
        <f>YEAR(base[[#This Row],[Data]])</f>
        <v>2017</v>
      </c>
      <c r="D1706" s="7" t="str">
        <f>UPPER(TEXT(base[[#This Row],[Data]],"mmm"))</f>
        <v>SET</v>
      </c>
      <c r="E1706" t="s">
        <v>10</v>
      </c>
      <c r="F1706" t="s">
        <v>11</v>
      </c>
      <c r="G1706" t="str">
        <f>PROPER(base[[#This Row],[Evento]]&amp;" "&amp;base[[#This Row],[Tipo]])</f>
        <v>Aniversário Infantil</v>
      </c>
      <c r="H1706" t="s">
        <v>12</v>
      </c>
      <c r="I1706">
        <v>50</v>
      </c>
      <c r="J1706" s="3">
        <f>VLOOKUP(_xlfn.CONCAT(base[[#This Row],[Evento]],base[[#This Row],[Tipo]]),'[1]tabela de preços'!$D$4:$E$14,2,0)</f>
        <v>70</v>
      </c>
      <c r="K1706" s="3">
        <v>3500</v>
      </c>
      <c r="L1706" s="3">
        <v>1436</v>
      </c>
      <c r="M1706" s="3">
        <v>2064</v>
      </c>
      <c r="N1706" t="s">
        <v>23</v>
      </c>
    </row>
    <row r="1707" spans="2:14" hidden="1" x14ac:dyDescent="0.25">
      <c r="B1707" s="2">
        <v>42417</v>
      </c>
      <c r="C1707" s="7">
        <f>YEAR(base[[#This Row],[Data]])</f>
        <v>2016</v>
      </c>
      <c r="D1707" s="7" t="str">
        <f>UPPER(TEXT(base[[#This Row],[Data]],"mmm"))</f>
        <v>FEV</v>
      </c>
      <c r="E1707" t="s">
        <v>10</v>
      </c>
      <c r="F1707" t="s">
        <v>14</v>
      </c>
      <c r="G1707" t="str">
        <f>PROPER(base[[#This Row],[Evento]]&amp;" "&amp;base[[#This Row],[Tipo]])</f>
        <v>Aniversário Teen</v>
      </c>
      <c r="H1707" t="s">
        <v>15</v>
      </c>
      <c r="I1707">
        <v>100</v>
      </c>
      <c r="J1707" s="3">
        <f>VLOOKUP(_xlfn.CONCAT(base[[#This Row],[Evento]],base[[#This Row],[Tipo]]),'[1]tabela de preços'!$D$4:$E$14,2,0)</f>
        <v>90</v>
      </c>
      <c r="K1707" s="3">
        <v>9000</v>
      </c>
      <c r="L1707" s="3">
        <v>2972</v>
      </c>
      <c r="M1707" s="3">
        <v>6028</v>
      </c>
      <c r="N1707" t="s">
        <v>23</v>
      </c>
    </row>
    <row r="1708" spans="2:14" hidden="1" x14ac:dyDescent="0.25">
      <c r="B1708" s="2">
        <v>42807</v>
      </c>
      <c r="C1708" s="7">
        <f>YEAR(base[[#This Row],[Data]])</f>
        <v>2017</v>
      </c>
      <c r="D1708" s="7" t="str">
        <f>UPPER(TEXT(base[[#This Row],[Data]],"mmm"))</f>
        <v>MAR</v>
      </c>
      <c r="E1708" t="s">
        <v>10</v>
      </c>
      <c r="F1708" t="s">
        <v>16</v>
      </c>
      <c r="G1708" t="str">
        <f>PROPER(base[[#This Row],[Evento]]&amp;" "&amp;base[[#This Row],[Tipo]])</f>
        <v>Aniversário Adulto</v>
      </c>
      <c r="H1708" t="s">
        <v>12</v>
      </c>
      <c r="I1708">
        <v>150</v>
      </c>
      <c r="J1708" s="3">
        <f>VLOOKUP(_xlfn.CONCAT(base[[#This Row],[Evento]],base[[#This Row],[Tipo]]),'[1]tabela de preços'!$D$4:$E$14,2,0)</f>
        <v>120</v>
      </c>
      <c r="K1708" s="3">
        <v>18000</v>
      </c>
      <c r="L1708" s="3">
        <v>7155</v>
      </c>
      <c r="M1708" s="3">
        <v>10845</v>
      </c>
      <c r="N1708" t="s">
        <v>23</v>
      </c>
    </row>
    <row r="1709" spans="2:14" hidden="1" x14ac:dyDescent="0.25">
      <c r="B1709" s="2">
        <v>42617</v>
      </c>
      <c r="C1709" s="7">
        <f>YEAR(base[[#This Row],[Data]])</f>
        <v>2016</v>
      </c>
      <c r="D1709" s="7" t="str">
        <f>UPPER(TEXT(base[[#This Row],[Data]],"mmm"))</f>
        <v>SET</v>
      </c>
      <c r="E1709" t="s">
        <v>10</v>
      </c>
      <c r="F1709" t="s">
        <v>17</v>
      </c>
      <c r="G1709" t="str">
        <f>PROPER(base[[#This Row],[Evento]]&amp;" "&amp;base[[#This Row],[Tipo]])</f>
        <v>Aniversário Melhor Idade</v>
      </c>
      <c r="H1709" t="s">
        <v>15</v>
      </c>
      <c r="I1709">
        <v>70</v>
      </c>
      <c r="J1709" s="3">
        <f>VLOOKUP(_xlfn.CONCAT(base[[#This Row],[Evento]],base[[#This Row],[Tipo]]),'[1]tabela de preços'!$D$4:$E$14,2,0)</f>
        <v>120</v>
      </c>
      <c r="K1709" s="3">
        <v>8400</v>
      </c>
      <c r="L1709" s="3">
        <v>3721</v>
      </c>
      <c r="M1709" s="3">
        <v>4679</v>
      </c>
      <c r="N1709" t="s">
        <v>23</v>
      </c>
    </row>
    <row r="1710" spans="2:14" hidden="1" x14ac:dyDescent="0.25">
      <c r="B1710" s="2">
        <v>42878</v>
      </c>
      <c r="C1710" s="7">
        <f>YEAR(base[[#This Row],[Data]])</f>
        <v>2017</v>
      </c>
      <c r="D1710" s="7" t="str">
        <f>UPPER(TEXT(base[[#This Row],[Data]],"mmm"))</f>
        <v>MAI</v>
      </c>
      <c r="E1710" t="s">
        <v>18</v>
      </c>
      <c r="F1710" t="s">
        <v>16</v>
      </c>
      <c r="G1710" t="str">
        <f>PROPER(base[[#This Row],[Evento]]&amp;" "&amp;base[[#This Row],[Tipo]])</f>
        <v>Casamento Adulto</v>
      </c>
      <c r="H1710" t="s">
        <v>12</v>
      </c>
      <c r="I1710">
        <v>120</v>
      </c>
      <c r="J1710" s="3">
        <f>VLOOKUP(_xlfn.CONCAT(base[[#This Row],[Evento]],base[[#This Row],[Tipo]]),'[1]tabela de preços'!$D$4:$E$14,2,0)</f>
        <v>150</v>
      </c>
      <c r="K1710" s="3">
        <v>18000</v>
      </c>
      <c r="L1710" s="3">
        <v>7531</v>
      </c>
      <c r="M1710" s="3">
        <v>10469</v>
      </c>
      <c r="N1710" t="s">
        <v>23</v>
      </c>
    </row>
    <row r="1711" spans="2:14" hidden="1" x14ac:dyDescent="0.25">
      <c r="B1711" s="2">
        <v>43066</v>
      </c>
      <c r="C1711" s="7">
        <f>YEAR(base[[#This Row],[Data]])</f>
        <v>2017</v>
      </c>
      <c r="D1711" s="7" t="str">
        <f>UPPER(TEXT(base[[#This Row],[Data]],"mmm"))</f>
        <v>NOV</v>
      </c>
      <c r="E1711" t="s">
        <v>19</v>
      </c>
      <c r="F1711" t="s">
        <v>16</v>
      </c>
      <c r="G1711" t="str">
        <f>PROPER(base[[#This Row],[Evento]]&amp;" "&amp;base[[#This Row],[Tipo]])</f>
        <v>Bodas Adulto</v>
      </c>
      <c r="H1711" t="s">
        <v>15</v>
      </c>
      <c r="I1711">
        <v>100</v>
      </c>
      <c r="J1711" s="3">
        <f>VLOOKUP(_xlfn.CONCAT(base[[#This Row],[Evento]],base[[#This Row],[Tipo]]),'[1]tabela de preços'!$D$4:$E$14,2,0)</f>
        <v>150</v>
      </c>
      <c r="K1711" s="3">
        <v>15000</v>
      </c>
      <c r="L1711" s="3">
        <v>6608</v>
      </c>
      <c r="M1711" s="3">
        <v>8392</v>
      </c>
      <c r="N1711" t="s">
        <v>23</v>
      </c>
    </row>
    <row r="1712" spans="2:14" hidden="1" x14ac:dyDescent="0.25">
      <c r="B1712" s="2">
        <v>42571</v>
      </c>
      <c r="C1712" s="7">
        <f>YEAR(base[[#This Row],[Data]])</f>
        <v>2016</v>
      </c>
      <c r="D1712" s="7" t="str">
        <f>UPPER(TEXT(base[[#This Row],[Data]],"mmm"))</f>
        <v>JUL</v>
      </c>
      <c r="E1712" t="s">
        <v>19</v>
      </c>
      <c r="F1712" t="s">
        <v>17</v>
      </c>
      <c r="G1712" t="str">
        <f>PROPER(base[[#This Row],[Evento]]&amp;" "&amp;base[[#This Row],[Tipo]])</f>
        <v>Bodas Melhor Idade</v>
      </c>
      <c r="H1712" t="s">
        <v>12</v>
      </c>
      <c r="I1712">
        <v>200</v>
      </c>
      <c r="J1712" s="3">
        <f>VLOOKUP(_xlfn.CONCAT(base[[#This Row],[Evento]],base[[#This Row],[Tipo]]),'[1]tabela de preços'!$D$4:$E$14,2,0)</f>
        <v>120</v>
      </c>
      <c r="K1712" s="3">
        <v>24000</v>
      </c>
      <c r="L1712" s="3">
        <v>9211</v>
      </c>
      <c r="M1712" s="3">
        <v>14789</v>
      </c>
      <c r="N1712" t="s">
        <v>23</v>
      </c>
    </row>
    <row r="1713" spans="2:14" x14ac:dyDescent="0.25">
      <c r="B1713" s="2">
        <v>42761</v>
      </c>
      <c r="C1713" s="7">
        <f>YEAR(base[[#This Row],[Data]])</f>
        <v>2017</v>
      </c>
      <c r="D1713" s="7" t="str">
        <f>UPPER(TEXT(base[[#This Row],[Data]],"mmm"))</f>
        <v>JAN</v>
      </c>
      <c r="E1713" t="s">
        <v>20</v>
      </c>
      <c r="F1713" t="s">
        <v>16</v>
      </c>
      <c r="G1713" t="str">
        <f>PROPER(base[[#This Row],[Evento]]&amp;" "&amp;base[[#This Row],[Tipo]])</f>
        <v>Empresa Adulto</v>
      </c>
      <c r="H1713" t="s">
        <v>15</v>
      </c>
      <c r="I1713">
        <v>50</v>
      </c>
      <c r="J1713" s="3">
        <f>VLOOKUP(_xlfn.CONCAT(base[[#This Row],[Evento]],base[[#This Row],[Tipo]]),'[1]tabela de preços'!$D$4:$E$14,2,0)</f>
        <v>100</v>
      </c>
      <c r="K1713" s="3">
        <v>5000</v>
      </c>
      <c r="L1713" s="3">
        <v>1847</v>
      </c>
      <c r="M1713" s="3">
        <v>3153</v>
      </c>
      <c r="N1713" t="s">
        <v>23</v>
      </c>
    </row>
    <row r="1714" spans="2:14" hidden="1" x14ac:dyDescent="0.25">
      <c r="B1714" s="2">
        <v>42953</v>
      </c>
      <c r="C1714" s="7">
        <f>YEAR(base[[#This Row],[Data]])</f>
        <v>2017</v>
      </c>
      <c r="D1714" s="7" t="str">
        <f>UPPER(TEXT(base[[#This Row],[Data]],"mmm"))</f>
        <v>AGO</v>
      </c>
      <c r="E1714" t="s">
        <v>21</v>
      </c>
      <c r="F1714" t="s">
        <v>14</v>
      </c>
      <c r="G1714" t="str">
        <f>PROPER(base[[#This Row],[Evento]]&amp;" "&amp;base[[#This Row],[Tipo]])</f>
        <v>15 Anos Teen</v>
      </c>
      <c r="H1714" t="s">
        <v>12</v>
      </c>
      <c r="I1714">
        <v>100</v>
      </c>
      <c r="J1714" s="3">
        <f>VLOOKUP(_xlfn.CONCAT(base[[#This Row],[Evento]],base[[#This Row],[Tipo]]),'[1]tabela de preços'!$D$4:$E$14,2,0)</f>
        <v>90</v>
      </c>
      <c r="K1714" s="3">
        <v>9000</v>
      </c>
      <c r="L1714" s="3">
        <v>3431</v>
      </c>
      <c r="M1714" s="3">
        <v>5569</v>
      </c>
      <c r="N1714" t="s">
        <v>23</v>
      </c>
    </row>
    <row r="1715" spans="2:14" hidden="1" x14ac:dyDescent="0.25">
      <c r="B1715" s="2">
        <v>42475</v>
      </c>
      <c r="C1715" s="7">
        <f>YEAR(base[[#This Row],[Data]])</f>
        <v>2016</v>
      </c>
      <c r="D1715" s="7" t="str">
        <f>UPPER(TEXT(base[[#This Row],[Data]],"mmm"))</f>
        <v>ABR</v>
      </c>
      <c r="E1715" t="s">
        <v>22</v>
      </c>
      <c r="F1715" t="s">
        <v>16</v>
      </c>
      <c r="G1715" t="str">
        <f>PROPER(base[[#This Row],[Evento]]&amp;" "&amp;base[[#This Row],[Tipo]])</f>
        <v>Despedida Adulto</v>
      </c>
      <c r="H1715" t="s">
        <v>15</v>
      </c>
      <c r="I1715">
        <v>150</v>
      </c>
      <c r="J1715" s="3">
        <f>VLOOKUP(_xlfn.CONCAT(base[[#This Row],[Evento]],base[[#This Row],[Tipo]]),'[1]tabela de preços'!$D$4:$E$14,2,0)</f>
        <v>120</v>
      </c>
      <c r="K1715" s="3">
        <v>18000</v>
      </c>
      <c r="L1715" s="3">
        <v>6909</v>
      </c>
      <c r="M1715" s="3">
        <v>11091</v>
      </c>
      <c r="N1715" t="s">
        <v>23</v>
      </c>
    </row>
    <row r="1716" spans="2:14" hidden="1" x14ac:dyDescent="0.25">
      <c r="B1716" s="2">
        <v>42699</v>
      </c>
      <c r="C1716" s="7">
        <f>YEAR(base[[#This Row],[Data]])</f>
        <v>2016</v>
      </c>
      <c r="D1716" s="7" t="str">
        <f>UPPER(TEXT(base[[#This Row],[Data]],"mmm"))</f>
        <v>NOV</v>
      </c>
      <c r="E1716" t="s">
        <v>10</v>
      </c>
      <c r="F1716" t="s">
        <v>11</v>
      </c>
      <c r="G1716" t="str">
        <f>PROPER(base[[#This Row],[Evento]]&amp;" "&amp;base[[#This Row],[Tipo]])</f>
        <v>Aniversário Infantil</v>
      </c>
      <c r="H1716" t="s">
        <v>12</v>
      </c>
      <c r="I1716">
        <v>50</v>
      </c>
      <c r="J1716" s="3">
        <f>VLOOKUP(_xlfn.CONCAT(base[[#This Row],[Evento]],base[[#This Row],[Tipo]]),'[1]tabela de preços'!$D$4:$E$14,2,0)</f>
        <v>70</v>
      </c>
      <c r="K1716" s="3">
        <v>3500</v>
      </c>
      <c r="L1716" s="3">
        <v>1186</v>
      </c>
      <c r="M1716" s="3">
        <v>2314</v>
      </c>
      <c r="N1716" t="s">
        <v>23</v>
      </c>
    </row>
    <row r="1717" spans="2:14" hidden="1" x14ac:dyDescent="0.25">
      <c r="B1717" s="2">
        <v>42769</v>
      </c>
      <c r="C1717" s="7">
        <f>YEAR(base[[#This Row],[Data]])</f>
        <v>2017</v>
      </c>
      <c r="D1717" s="7" t="str">
        <f>UPPER(TEXT(base[[#This Row],[Data]],"mmm"))</f>
        <v>FEV</v>
      </c>
      <c r="E1717" t="s">
        <v>10</v>
      </c>
      <c r="F1717" t="s">
        <v>14</v>
      </c>
      <c r="G1717" t="str">
        <f>PROPER(base[[#This Row],[Evento]]&amp;" "&amp;base[[#This Row],[Tipo]])</f>
        <v>Aniversário Teen</v>
      </c>
      <c r="H1717" t="s">
        <v>15</v>
      </c>
      <c r="I1717">
        <v>100</v>
      </c>
      <c r="J1717" s="3">
        <f>VLOOKUP(_xlfn.CONCAT(base[[#This Row],[Evento]],base[[#This Row],[Tipo]]),'[1]tabela de preços'!$D$4:$E$14,2,0)</f>
        <v>90</v>
      </c>
      <c r="K1717" s="3">
        <v>9000</v>
      </c>
      <c r="L1717" s="3">
        <v>3739</v>
      </c>
      <c r="M1717" s="3">
        <v>5261</v>
      </c>
      <c r="N1717" t="s">
        <v>23</v>
      </c>
    </row>
    <row r="1718" spans="2:14" hidden="1" x14ac:dyDescent="0.25">
      <c r="B1718" s="2">
        <v>42552</v>
      </c>
      <c r="C1718" s="7">
        <f>YEAR(base[[#This Row],[Data]])</f>
        <v>2016</v>
      </c>
      <c r="D1718" s="7" t="str">
        <f>UPPER(TEXT(base[[#This Row],[Data]],"mmm"))</f>
        <v>JUL</v>
      </c>
      <c r="E1718" t="s">
        <v>10</v>
      </c>
      <c r="F1718" t="s">
        <v>16</v>
      </c>
      <c r="G1718" t="str">
        <f>PROPER(base[[#This Row],[Evento]]&amp;" "&amp;base[[#This Row],[Tipo]])</f>
        <v>Aniversário Adulto</v>
      </c>
      <c r="H1718" t="s">
        <v>12</v>
      </c>
      <c r="I1718">
        <v>150</v>
      </c>
      <c r="J1718" s="3">
        <f>VLOOKUP(_xlfn.CONCAT(base[[#This Row],[Evento]],base[[#This Row],[Tipo]]),'[1]tabela de preços'!$D$4:$E$14,2,0)</f>
        <v>120</v>
      </c>
      <c r="K1718" s="3">
        <v>18000</v>
      </c>
      <c r="L1718" s="3">
        <v>6081</v>
      </c>
      <c r="M1718" s="3">
        <v>11919</v>
      </c>
      <c r="N1718" t="s">
        <v>23</v>
      </c>
    </row>
    <row r="1719" spans="2:14" hidden="1" x14ac:dyDescent="0.25">
      <c r="B1719" s="2">
        <v>42902</v>
      </c>
      <c r="C1719" s="7">
        <f>YEAR(base[[#This Row],[Data]])</f>
        <v>2017</v>
      </c>
      <c r="D1719" s="7" t="str">
        <f>UPPER(TEXT(base[[#This Row],[Data]],"mmm"))</f>
        <v>JUN</v>
      </c>
      <c r="E1719" t="s">
        <v>10</v>
      </c>
      <c r="F1719" t="s">
        <v>17</v>
      </c>
      <c r="G1719" t="str">
        <f>PROPER(base[[#This Row],[Evento]]&amp;" "&amp;base[[#This Row],[Tipo]])</f>
        <v>Aniversário Melhor Idade</v>
      </c>
      <c r="H1719" t="s">
        <v>15</v>
      </c>
      <c r="I1719">
        <v>70</v>
      </c>
      <c r="J1719" s="3">
        <f>VLOOKUP(_xlfn.CONCAT(base[[#This Row],[Evento]],base[[#This Row],[Tipo]]),'[1]tabela de preços'!$D$4:$E$14,2,0)</f>
        <v>120</v>
      </c>
      <c r="K1719" s="3">
        <v>8400</v>
      </c>
      <c r="L1719" s="3">
        <v>3589</v>
      </c>
      <c r="M1719" s="3">
        <v>4811</v>
      </c>
      <c r="N1719" t="s">
        <v>23</v>
      </c>
    </row>
    <row r="1720" spans="2:14" hidden="1" x14ac:dyDescent="0.25">
      <c r="B1720" s="2">
        <v>42735</v>
      </c>
      <c r="C1720" s="7">
        <f>YEAR(base[[#This Row],[Data]])</f>
        <v>2016</v>
      </c>
      <c r="D1720" s="7" t="str">
        <f>UPPER(TEXT(base[[#This Row],[Data]],"mmm"))</f>
        <v>DEZ</v>
      </c>
      <c r="E1720" t="s">
        <v>18</v>
      </c>
      <c r="F1720" t="s">
        <v>16</v>
      </c>
      <c r="G1720" t="str">
        <f>PROPER(base[[#This Row],[Evento]]&amp;" "&amp;base[[#This Row],[Tipo]])</f>
        <v>Casamento Adulto</v>
      </c>
      <c r="H1720" t="s">
        <v>12</v>
      </c>
      <c r="I1720">
        <v>120</v>
      </c>
      <c r="J1720" s="3">
        <f>VLOOKUP(_xlfn.CONCAT(base[[#This Row],[Evento]],base[[#This Row],[Tipo]]),'[1]tabela de preços'!$D$4:$E$14,2,0)</f>
        <v>150</v>
      </c>
      <c r="K1720" s="3">
        <v>18000</v>
      </c>
      <c r="L1720" s="3">
        <v>6011</v>
      </c>
      <c r="M1720" s="3">
        <v>11989</v>
      </c>
      <c r="N1720" t="s">
        <v>23</v>
      </c>
    </row>
    <row r="1721" spans="2:14" hidden="1" x14ac:dyDescent="0.25">
      <c r="B1721" s="2">
        <v>42829</v>
      </c>
      <c r="C1721" s="7">
        <f>YEAR(base[[#This Row],[Data]])</f>
        <v>2017</v>
      </c>
      <c r="D1721" s="7" t="str">
        <f>UPPER(TEXT(base[[#This Row],[Data]],"mmm"))</f>
        <v>ABR</v>
      </c>
      <c r="E1721" t="s">
        <v>19</v>
      </c>
      <c r="F1721" t="s">
        <v>16</v>
      </c>
      <c r="G1721" t="str">
        <f>PROPER(base[[#This Row],[Evento]]&amp;" "&amp;base[[#This Row],[Tipo]])</f>
        <v>Bodas Adulto</v>
      </c>
      <c r="H1721" t="s">
        <v>15</v>
      </c>
      <c r="I1721">
        <v>100</v>
      </c>
      <c r="J1721" s="3">
        <f>VLOOKUP(_xlfn.CONCAT(base[[#This Row],[Evento]],base[[#This Row],[Tipo]]),'[1]tabela de preços'!$D$4:$E$14,2,0)</f>
        <v>150</v>
      </c>
      <c r="K1721" s="3">
        <v>15000</v>
      </c>
      <c r="L1721" s="3">
        <v>5720</v>
      </c>
      <c r="M1721" s="3">
        <v>9280</v>
      </c>
      <c r="N1721" t="s">
        <v>23</v>
      </c>
    </row>
    <row r="1722" spans="2:14" hidden="1" x14ac:dyDescent="0.25">
      <c r="B1722" s="2">
        <v>42717</v>
      </c>
      <c r="C1722" s="7">
        <f>YEAR(base[[#This Row],[Data]])</f>
        <v>2016</v>
      </c>
      <c r="D1722" s="7" t="str">
        <f>UPPER(TEXT(base[[#This Row],[Data]],"mmm"))</f>
        <v>DEZ</v>
      </c>
      <c r="E1722" t="s">
        <v>19</v>
      </c>
      <c r="F1722" t="s">
        <v>17</v>
      </c>
      <c r="G1722" t="str">
        <f>PROPER(base[[#This Row],[Evento]]&amp;" "&amp;base[[#This Row],[Tipo]])</f>
        <v>Bodas Melhor Idade</v>
      </c>
      <c r="H1722" t="s">
        <v>12</v>
      </c>
      <c r="I1722">
        <v>200</v>
      </c>
      <c r="J1722" s="3">
        <f>VLOOKUP(_xlfn.CONCAT(base[[#This Row],[Evento]],base[[#This Row],[Tipo]]),'[1]tabela de preços'!$D$4:$E$14,2,0)</f>
        <v>120</v>
      </c>
      <c r="K1722" s="3">
        <v>24000</v>
      </c>
      <c r="L1722" s="3">
        <v>8343</v>
      </c>
      <c r="M1722" s="3">
        <v>15657</v>
      </c>
      <c r="N1722" t="s">
        <v>23</v>
      </c>
    </row>
    <row r="1723" spans="2:14" hidden="1" x14ac:dyDescent="0.25">
      <c r="B1723" s="2">
        <v>42445</v>
      </c>
      <c r="C1723" s="7">
        <f>YEAR(base[[#This Row],[Data]])</f>
        <v>2016</v>
      </c>
      <c r="D1723" s="7" t="str">
        <f>UPPER(TEXT(base[[#This Row],[Data]],"mmm"))</f>
        <v>MAR</v>
      </c>
      <c r="E1723" t="s">
        <v>20</v>
      </c>
      <c r="F1723" t="s">
        <v>16</v>
      </c>
      <c r="G1723" t="str">
        <f>PROPER(base[[#This Row],[Evento]]&amp;" "&amp;base[[#This Row],[Tipo]])</f>
        <v>Empresa Adulto</v>
      </c>
      <c r="H1723" t="s">
        <v>15</v>
      </c>
      <c r="I1723">
        <v>50</v>
      </c>
      <c r="J1723" s="3">
        <f>VLOOKUP(_xlfn.CONCAT(base[[#This Row],[Evento]],base[[#This Row],[Tipo]]),'[1]tabela de preços'!$D$4:$E$14,2,0)</f>
        <v>100</v>
      </c>
      <c r="K1723" s="3">
        <v>5000</v>
      </c>
      <c r="L1723" s="3">
        <v>1766</v>
      </c>
      <c r="M1723" s="3">
        <v>3234</v>
      </c>
      <c r="N1723" t="s">
        <v>23</v>
      </c>
    </row>
    <row r="1724" spans="2:14" hidden="1" x14ac:dyDescent="0.25">
      <c r="B1724" s="2">
        <v>42528</v>
      </c>
      <c r="C1724" s="7">
        <f>YEAR(base[[#This Row],[Data]])</f>
        <v>2016</v>
      </c>
      <c r="D1724" s="7" t="str">
        <f>UPPER(TEXT(base[[#This Row],[Data]],"mmm"))</f>
        <v>JUN</v>
      </c>
      <c r="E1724" t="s">
        <v>21</v>
      </c>
      <c r="F1724" t="s">
        <v>14</v>
      </c>
      <c r="G1724" t="str">
        <f>PROPER(base[[#This Row],[Evento]]&amp;" "&amp;base[[#This Row],[Tipo]])</f>
        <v>15 Anos Teen</v>
      </c>
      <c r="H1724" t="s">
        <v>12</v>
      </c>
      <c r="I1724">
        <v>100</v>
      </c>
      <c r="J1724" s="3">
        <f>VLOOKUP(_xlfn.CONCAT(base[[#This Row],[Evento]],base[[#This Row],[Tipo]]),'[1]tabela de preços'!$D$4:$E$14,2,0)</f>
        <v>90</v>
      </c>
      <c r="K1724" s="3">
        <v>9000</v>
      </c>
      <c r="L1724" s="3">
        <v>3558</v>
      </c>
      <c r="M1724" s="3">
        <v>5442</v>
      </c>
      <c r="N1724" t="s">
        <v>23</v>
      </c>
    </row>
    <row r="1725" spans="2:14" hidden="1" x14ac:dyDescent="0.25">
      <c r="B1725" s="2">
        <v>42559</v>
      </c>
      <c r="C1725" s="7">
        <f>YEAR(base[[#This Row],[Data]])</f>
        <v>2016</v>
      </c>
      <c r="D1725" s="7" t="str">
        <f>UPPER(TEXT(base[[#This Row],[Data]],"mmm"))</f>
        <v>JUL</v>
      </c>
      <c r="E1725" t="s">
        <v>22</v>
      </c>
      <c r="F1725" t="s">
        <v>16</v>
      </c>
      <c r="G1725" t="str">
        <f>PROPER(base[[#This Row],[Evento]]&amp;" "&amp;base[[#This Row],[Tipo]])</f>
        <v>Despedida Adulto</v>
      </c>
      <c r="H1725" t="s">
        <v>15</v>
      </c>
      <c r="I1725">
        <v>150</v>
      </c>
      <c r="J1725" s="3">
        <f>VLOOKUP(_xlfn.CONCAT(base[[#This Row],[Evento]],base[[#This Row],[Tipo]]),'[1]tabela de preços'!$D$4:$E$14,2,0)</f>
        <v>120</v>
      </c>
      <c r="K1725" s="3">
        <v>18000</v>
      </c>
      <c r="L1725" s="3">
        <v>7580</v>
      </c>
      <c r="M1725" s="3">
        <v>10420</v>
      </c>
      <c r="N1725" t="s">
        <v>23</v>
      </c>
    </row>
    <row r="1726" spans="2:14" hidden="1" x14ac:dyDescent="0.25">
      <c r="B1726" s="2">
        <v>42428</v>
      </c>
      <c r="C1726" s="7">
        <f>YEAR(base[[#This Row],[Data]])</f>
        <v>2016</v>
      </c>
      <c r="D1726" s="7" t="str">
        <f>UPPER(TEXT(base[[#This Row],[Data]],"mmm"))</f>
        <v>FEV</v>
      </c>
      <c r="E1726" t="s">
        <v>10</v>
      </c>
      <c r="F1726" t="s">
        <v>11</v>
      </c>
      <c r="G1726" t="str">
        <f>PROPER(base[[#This Row],[Evento]]&amp;" "&amp;base[[#This Row],[Tipo]])</f>
        <v>Aniversário Infantil</v>
      </c>
      <c r="H1726" t="s">
        <v>12</v>
      </c>
      <c r="I1726">
        <v>50</v>
      </c>
      <c r="J1726" s="3">
        <f>VLOOKUP(_xlfn.CONCAT(base[[#This Row],[Evento]],base[[#This Row],[Tipo]]),'[1]tabela de preços'!$D$4:$E$14,2,0)</f>
        <v>70</v>
      </c>
      <c r="K1726" s="3">
        <v>3500</v>
      </c>
      <c r="L1726" s="3">
        <v>1513</v>
      </c>
      <c r="M1726" s="3">
        <v>1987</v>
      </c>
      <c r="N1726" t="s">
        <v>23</v>
      </c>
    </row>
    <row r="1727" spans="2:14" hidden="1" x14ac:dyDescent="0.25">
      <c r="B1727" s="2">
        <v>42671</v>
      </c>
      <c r="C1727" s="7">
        <f>YEAR(base[[#This Row],[Data]])</f>
        <v>2016</v>
      </c>
      <c r="D1727" s="7" t="str">
        <f>UPPER(TEXT(base[[#This Row],[Data]],"mmm"))</f>
        <v>OUT</v>
      </c>
      <c r="E1727" t="s">
        <v>10</v>
      </c>
      <c r="F1727" t="s">
        <v>14</v>
      </c>
      <c r="G1727" t="str">
        <f>PROPER(base[[#This Row],[Evento]]&amp;" "&amp;base[[#This Row],[Tipo]])</f>
        <v>Aniversário Teen</v>
      </c>
      <c r="H1727" t="s">
        <v>15</v>
      </c>
      <c r="I1727">
        <v>100</v>
      </c>
      <c r="J1727" s="3">
        <f>VLOOKUP(_xlfn.CONCAT(base[[#This Row],[Evento]],base[[#This Row],[Tipo]]),'[1]tabela de preços'!$D$4:$E$14,2,0)</f>
        <v>90</v>
      </c>
      <c r="K1727" s="3">
        <v>9000</v>
      </c>
      <c r="L1727" s="3">
        <v>3957</v>
      </c>
      <c r="M1727" s="3">
        <v>5043</v>
      </c>
      <c r="N1727" t="s">
        <v>23</v>
      </c>
    </row>
    <row r="1728" spans="2:14" hidden="1" x14ac:dyDescent="0.25">
      <c r="B1728" s="2">
        <v>43068</v>
      </c>
      <c r="C1728" s="7">
        <f>YEAR(base[[#This Row],[Data]])</f>
        <v>2017</v>
      </c>
      <c r="D1728" s="7" t="str">
        <f>UPPER(TEXT(base[[#This Row],[Data]],"mmm"))</f>
        <v>NOV</v>
      </c>
      <c r="E1728" t="s">
        <v>10</v>
      </c>
      <c r="F1728" t="s">
        <v>16</v>
      </c>
      <c r="G1728" t="str">
        <f>PROPER(base[[#This Row],[Evento]]&amp;" "&amp;base[[#This Row],[Tipo]])</f>
        <v>Aniversário Adulto</v>
      </c>
      <c r="H1728" t="s">
        <v>12</v>
      </c>
      <c r="I1728">
        <v>150</v>
      </c>
      <c r="J1728" s="3">
        <f>VLOOKUP(_xlfn.CONCAT(base[[#This Row],[Evento]],base[[#This Row],[Tipo]]),'[1]tabela de preços'!$D$4:$E$14,2,0)</f>
        <v>120</v>
      </c>
      <c r="K1728" s="3">
        <v>18000</v>
      </c>
      <c r="L1728" s="3">
        <v>7431</v>
      </c>
      <c r="M1728" s="3">
        <v>10569</v>
      </c>
      <c r="N1728" t="s">
        <v>23</v>
      </c>
    </row>
    <row r="1729" spans="2:14" hidden="1" x14ac:dyDescent="0.25">
      <c r="B1729" s="2">
        <v>42769</v>
      </c>
      <c r="C1729" s="7">
        <f>YEAR(base[[#This Row],[Data]])</f>
        <v>2017</v>
      </c>
      <c r="D1729" s="7" t="str">
        <f>UPPER(TEXT(base[[#This Row],[Data]],"mmm"))</f>
        <v>FEV</v>
      </c>
      <c r="E1729" t="s">
        <v>10</v>
      </c>
      <c r="F1729" t="s">
        <v>17</v>
      </c>
      <c r="G1729" t="str">
        <f>PROPER(base[[#This Row],[Evento]]&amp;" "&amp;base[[#This Row],[Tipo]])</f>
        <v>Aniversário Melhor Idade</v>
      </c>
      <c r="H1729" t="s">
        <v>15</v>
      </c>
      <c r="I1729">
        <v>70</v>
      </c>
      <c r="J1729" s="3">
        <f>VLOOKUP(_xlfn.CONCAT(base[[#This Row],[Evento]],base[[#This Row],[Tipo]]),'[1]tabela de preços'!$D$4:$E$14,2,0)</f>
        <v>120</v>
      </c>
      <c r="K1729" s="3">
        <v>8400</v>
      </c>
      <c r="L1729" s="3">
        <v>2782</v>
      </c>
      <c r="M1729" s="3">
        <v>5618</v>
      </c>
      <c r="N1729" t="s">
        <v>23</v>
      </c>
    </row>
    <row r="1730" spans="2:14" hidden="1" x14ac:dyDescent="0.25">
      <c r="B1730" s="2">
        <v>42633</v>
      </c>
      <c r="C1730" s="7">
        <f>YEAR(base[[#This Row],[Data]])</f>
        <v>2016</v>
      </c>
      <c r="D1730" s="7" t="str">
        <f>UPPER(TEXT(base[[#This Row],[Data]],"mmm"))</f>
        <v>SET</v>
      </c>
      <c r="E1730" t="s">
        <v>18</v>
      </c>
      <c r="F1730" t="s">
        <v>16</v>
      </c>
      <c r="G1730" t="str">
        <f>PROPER(base[[#This Row],[Evento]]&amp;" "&amp;base[[#This Row],[Tipo]])</f>
        <v>Casamento Adulto</v>
      </c>
      <c r="H1730" t="s">
        <v>12</v>
      </c>
      <c r="I1730">
        <v>120</v>
      </c>
      <c r="J1730" s="3">
        <f>VLOOKUP(_xlfn.CONCAT(base[[#This Row],[Evento]],base[[#This Row],[Tipo]]),'[1]tabela de preços'!$D$4:$E$14,2,0)</f>
        <v>150</v>
      </c>
      <c r="K1730" s="3">
        <v>18000</v>
      </c>
      <c r="L1730" s="3">
        <v>7893</v>
      </c>
      <c r="M1730" s="3">
        <v>10107</v>
      </c>
      <c r="N1730" t="s">
        <v>23</v>
      </c>
    </row>
    <row r="1731" spans="2:14" hidden="1" x14ac:dyDescent="0.25">
      <c r="B1731" s="2">
        <v>42815</v>
      </c>
      <c r="C1731" s="7">
        <f>YEAR(base[[#This Row],[Data]])</f>
        <v>2017</v>
      </c>
      <c r="D1731" s="7" t="str">
        <f>UPPER(TEXT(base[[#This Row],[Data]],"mmm"))</f>
        <v>MAR</v>
      </c>
      <c r="E1731" t="s">
        <v>19</v>
      </c>
      <c r="F1731" t="s">
        <v>16</v>
      </c>
      <c r="G1731" t="str">
        <f>PROPER(base[[#This Row],[Evento]]&amp;" "&amp;base[[#This Row],[Tipo]])</f>
        <v>Bodas Adulto</v>
      </c>
      <c r="H1731" t="s">
        <v>15</v>
      </c>
      <c r="I1731">
        <v>100</v>
      </c>
      <c r="J1731" s="3">
        <f>VLOOKUP(_xlfn.CONCAT(base[[#This Row],[Evento]],base[[#This Row],[Tipo]]),'[1]tabela de preços'!$D$4:$E$14,2,0)</f>
        <v>150</v>
      </c>
      <c r="K1731" s="3">
        <v>15000</v>
      </c>
      <c r="L1731" s="3">
        <v>5894</v>
      </c>
      <c r="M1731" s="3">
        <v>9106</v>
      </c>
      <c r="N1731" t="s">
        <v>23</v>
      </c>
    </row>
    <row r="1732" spans="2:14" hidden="1" x14ac:dyDescent="0.25">
      <c r="B1732" s="2">
        <v>43026</v>
      </c>
      <c r="C1732" s="7">
        <f>YEAR(base[[#This Row],[Data]])</f>
        <v>2017</v>
      </c>
      <c r="D1732" s="7" t="str">
        <f>UPPER(TEXT(base[[#This Row],[Data]],"mmm"))</f>
        <v>OUT</v>
      </c>
      <c r="E1732" t="s">
        <v>19</v>
      </c>
      <c r="F1732" t="s">
        <v>17</v>
      </c>
      <c r="G1732" t="str">
        <f>PROPER(base[[#This Row],[Evento]]&amp;" "&amp;base[[#This Row],[Tipo]])</f>
        <v>Bodas Melhor Idade</v>
      </c>
      <c r="H1732" t="s">
        <v>12</v>
      </c>
      <c r="I1732">
        <v>200</v>
      </c>
      <c r="J1732" s="3">
        <f>VLOOKUP(_xlfn.CONCAT(base[[#This Row],[Evento]],base[[#This Row],[Tipo]]),'[1]tabela de preços'!$D$4:$E$14,2,0)</f>
        <v>120</v>
      </c>
      <c r="K1732" s="3">
        <v>24000</v>
      </c>
      <c r="L1732" s="3">
        <v>8212</v>
      </c>
      <c r="M1732" s="3">
        <v>15788</v>
      </c>
      <c r="N1732" t="s">
        <v>23</v>
      </c>
    </row>
    <row r="1733" spans="2:14" hidden="1" x14ac:dyDescent="0.25">
      <c r="B1733" s="2">
        <v>43008</v>
      </c>
      <c r="C1733" s="7">
        <f>YEAR(base[[#This Row],[Data]])</f>
        <v>2017</v>
      </c>
      <c r="D1733" s="7" t="str">
        <f>UPPER(TEXT(base[[#This Row],[Data]],"mmm"))</f>
        <v>SET</v>
      </c>
      <c r="E1733" t="s">
        <v>20</v>
      </c>
      <c r="F1733" t="s">
        <v>16</v>
      </c>
      <c r="G1733" t="str">
        <f>PROPER(base[[#This Row],[Evento]]&amp;" "&amp;base[[#This Row],[Tipo]])</f>
        <v>Empresa Adulto</v>
      </c>
      <c r="H1733" t="s">
        <v>15</v>
      </c>
      <c r="I1733">
        <v>50</v>
      </c>
      <c r="J1733" s="3">
        <f>VLOOKUP(_xlfn.CONCAT(base[[#This Row],[Evento]],base[[#This Row],[Tipo]]),'[1]tabela de preços'!$D$4:$E$14,2,0)</f>
        <v>100</v>
      </c>
      <c r="K1733" s="3">
        <v>5000</v>
      </c>
      <c r="L1733" s="3">
        <v>1833</v>
      </c>
      <c r="M1733" s="3">
        <v>3167</v>
      </c>
      <c r="N1733" t="s">
        <v>23</v>
      </c>
    </row>
    <row r="1734" spans="2:14" hidden="1" x14ac:dyDescent="0.25">
      <c r="B1734" s="2">
        <v>42557</v>
      </c>
      <c r="C1734" s="7">
        <f>YEAR(base[[#This Row],[Data]])</f>
        <v>2016</v>
      </c>
      <c r="D1734" s="7" t="str">
        <f>UPPER(TEXT(base[[#This Row],[Data]],"mmm"))</f>
        <v>JUL</v>
      </c>
      <c r="E1734" t="s">
        <v>21</v>
      </c>
      <c r="F1734" t="s">
        <v>14</v>
      </c>
      <c r="G1734" t="str">
        <f>PROPER(base[[#This Row],[Evento]]&amp;" "&amp;base[[#This Row],[Tipo]])</f>
        <v>15 Anos Teen</v>
      </c>
      <c r="H1734" t="s">
        <v>12</v>
      </c>
      <c r="I1734">
        <v>100</v>
      </c>
      <c r="J1734" s="3">
        <f>VLOOKUP(_xlfn.CONCAT(base[[#This Row],[Evento]],base[[#This Row],[Tipo]]),'[1]tabela de preços'!$D$4:$E$14,2,0)</f>
        <v>90</v>
      </c>
      <c r="K1734" s="3">
        <v>9000</v>
      </c>
      <c r="L1734" s="3">
        <v>3359</v>
      </c>
      <c r="M1734" s="3">
        <v>5641</v>
      </c>
      <c r="N1734" t="s">
        <v>23</v>
      </c>
    </row>
    <row r="1735" spans="2:14" hidden="1" x14ac:dyDescent="0.25">
      <c r="B1735" s="2">
        <v>42973</v>
      </c>
      <c r="C1735" s="7">
        <f>YEAR(base[[#This Row],[Data]])</f>
        <v>2017</v>
      </c>
      <c r="D1735" s="7" t="str">
        <f>UPPER(TEXT(base[[#This Row],[Data]],"mmm"))</f>
        <v>AGO</v>
      </c>
      <c r="E1735" t="s">
        <v>22</v>
      </c>
      <c r="F1735" t="s">
        <v>16</v>
      </c>
      <c r="G1735" t="str">
        <f>PROPER(base[[#This Row],[Evento]]&amp;" "&amp;base[[#This Row],[Tipo]])</f>
        <v>Despedida Adulto</v>
      </c>
      <c r="H1735" t="s">
        <v>15</v>
      </c>
      <c r="I1735">
        <v>150</v>
      </c>
      <c r="J1735" s="3">
        <f>VLOOKUP(_xlfn.CONCAT(base[[#This Row],[Evento]],base[[#This Row],[Tipo]]),'[1]tabela de preços'!$D$4:$E$14,2,0)</f>
        <v>120</v>
      </c>
      <c r="K1735" s="3">
        <v>18000</v>
      </c>
      <c r="L1735" s="3">
        <v>6350</v>
      </c>
      <c r="M1735" s="3">
        <v>11650</v>
      </c>
      <c r="N1735" t="s">
        <v>23</v>
      </c>
    </row>
    <row r="1736" spans="2:14" hidden="1" x14ac:dyDescent="0.25">
      <c r="B1736" s="2">
        <v>42537</v>
      </c>
      <c r="C1736" s="7">
        <f>YEAR(base[[#This Row],[Data]])</f>
        <v>2016</v>
      </c>
      <c r="D1736" s="7" t="str">
        <f>UPPER(TEXT(base[[#This Row],[Data]],"mmm"))</f>
        <v>JUN</v>
      </c>
      <c r="E1736" t="s">
        <v>10</v>
      </c>
      <c r="F1736" t="s">
        <v>11</v>
      </c>
      <c r="G1736" t="str">
        <f>PROPER(base[[#This Row],[Evento]]&amp;" "&amp;base[[#This Row],[Tipo]])</f>
        <v>Aniversário Infantil</v>
      </c>
      <c r="H1736" t="s">
        <v>12</v>
      </c>
      <c r="I1736">
        <v>50</v>
      </c>
      <c r="J1736" s="3">
        <f>VLOOKUP(_xlfn.CONCAT(base[[#This Row],[Evento]],base[[#This Row],[Tipo]]),'[1]tabela de preços'!$D$4:$E$14,2,0)</f>
        <v>70</v>
      </c>
      <c r="K1736" s="3">
        <v>3500</v>
      </c>
      <c r="L1736" s="3">
        <v>1444</v>
      </c>
      <c r="M1736" s="3">
        <v>2056</v>
      </c>
      <c r="N1736" t="s">
        <v>23</v>
      </c>
    </row>
    <row r="1737" spans="2:14" hidden="1" x14ac:dyDescent="0.25">
      <c r="B1737" s="2">
        <v>42820</v>
      </c>
      <c r="C1737" s="7">
        <f>YEAR(base[[#This Row],[Data]])</f>
        <v>2017</v>
      </c>
      <c r="D1737" s="7" t="str">
        <f>UPPER(TEXT(base[[#This Row],[Data]],"mmm"))</f>
        <v>MAR</v>
      </c>
      <c r="E1737" t="s">
        <v>10</v>
      </c>
      <c r="F1737" t="s">
        <v>14</v>
      </c>
      <c r="G1737" t="str">
        <f>PROPER(base[[#This Row],[Evento]]&amp;" "&amp;base[[#This Row],[Tipo]])</f>
        <v>Aniversário Teen</v>
      </c>
      <c r="H1737" t="s">
        <v>15</v>
      </c>
      <c r="I1737">
        <v>100</v>
      </c>
      <c r="J1737" s="3">
        <f>VLOOKUP(_xlfn.CONCAT(base[[#This Row],[Evento]],base[[#This Row],[Tipo]]),'[1]tabela de preços'!$D$4:$E$14,2,0)</f>
        <v>90</v>
      </c>
      <c r="K1737" s="3">
        <v>9000</v>
      </c>
      <c r="L1737" s="3">
        <v>3730</v>
      </c>
      <c r="M1737" s="3">
        <v>5270</v>
      </c>
      <c r="N1737" t="s">
        <v>23</v>
      </c>
    </row>
    <row r="1738" spans="2:14" hidden="1" x14ac:dyDescent="0.25">
      <c r="B1738" s="2">
        <v>42788</v>
      </c>
      <c r="C1738" s="7">
        <f>YEAR(base[[#This Row],[Data]])</f>
        <v>2017</v>
      </c>
      <c r="D1738" s="7" t="str">
        <f>UPPER(TEXT(base[[#This Row],[Data]],"mmm"))</f>
        <v>FEV</v>
      </c>
      <c r="E1738" t="s">
        <v>10</v>
      </c>
      <c r="F1738" t="s">
        <v>16</v>
      </c>
      <c r="G1738" t="str">
        <f>PROPER(base[[#This Row],[Evento]]&amp;" "&amp;base[[#This Row],[Tipo]])</f>
        <v>Aniversário Adulto</v>
      </c>
      <c r="H1738" t="s">
        <v>12</v>
      </c>
      <c r="I1738">
        <v>150</v>
      </c>
      <c r="J1738" s="3">
        <f>VLOOKUP(_xlfn.CONCAT(base[[#This Row],[Evento]],base[[#This Row],[Tipo]]),'[1]tabela de preços'!$D$4:$E$14,2,0)</f>
        <v>120</v>
      </c>
      <c r="K1738" s="3">
        <v>18000</v>
      </c>
      <c r="L1738" s="3">
        <v>7287</v>
      </c>
      <c r="M1738" s="3">
        <v>10713</v>
      </c>
      <c r="N1738" t="s">
        <v>23</v>
      </c>
    </row>
    <row r="1739" spans="2:14" hidden="1" x14ac:dyDescent="0.25">
      <c r="B1739" s="2">
        <v>42480</v>
      </c>
      <c r="C1739" s="7">
        <f>YEAR(base[[#This Row],[Data]])</f>
        <v>2016</v>
      </c>
      <c r="D1739" s="7" t="str">
        <f>UPPER(TEXT(base[[#This Row],[Data]],"mmm"))</f>
        <v>ABR</v>
      </c>
      <c r="E1739" t="s">
        <v>10</v>
      </c>
      <c r="F1739" t="s">
        <v>17</v>
      </c>
      <c r="G1739" t="str">
        <f>PROPER(base[[#This Row],[Evento]]&amp;" "&amp;base[[#This Row],[Tipo]])</f>
        <v>Aniversário Melhor Idade</v>
      </c>
      <c r="H1739" t="s">
        <v>15</v>
      </c>
      <c r="I1739">
        <v>70</v>
      </c>
      <c r="J1739" s="3">
        <f>VLOOKUP(_xlfn.CONCAT(base[[#This Row],[Evento]],base[[#This Row],[Tipo]]),'[1]tabela de preços'!$D$4:$E$14,2,0)</f>
        <v>120</v>
      </c>
      <c r="K1739" s="3">
        <v>8400</v>
      </c>
      <c r="L1739" s="3">
        <v>3711</v>
      </c>
      <c r="M1739" s="3">
        <v>4689</v>
      </c>
      <c r="N1739" t="s">
        <v>23</v>
      </c>
    </row>
    <row r="1740" spans="2:14" hidden="1" x14ac:dyDescent="0.25">
      <c r="B1740" s="2">
        <v>42656</v>
      </c>
      <c r="C1740" s="7">
        <f>YEAR(base[[#This Row],[Data]])</f>
        <v>2016</v>
      </c>
      <c r="D1740" s="7" t="str">
        <f>UPPER(TEXT(base[[#This Row],[Data]],"mmm"))</f>
        <v>OUT</v>
      </c>
      <c r="E1740" t="s">
        <v>18</v>
      </c>
      <c r="F1740" t="s">
        <v>16</v>
      </c>
      <c r="G1740" t="str">
        <f>PROPER(base[[#This Row],[Evento]]&amp;" "&amp;base[[#This Row],[Tipo]])</f>
        <v>Casamento Adulto</v>
      </c>
      <c r="H1740" t="s">
        <v>12</v>
      </c>
      <c r="I1740">
        <v>120</v>
      </c>
      <c r="J1740" s="3">
        <f>VLOOKUP(_xlfn.CONCAT(base[[#This Row],[Evento]],base[[#This Row],[Tipo]]),'[1]tabela de preços'!$D$4:$E$14,2,0)</f>
        <v>150</v>
      </c>
      <c r="K1740" s="3">
        <v>18000</v>
      </c>
      <c r="L1740" s="3">
        <v>8091</v>
      </c>
      <c r="M1740" s="3">
        <v>9909</v>
      </c>
      <c r="N1740" t="s">
        <v>23</v>
      </c>
    </row>
    <row r="1741" spans="2:14" x14ac:dyDescent="0.25">
      <c r="B1741" s="2">
        <v>42762</v>
      </c>
      <c r="C1741" s="7">
        <f>YEAR(base[[#This Row],[Data]])</f>
        <v>2017</v>
      </c>
      <c r="D1741" s="7" t="str">
        <f>UPPER(TEXT(base[[#This Row],[Data]],"mmm"))</f>
        <v>JAN</v>
      </c>
      <c r="E1741" t="s">
        <v>19</v>
      </c>
      <c r="F1741" t="s">
        <v>16</v>
      </c>
      <c r="G1741" t="str">
        <f>PROPER(base[[#This Row],[Evento]]&amp;" "&amp;base[[#This Row],[Tipo]])</f>
        <v>Bodas Adulto</v>
      </c>
      <c r="H1741" t="s">
        <v>15</v>
      </c>
      <c r="I1741">
        <v>100</v>
      </c>
      <c r="J1741" s="3">
        <f>VLOOKUP(_xlfn.CONCAT(base[[#This Row],[Evento]],base[[#This Row],[Tipo]]),'[1]tabela de preços'!$D$4:$E$14,2,0)</f>
        <v>150</v>
      </c>
      <c r="K1741" s="3">
        <v>15000</v>
      </c>
      <c r="L1741" s="3">
        <v>5481</v>
      </c>
      <c r="M1741" s="3">
        <v>9519</v>
      </c>
      <c r="N1741" t="s">
        <v>23</v>
      </c>
    </row>
    <row r="1742" spans="2:14" hidden="1" x14ac:dyDescent="0.25">
      <c r="B1742" s="2">
        <v>42482</v>
      </c>
      <c r="C1742" s="7">
        <f>YEAR(base[[#This Row],[Data]])</f>
        <v>2016</v>
      </c>
      <c r="D1742" s="7" t="str">
        <f>UPPER(TEXT(base[[#This Row],[Data]],"mmm"))</f>
        <v>ABR</v>
      </c>
      <c r="E1742" t="s">
        <v>19</v>
      </c>
      <c r="F1742" t="s">
        <v>17</v>
      </c>
      <c r="G1742" t="str">
        <f>PROPER(base[[#This Row],[Evento]]&amp;" "&amp;base[[#This Row],[Tipo]])</f>
        <v>Bodas Melhor Idade</v>
      </c>
      <c r="H1742" t="s">
        <v>12</v>
      </c>
      <c r="I1742">
        <v>200</v>
      </c>
      <c r="J1742" s="3">
        <f>VLOOKUP(_xlfn.CONCAT(base[[#This Row],[Evento]],base[[#This Row],[Tipo]]),'[1]tabela de preços'!$D$4:$E$14,2,0)</f>
        <v>120</v>
      </c>
      <c r="K1742" s="3">
        <v>24000</v>
      </c>
      <c r="L1742" s="3">
        <v>9678</v>
      </c>
      <c r="M1742" s="3">
        <v>14322</v>
      </c>
      <c r="N1742" t="s">
        <v>23</v>
      </c>
    </row>
    <row r="1743" spans="2:14" hidden="1" x14ac:dyDescent="0.25">
      <c r="B1743" s="2">
        <v>43091</v>
      </c>
      <c r="C1743" s="7">
        <f>YEAR(base[[#This Row],[Data]])</f>
        <v>2017</v>
      </c>
      <c r="D1743" s="7" t="str">
        <f>UPPER(TEXT(base[[#This Row],[Data]],"mmm"))</f>
        <v>DEZ</v>
      </c>
      <c r="E1743" t="s">
        <v>20</v>
      </c>
      <c r="F1743" t="s">
        <v>16</v>
      </c>
      <c r="G1743" t="str">
        <f>PROPER(base[[#This Row],[Evento]]&amp;" "&amp;base[[#This Row],[Tipo]])</f>
        <v>Empresa Adulto</v>
      </c>
      <c r="H1743" t="s">
        <v>15</v>
      </c>
      <c r="I1743">
        <v>50</v>
      </c>
      <c r="J1743" s="3">
        <f>VLOOKUP(_xlfn.CONCAT(base[[#This Row],[Evento]],base[[#This Row],[Tipo]]),'[1]tabela de preços'!$D$4:$E$14,2,0)</f>
        <v>100</v>
      </c>
      <c r="K1743" s="3">
        <v>5000</v>
      </c>
      <c r="L1743" s="3">
        <v>1684</v>
      </c>
      <c r="M1743" s="3">
        <v>3316</v>
      </c>
      <c r="N1743" t="s">
        <v>23</v>
      </c>
    </row>
    <row r="1744" spans="2:14" hidden="1" x14ac:dyDescent="0.25">
      <c r="B1744" s="2">
        <v>42936</v>
      </c>
      <c r="C1744" s="7">
        <f>YEAR(base[[#This Row],[Data]])</f>
        <v>2017</v>
      </c>
      <c r="D1744" s="7" t="str">
        <f>UPPER(TEXT(base[[#This Row],[Data]],"mmm"))</f>
        <v>JUL</v>
      </c>
      <c r="E1744" t="s">
        <v>21</v>
      </c>
      <c r="F1744" t="s">
        <v>14</v>
      </c>
      <c r="G1744" t="str">
        <f>PROPER(base[[#This Row],[Evento]]&amp;" "&amp;base[[#This Row],[Tipo]])</f>
        <v>15 Anos Teen</v>
      </c>
      <c r="H1744" t="s">
        <v>12</v>
      </c>
      <c r="I1744">
        <v>100</v>
      </c>
      <c r="J1744" s="3">
        <f>VLOOKUP(_xlfn.CONCAT(base[[#This Row],[Evento]],base[[#This Row],[Tipo]]),'[1]tabela de preços'!$D$4:$E$14,2,0)</f>
        <v>90</v>
      </c>
      <c r="K1744" s="3">
        <v>9000</v>
      </c>
      <c r="L1744" s="3">
        <v>3400</v>
      </c>
      <c r="M1744" s="3">
        <v>5600</v>
      </c>
      <c r="N1744" t="s">
        <v>23</v>
      </c>
    </row>
    <row r="1745" spans="2:14" hidden="1" x14ac:dyDescent="0.25">
      <c r="B1745" s="2">
        <v>42985</v>
      </c>
      <c r="C1745" s="7">
        <f>YEAR(base[[#This Row],[Data]])</f>
        <v>2017</v>
      </c>
      <c r="D1745" s="7" t="str">
        <f>UPPER(TEXT(base[[#This Row],[Data]],"mmm"))</f>
        <v>SET</v>
      </c>
      <c r="E1745" t="s">
        <v>22</v>
      </c>
      <c r="F1745" t="s">
        <v>16</v>
      </c>
      <c r="G1745" t="str">
        <f>PROPER(base[[#This Row],[Evento]]&amp;" "&amp;base[[#This Row],[Tipo]])</f>
        <v>Despedida Adulto</v>
      </c>
      <c r="H1745" t="s">
        <v>15</v>
      </c>
      <c r="I1745">
        <v>150</v>
      </c>
      <c r="J1745" s="3">
        <f>VLOOKUP(_xlfn.CONCAT(base[[#This Row],[Evento]],base[[#This Row],[Tipo]]),'[1]tabela de preços'!$D$4:$E$14,2,0)</f>
        <v>120</v>
      </c>
      <c r="K1745" s="3">
        <v>18000</v>
      </c>
      <c r="L1745" s="3">
        <v>6230</v>
      </c>
      <c r="M1745" s="3">
        <v>11770</v>
      </c>
      <c r="N1745" t="s">
        <v>23</v>
      </c>
    </row>
    <row r="1746" spans="2:14" hidden="1" x14ac:dyDescent="0.25">
      <c r="B1746" s="2">
        <v>42553</v>
      </c>
      <c r="C1746" s="7">
        <f>YEAR(base[[#This Row],[Data]])</f>
        <v>2016</v>
      </c>
      <c r="D1746" s="7" t="str">
        <f>UPPER(TEXT(base[[#This Row],[Data]],"mmm"))</f>
        <v>JUL</v>
      </c>
      <c r="E1746" t="s">
        <v>10</v>
      </c>
      <c r="F1746" t="s">
        <v>11</v>
      </c>
      <c r="G1746" t="str">
        <f>PROPER(base[[#This Row],[Evento]]&amp;" "&amp;base[[#This Row],[Tipo]])</f>
        <v>Aniversário Infantil</v>
      </c>
      <c r="H1746" t="s">
        <v>12</v>
      </c>
      <c r="I1746">
        <v>50</v>
      </c>
      <c r="J1746" s="3">
        <f>VLOOKUP(_xlfn.CONCAT(base[[#This Row],[Evento]],base[[#This Row],[Tipo]]),'[1]tabela de preços'!$D$4:$E$14,2,0)</f>
        <v>70</v>
      </c>
      <c r="K1746" s="3">
        <v>3500</v>
      </c>
      <c r="L1746" s="3">
        <v>1316</v>
      </c>
      <c r="M1746" s="3">
        <v>2184</v>
      </c>
      <c r="N1746" t="s">
        <v>23</v>
      </c>
    </row>
    <row r="1747" spans="2:14" hidden="1" x14ac:dyDescent="0.25">
      <c r="B1747" s="2">
        <v>42785</v>
      </c>
      <c r="C1747" s="7">
        <f>YEAR(base[[#This Row],[Data]])</f>
        <v>2017</v>
      </c>
      <c r="D1747" s="7" t="str">
        <f>UPPER(TEXT(base[[#This Row],[Data]],"mmm"))</f>
        <v>FEV</v>
      </c>
      <c r="E1747" t="s">
        <v>10</v>
      </c>
      <c r="F1747" t="s">
        <v>14</v>
      </c>
      <c r="G1747" t="str">
        <f>PROPER(base[[#This Row],[Evento]]&amp;" "&amp;base[[#This Row],[Tipo]])</f>
        <v>Aniversário Teen</v>
      </c>
      <c r="H1747" t="s">
        <v>15</v>
      </c>
      <c r="I1747">
        <v>100</v>
      </c>
      <c r="J1747" s="3">
        <f>VLOOKUP(_xlfn.CONCAT(base[[#This Row],[Evento]],base[[#This Row],[Tipo]]),'[1]tabela de preços'!$D$4:$E$14,2,0)</f>
        <v>90</v>
      </c>
      <c r="K1747" s="3">
        <v>9000</v>
      </c>
      <c r="L1747" s="3">
        <v>3576</v>
      </c>
      <c r="M1747" s="3">
        <v>5424</v>
      </c>
      <c r="N1747" t="s">
        <v>23</v>
      </c>
    </row>
    <row r="1748" spans="2:14" hidden="1" x14ac:dyDescent="0.25">
      <c r="B1748" s="2">
        <v>42486</v>
      </c>
      <c r="C1748" s="7">
        <f>YEAR(base[[#This Row],[Data]])</f>
        <v>2016</v>
      </c>
      <c r="D1748" s="7" t="str">
        <f>UPPER(TEXT(base[[#This Row],[Data]],"mmm"))</f>
        <v>ABR</v>
      </c>
      <c r="E1748" t="s">
        <v>10</v>
      </c>
      <c r="F1748" t="s">
        <v>16</v>
      </c>
      <c r="G1748" t="str">
        <f>PROPER(base[[#This Row],[Evento]]&amp;" "&amp;base[[#This Row],[Tipo]])</f>
        <v>Aniversário Adulto</v>
      </c>
      <c r="H1748" t="s">
        <v>12</v>
      </c>
      <c r="I1748">
        <v>150</v>
      </c>
      <c r="J1748" s="3">
        <f>VLOOKUP(_xlfn.CONCAT(base[[#This Row],[Evento]],base[[#This Row],[Tipo]]),'[1]tabela de preços'!$D$4:$E$14,2,0)</f>
        <v>120</v>
      </c>
      <c r="K1748" s="3">
        <v>18000</v>
      </c>
      <c r="L1748" s="3">
        <v>7698</v>
      </c>
      <c r="M1748" s="3">
        <v>10302</v>
      </c>
      <c r="N1748" t="s">
        <v>23</v>
      </c>
    </row>
    <row r="1749" spans="2:14" hidden="1" x14ac:dyDescent="0.25">
      <c r="B1749" s="2">
        <v>43008</v>
      </c>
      <c r="C1749" s="7">
        <f>YEAR(base[[#This Row],[Data]])</f>
        <v>2017</v>
      </c>
      <c r="D1749" s="7" t="str">
        <f>UPPER(TEXT(base[[#This Row],[Data]],"mmm"))</f>
        <v>SET</v>
      </c>
      <c r="E1749" t="s">
        <v>10</v>
      </c>
      <c r="F1749" t="s">
        <v>17</v>
      </c>
      <c r="G1749" t="str">
        <f>PROPER(base[[#This Row],[Evento]]&amp;" "&amp;base[[#This Row],[Tipo]])</f>
        <v>Aniversário Melhor Idade</v>
      </c>
      <c r="H1749" t="s">
        <v>15</v>
      </c>
      <c r="I1749">
        <v>70</v>
      </c>
      <c r="J1749" s="3">
        <f>VLOOKUP(_xlfn.CONCAT(base[[#This Row],[Evento]],base[[#This Row],[Tipo]]),'[1]tabela de preços'!$D$4:$E$14,2,0)</f>
        <v>120</v>
      </c>
      <c r="K1749" s="3">
        <v>8400</v>
      </c>
      <c r="L1749" s="3">
        <v>3580</v>
      </c>
      <c r="M1749" s="3">
        <v>4820</v>
      </c>
      <c r="N1749" t="s">
        <v>23</v>
      </c>
    </row>
    <row r="1750" spans="2:14" hidden="1" x14ac:dyDescent="0.25">
      <c r="B1750" s="2">
        <v>42813</v>
      </c>
      <c r="C1750" s="7">
        <f>YEAR(base[[#This Row],[Data]])</f>
        <v>2017</v>
      </c>
      <c r="D1750" s="7" t="str">
        <f>UPPER(TEXT(base[[#This Row],[Data]],"mmm"))</f>
        <v>MAR</v>
      </c>
      <c r="E1750" t="s">
        <v>18</v>
      </c>
      <c r="F1750" t="s">
        <v>16</v>
      </c>
      <c r="G1750" t="str">
        <f>PROPER(base[[#This Row],[Evento]]&amp;" "&amp;base[[#This Row],[Tipo]])</f>
        <v>Casamento Adulto</v>
      </c>
      <c r="H1750" t="s">
        <v>12</v>
      </c>
      <c r="I1750">
        <v>120</v>
      </c>
      <c r="J1750" s="3">
        <f>VLOOKUP(_xlfn.CONCAT(base[[#This Row],[Evento]],base[[#This Row],[Tipo]]),'[1]tabela de preços'!$D$4:$E$14,2,0)</f>
        <v>150</v>
      </c>
      <c r="K1750" s="3">
        <v>18000</v>
      </c>
      <c r="L1750" s="3">
        <v>6852</v>
      </c>
      <c r="M1750" s="3">
        <v>11148</v>
      </c>
      <c r="N1750" t="s">
        <v>23</v>
      </c>
    </row>
    <row r="1751" spans="2:14" hidden="1" x14ac:dyDescent="0.25">
      <c r="B1751" s="2">
        <v>42682</v>
      </c>
      <c r="C1751" s="7">
        <f>YEAR(base[[#This Row],[Data]])</f>
        <v>2016</v>
      </c>
      <c r="D1751" s="7" t="str">
        <f>UPPER(TEXT(base[[#This Row],[Data]],"mmm"))</f>
        <v>NOV</v>
      </c>
      <c r="E1751" t="s">
        <v>19</v>
      </c>
      <c r="F1751" t="s">
        <v>16</v>
      </c>
      <c r="G1751" t="str">
        <f>PROPER(base[[#This Row],[Evento]]&amp;" "&amp;base[[#This Row],[Tipo]])</f>
        <v>Bodas Adulto</v>
      </c>
      <c r="H1751" t="s">
        <v>15</v>
      </c>
      <c r="I1751">
        <v>100</v>
      </c>
      <c r="J1751" s="3">
        <f>VLOOKUP(_xlfn.CONCAT(base[[#This Row],[Evento]],base[[#This Row],[Tipo]]),'[1]tabela de preços'!$D$4:$E$14,2,0)</f>
        <v>150</v>
      </c>
      <c r="K1751" s="3">
        <v>15000</v>
      </c>
      <c r="L1751" s="3">
        <v>5261</v>
      </c>
      <c r="M1751" s="3">
        <v>9739</v>
      </c>
      <c r="N1751" t="s">
        <v>23</v>
      </c>
    </row>
    <row r="1752" spans="2:14" hidden="1" x14ac:dyDescent="0.25">
      <c r="B1752" s="2">
        <v>42840</v>
      </c>
      <c r="C1752" s="7">
        <f>YEAR(base[[#This Row],[Data]])</f>
        <v>2017</v>
      </c>
      <c r="D1752" s="7" t="str">
        <f>UPPER(TEXT(base[[#This Row],[Data]],"mmm"))</f>
        <v>ABR</v>
      </c>
      <c r="E1752" t="s">
        <v>19</v>
      </c>
      <c r="F1752" t="s">
        <v>17</v>
      </c>
      <c r="G1752" t="str">
        <f>PROPER(base[[#This Row],[Evento]]&amp;" "&amp;base[[#This Row],[Tipo]])</f>
        <v>Bodas Melhor Idade</v>
      </c>
      <c r="H1752" t="s">
        <v>12</v>
      </c>
      <c r="I1752">
        <v>200</v>
      </c>
      <c r="J1752" s="3">
        <f>VLOOKUP(_xlfn.CONCAT(base[[#This Row],[Evento]],base[[#This Row],[Tipo]]),'[1]tabela de preços'!$D$4:$E$14,2,0)</f>
        <v>120</v>
      </c>
      <c r="K1752" s="3">
        <v>24000</v>
      </c>
      <c r="L1752" s="3">
        <v>10503</v>
      </c>
      <c r="M1752" s="3">
        <v>13497</v>
      </c>
      <c r="N1752" t="s">
        <v>23</v>
      </c>
    </row>
    <row r="1753" spans="2:14" hidden="1" x14ac:dyDescent="0.25">
      <c r="B1753" s="2">
        <v>42547</v>
      </c>
      <c r="C1753" s="7">
        <f>YEAR(base[[#This Row],[Data]])</f>
        <v>2016</v>
      </c>
      <c r="D1753" s="7" t="str">
        <f>UPPER(TEXT(base[[#This Row],[Data]],"mmm"))</f>
        <v>JUN</v>
      </c>
      <c r="E1753" t="s">
        <v>20</v>
      </c>
      <c r="F1753" t="s">
        <v>16</v>
      </c>
      <c r="G1753" t="str">
        <f>PROPER(base[[#This Row],[Evento]]&amp;" "&amp;base[[#This Row],[Tipo]])</f>
        <v>Empresa Adulto</v>
      </c>
      <c r="H1753" t="s">
        <v>15</v>
      </c>
      <c r="I1753">
        <v>50</v>
      </c>
      <c r="J1753" s="3">
        <f>VLOOKUP(_xlfn.CONCAT(base[[#This Row],[Evento]],base[[#This Row],[Tipo]]),'[1]tabela de preços'!$D$4:$E$14,2,0)</f>
        <v>100</v>
      </c>
      <c r="K1753" s="3">
        <v>5000</v>
      </c>
      <c r="L1753" s="3">
        <v>2033</v>
      </c>
      <c r="M1753" s="3">
        <v>2967</v>
      </c>
      <c r="N1753" t="s">
        <v>23</v>
      </c>
    </row>
    <row r="1754" spans="2:14" hidden="1" x14ac:dyDescent="0.25">
      <c r="B1754" s="2">
        <v>42803</v>
      </c>
      <c r="C1754" s="7">
        <f>YEAR(base[[#This Row],[Data]])</f>
        <v>2017</v>
      </c>
      <c r="D1754" s="7" t="str">
        <f>UPPER(TEXT(base[[#This Row],[Data]],"mmm"))</f>
        <v>MAR</v>
      </c>
      <c r="E1754" t="s">
        <v>21</v>
      </c>
      <c r="F1754" t="s">
        <v>14</v>
      </c>
      <c r="G1754" t="str">
        <f>PROPER(base[[#This Row],[Evento]]&amp;" "&amp;base[[#This Row],[Tipo]])</f>
        <v>15 Anos Teen</v>
      </c>
      <c r="H1754" t="s">
        <v>12</v>
      </c>
      <c r="I1754">
        <v>100</v>
      </c>
      <c r="J1754" s="3">
        <f>VLOOKUP(_xlfn.CONCAT(base[[#This Row],[Evento]],base[[#This Row],[Tipo]]),'[1]tabela de preços'!$D$4:$E$14,2,0)</f>
        <v>90</v>
      </c>
      <c r="K1754" s="3">
        <v>9000</v>
      </c>
      <c r="L1754" s="3">
        <v>3470</v>
      </c>
      <c r="M1754" s="3">
        <v>5530</v>
      </c>
      <c r="N1754" t="s">
        <v>23</v>
      </c>
    </row>
    <row r="1755" spans="2:14" hidden="1" x14ac:dyDescent="0.25">
      <c r="B1755" s="2">
        <v>43028</v>
      </c>
      <c r="C1755" s="7">
        <f>YEAR(base[[#This Row],[Data]])</f>
        <v>2017</v>
      </c>
      <c r="D1755" s="7" t="str">
        <f>UPPER(TEXT(base[[#This Row],[Data]],"mmm"))</f>
        <v>OUT</v>
      </c>
      <c r="E1755" t="s">
        <v>22</v>
      </c>
      <c r="F1755" t="s">
        <v>16</v>
      </c>
      <c r="G1755" t="str">
        <f>PROPER(base[[#This Row],[Evento]]&amp;" "&amp;base[[#This Row],[Tipo]])</f>
        <v>Despedida Adulto</v>
      </c>
      <c r="H1755" t="s">
        <v>15</v>
      </c>
      <c r="I1755">
        <v>150</v>
      </c>
      <c r="J1755" s="3">
        <f>VLOOKUP(_xlfn.CONCAT(base[[#This Row],[Evento]],base[[#This Row],[Tipo]]),'[1]tabela de preços'!$D$4:$E$14,2,0)</f>
        <v>120</v>
      </c>
      <c r="K1755" s="3">
        <v>18000</v>
      </c>
      <c r="L1755" s="3">
        <v>6895</v>
      </c>
      <c r="M1755" s="3">
        <v>11105</v>
      </c>
      <c r="N1755" t="s">
        <v>23</v>
      </c>
    </row>
    <row r="1756" spans="2:14" hidden="1" x14ac:dyDescent="0.25">
      <c r="B1756" s="2">
        <v>42434</v>
      </c>
      <c r="C1756" s="7">
        <f>YEAR(base[[#This Row],[Data]])</f>
        <v>2016</v>
      </c>
      <c r="D1756" s="7" t="str">
        <f>UPPER(TEXT(base[[#This Row],[Data]],"mmm"))</f>
        <v>MAR</v>
      </c>
      <c r="E1756" t="s">
        <v>10</v>
      </c>
      <c r="F1756" t="s">
        <v>11</v>
      </c>
      <c r="G1756" t="str">
        <f>PROPER(base[[#This Row],[Evento]]&amp;" "&amp;base[[#This Row],[Tipo]])</f>
        <v>Aniversário Infantil</v>
      </c>
      <c r="H1756" t="s">
        <v>12</v>
      </c>
      <c r="I1756">
        <v>50</v>
      </c>
      <c r="J1756" s="3">
        <f>VLOOKUP(_xlfn.CONCAT(base[[#This Row],[Evento]],base[[#This Row],[Tipo]]),'[1]tabela de preços'!$D$4:$E$14,2,0)</f>
        <v>70</v>
      </c>
      <c r="K1756" s="3">
        <v>3500</v>
      </c>
      <c r="L1756" s="3">
        <v>1290</v>
      </c>
      <c r="M1756" s="3">
        <v>2210</v>
      </c>
      <c r="N1756" t="s">
        <v>23</v>
      </c>
    </row>
    <row r="1757" spans="2:14" hidden="1" x14ac:dyDescent="0.25">
      <c r="B1757" s="2">
        <v>42822</v>
      </c>
      <c r="C1757" s="7">
        <f>YEAR(base[[#This Row],[Data]])</f>
        <v>2017</v>
      </c>
      <c r="D1757" s="7" t="str">
        <f>UPPER(TEXT(base[[#This Row],[Data]],"mmm"))</f>
        <v>MAR</v>
      </c>
      <c r="E1757" t="s">
        <v>10</v>
      </c>
      <c r="F1757" t="s">
        <v>14</v>
      </c>
      <c r="G1757" t="str">
        <f>PROPER(base[[#This Row],[Evento]]&amp;" "&amp;base[[#This Row],[Tipo]])</f>
        <v>Aniversário Teen</v>
      </c>
      <c r="H1757" t="s">
        <v>15</v>
      </c>
      <c r="I1757">
        <v>100</v>
      </c>
      <c r="J1757" s="3">
        <f>VLOOKUP(_xlfn.CONCAT(base[[#This Row],[Evento]],base[[#This Row],[Tipo]]),'[1]tabela de preços'!$D$4:$E$14,2,0)</f>
        <v>90</v>
      </c>
      <c r="K1757" s="3">
        <v>9000</v>
      </c>
      <c r="L1757" s="3">
        <v>3166</v>
      </c>
      <c r="M1757" s="3">
        <v>5834</v>
      </c>
      <c r="N1757" t="s">
        <v>23</v>
      </c>
    </row>
    <row r="1758" spans="2:14" hidden="1" x14ac:dyDescent="0.25">
      <c r="B1758" s="2">
        <v>42659</v>
      </c>
      <c r="C1758" s="7">
        <f>YEAR(base[[#This Row],[Data]])</f>
        <v>2016</v>
      </c>
      <c r="D1758" s="7" t="str">
        <f>UPPER(TEXT(base[[#This Row],[Data]],"mmm"))</f>
        <v>OUT</v>
      </c>
      <c r="E1758" t="s">
        <v>10</v>
      </c>
      <c r="F1758" t="s">
        <v>16</v>
      </c>
      <c r="G1758" t="str">
        <f>PROPER(base[[#This Row],[Evento]]&amp;" "&amp;base[[#This Row],[Tipo]])</f>
        <v>Aniversário Adulto</v>
      </c>
      <c r="H1758" t="s">
        <v>12</v>
      </c>
      <c r="I1758">
        <v>150</v>
      </c>
      <c r="J1758" s="3">
        <f>VLOOKUP(_xlfn.CONCAT(base[[#This Row],[Evento]],base[[#This Row],[Tipo]]),'[1]tabela de preços'!$D$4:$E$14,2,0)</f>
        <v>120</v>
      </c>
      <c r="K1758" s="3">
        <v>18000</v>
      </c>
      <c r="L1758" s="3">
        <v>7026</v>
      </c>
      <c r="M1758" s="3">
        <v>10974</v>
      </c>
      <c r="N1758" t="s">
        <v>23</v>
      </c>
    </row>
    <row r="1759" spans="2:14" hidden="1" x14ac:dyDescent="0.25">
      <c r="B1759" s="2">
        <v>42564</v>
      </c>
      <c r="C1759" s="7">
        <f>YEAR(base[[#This Row],[Data]])</f>
        <v>2016</v>
      </c>
      <c r="D1759" s="7" t="str">
        <f>UPPER(TEXT(base[[#This Row],[Data]],"mmm"))</f>
        <v>JUL</v>
      </c>
      <c r="E1759" t="s">
        <v>10</v>
      </c>
      <c r="F1759" t="s">
        <v>17</v>
      </c>
      <c r="G1759" t="str">
        <f>PROPER(base[[#This Row],[Evento]]&amp;" "&amp;base[[#This Row],[Tipo]])</f>
        <v>Aniversário Melhor Idade</v>
      </c>
      <c r="H1759" t="s">
        <v>15</v>
      </c>
      <c r="I1759">
        <v>70</v>
      </c>
      <c r="J1759" s="3">
        <f>VLOOKUP(_xlfn.CONCAT(base[[#This Row],[Evento]],base[[#This Row],[Tipo]]),'[1]tabela de preços'!$D$4:$E$14,2,0)</f>
        <v>120</v>
      </c>
      <c r="K1759" s="3">
        <v>8400</v>
      </c>
      <c r="L1759" s="3">
        <v>3271</v>
      </c>
      <c r="M1759" s="3">
        <v>5129</v>
      </c>
      <c r="N1759" t="s">
        <v>23</v>
      </c>
    </row>
    <row r="1760" spans="2:14" hidden="1" x14ac:dyDescent="0.25">
      <c r="B1760" s="2">
        <v>42717</v>
      </c>
      <c r="C1760" s="7">
        <f>YEAR(base[[#This Row],[Data]])</f>
        <v>2016</v>
      </c>
      <c r="D1760" s="7" t="str">
        <f>UPPER(TEXT(base[[#This Row],[Data]],"mmm"))</f>
        <v>DEZ</v>
      </c>
      <c r="E1760" t="s">
        <v>18</v>
      </c>
      <c r="F1760" t="s">
        <v>16</v>
      </c>
      <c r="G1760" t="str">
        <f>PROPER(base[[#This Row],[Evento]]&amp;" "&amp;base[[#This Row],[Tipo]])</f>
        <v>Casamento Adulto</v>
      </c>
      <c r="H1760" t="s">
        <v>12</v>
      </c>
      <c r="I1760">
        <v>120</v>
      </c>
      <c r="J1760" s="3">
        <f>VLOOKUP(_xlfn.CONCAT(base[[#This Row],[Evento]],base[[#This Row],[Tipo]]),'[1]tabela de preços'!$D$4:$E$14,2,0)</f>
        <v>150</v>
      </c>
      <c r="K1760" s="3">
        <v>18000</v>
      </c>
      <c r="L1760" s="3">
        <v>6725</v>
      </c>
      <c r="M1760" s="3">
        <v>11275</v>
      </c>
      <c r="N1760" t="s">
        <v>23</v>
      </c>
    </row>
    <row r="1761" spans="2:14" hidden="1" x14ac:dyDescent="0.25">
      <c r="B1761" s="2">
        <v>42731</v>
      </c>
      <c r="C1761" s="7">
        <f>YEAR(base[[#This Row],[Data]])</f>
        <v>2016</v>
      </c>
      <c r="D1761" s="7" t="str">
        <f>UPPER(TEXT(base[[#This Row],[Data]],"mmm"))</f>
        <v>DEZ</v>
      </c>
      <c r="E1761" t="s">
        <v>19</v>
      </c>
      <c r="F1761" t="s">
        <v>16</v>
      </c>
      <c r="G1761" t="str">
        <f>PROPER(base[[#This Row],[Evento]]&amp;" "&amp;base[[#This Row],[Tipo]])</f>
        <v>Bodas Adulto</v>
      </c>
      <c r="H1761" t="s">
        <v>15</v>
      </c>
      <c r="I1761">
        <v>100</v>
      </c>
      <c r="J1761" s="3">
        <f>VLOOKUP(_xlfn.CONCAT(base[[#This Row],[Evento]],base[[#This Row],[Tipo]]),'[1]tabela de preços'!$D$4:$E$14,2,0)</f>
        <v>150</v>
      </c>
      <c r="K1761" s="3">
        <v>15000</v>
      </c>
      <c r="L1761" s="3">
        <v>5973</v>
      </c>
      <c r="M1761" s="3">
        <v>9027</v>
      </c>
      <c r="N1761" t="s">
        <v>23</v>
      </c>
    </row>
    <row r="1762" spans="2:14" hidden="1" x14ac:dyDescent="0.25">
      <c r="B1762" s="2">
        <v>43100</v>
      </c>
      <c r="C1762" s="7">
        <f>YEAR(base[[#This Row],[Data]])</f>
        <v>2017</v>
      </c>
      <c r="D1762" s="7" t="str">
        <f>UPPER(TEXT(base[[#This Row],[Data]],"mmm"))</f>
        <v>DEZ</v>
      </c>
      <c r="E1762" t="s">
        <v>19</v>
      </c>
      <c r="F1762" t="s">
        <v>17</v>
      </c>
      <c r="G1762" t="str">
        <f>PROPER(base[[#This Row],[Evento]]&amp;" "&amp;base[[#This Row],[Tipo]])</f>
        <v>Bodas Melhor Idade</v>
      </c>
      <c r="H1762" t="s">
        <v>12</v>
      </c>
      <c r="I1762">
        <v>200</v>
      </c>
      <c r="J1762" s="3">
        <f>VLOOKUP(_xlfn.CONCAT(base[[#This Row],[Evento]],base[[#This Row],[Tipo]]),'[1]tabela de preços'!$D$4:$E$14,2,0)</f>
        <v>120</v>
      </c>
      <c r="K1762" s="3">
        <v>24000</v>
      </c>
      <c r="L1762" s="3">
        <v>8092</v>
      </c>
      <c r="M1762" s="3">
        <v>15908</v>
      </c>
      <c r="N1762" t="s">
        <v>23</v>
      </c>
    </row>
    <row r="1763" spans="2:14" hidden="1" x14ac:dyDescent="0.25">
      <c r="B1763" s="2">
        <v>42679</v>
      </c>
      <c r="C1763" s="7">
        <f>YEAR(base[[#This Row],[Data]])</f>
        <v>2016</v>
      </c>
      <c r="D1763" s="7" t="str">
        <f>UPPER(TEXT(base[[#This Row],[Data]],"mmm"))</f>
        <v>NOV</v>
      </c>
      <c r="E1763" t="s">
        <v>20</v>
      </c>
      <c r="F1763" t="s">
        <v>16</v>
      </c>
      <c r="G1763" t="str">
        <f>PROPER(base[[#This Row],[Evento]]&amp;" "&amp;base[[#This Row],[Tipo]])</f>
        <v>Empresa Adulto</v>
      </c>
      <c r="H1763" t="s">
        <v>15</v>
      </c>
      <c r="I1763">
        <v>50</v>
      </c>
      <c r="J1763" s="3">
        <f>VLOOKUP(_xlfn.CONCAT(base[[#This Row],[Evento]],base[[#This Row],[Tipo]]),'[1]tabela de preços'!$D$4:$E$14,2,0)</f>
        <v>100</v>
      </c>
      <c r="K1763" s="3">
        <v>5000</v>
      </c>
      <c r="L1763" s="3">
        <v>2078</v>
      </c>
      <c r="M1763" s="3">
        <v>2922</v>
      </c>
      <c r="N1763" t="s">
        <v>23</v>
      </c>
    </row>
    <row r="1764" spans="2:14" hidden="1" x14ac:dyDescent="0.25">
      <c r="B1764" s="2">
        <v>42570</v>
      </c>
      <c r="C1764" s="7">
        <f>YEAR(base[[#This Row],[Data]])</f>
        <v>2016</v>
      </c>
      <c r="D1764" s="7" t="str">
        <f>UPPER(TEXT(base[[#This Row],[Data]],"mmm"))</f>
        <v>JUL</v>
      </c>
      <c r="E1764" t="s">
        <v>21</v>
      </c>
      <c r="F1764" t="s">
        <v>14</v>
      </c>
      <c r="G1764" t="str">
        <f>PROPER(base[[#This Row],[Evento]]&amp;" "&amp;base[[#This Row],[Tipo]])</f>
        <v>15 Anos Teen</v>
      </c>
      <c r="H1764" t="s">
        <v>12</v>
      </c>
      <c r="I1764">
        <v>100</v>
      </c>
      <c r="J1764" s="3">
        <f>VLOOKUP(_xlfn.CONCAT(base[[#This Row],[Evento]],base[[#This Row],[Tipo]]),'[1]tabela de preços'!$D$4:$E$14,2,0)</f>
        <v>90</v>
      </c>
      <c r="K1764" s="3">
        <v>9000</v>
      </c>
      <c r="L1764" s="3">
        <v>3408</v>
      </c>
      <c r="M1764" s="3">
        <v>5592</v>
      </c>
      <c r="N1764" t="s">
        <v>23</v>
      </c>
    </row>
    <row r="1765" spans="2:14" hidden="1" x14ac:dyDescent="0.25">
      <c r="B1765" s="2">
        <v>42681</v>
      </c>
      <c r="C1765" s="7">
        <f>YEAR(base[[#This Row],[Data]])</f>
        <v>2016</v>
      </c>
      <c r="D1765" s="7" t="str">
        <f>UPPER(TEXT(base[[#This Row],[Data]],"mmm"))</f>
        <v>NOV</v>
      </c>
      <c r="E1765" t="s">
        <v>22</v>
      </c>
      <c r="F1765" t="s">
        <v>16</v>
      </c>
      <c r="G1765" t="str">
        <f>PROPER(base[[#This Row],[Evento]]&amp;" "&amp;base[[#This Row],[Tipo]])</f>
        <v>Despedida Adulto</v>
      </c>
      <c r="H1765" t="s">
        <v>15</v>
      </c>
      <c r="I1765">
        <v>150</v>
      </c>
      <c r="J1765" s="3">
        <f>VLOOKUP(_xlfn.CONCAT(base[[#This Row],[Evento]],base[[#This Row],[Tipo]]),'[1]tabela de preços'!$D$4:$E$14,2,0)</f>
        <v>120</v>
      </c>
      <c r="K1765" s="3">
        <v>18000</v>
      </c>
      <c r="L1765" s="3">
        <v>6283</v>
      </c>
      <c r="M1765" s="3">
        <v>11717</v>
      </c>
      <c r="N1765" t="s">
        <v>23</v>
      </c>
    </row>
    <row r="1766" spans="2:14" hidden="1" x14ac:dyDescent="0.25">
      <c r="B1766" s="2">
        <v>42487</v>
      </c>
      <c r="C1766" s="7">
        <f>YEAR(base[[#This Row],[Data]])</f>
        <v>2016</v>
      </c>
      <c r="D1766" s="7" t="str">
        <f>UPPER(TEXT(base[[#This Row],[Data]],"mmm"))</f>
        <v>ABR</v>
      </c>
      <c r="E1766" t="s">
        <v>10</v>
      </c>
      <c r="F1766" t="s">
        <v>11</v>
      </c>
      <c r="G1766" t="str">
        <f>PROPER(base[[#This Row],[Evento]]&amp;" "&amp;base[[#This Row],[Tipo]])</f>
        <v>Aniversário Infantil</v>
      </c>
      <c r="H1766" t="s">
        <v>12</v>
      </c>
      <c r="I1766">
        <v>50</v>
      </c>
      <c r="J1766" s="3">
        <f>VLOOKUP(_xlfn.CONCAT(base[[#This Row],[Evento]],base[[#This Row],[Tipo]]),'[1]tabela de preços'!$D$4:$E$14,2,0)</f>
        <v>70</v>
      </c>
      <c r="K1766" s="3">
        <v>3500</v>
      </c>
      <c r="L1766" s="3">
        <v>1335</v>
      </c>
      <c r="M1766" s="3">
        <v>2165</v>
      </c>
      <c r="N1766" t="s">
        <v>23</v>
      </c>
    </row>
    <row r="1767" spans="2:14" hidden="1" x14ac:dyDescent="0.25">
      <c r="B1767" s="2">
        <v>42673</v>
      </c>
      <c r="C1767" s="7">
        <f>YEAR(base[[#This Row],[Data]])</f>
        <v>2016</v>
      </c>
      <c r="D1767" s="7" t="str">
        <f>UPPER(TEXT(base[[#This Row],[Data]],"mmm"))</f>
        <v>OUT</v>
      </c>
      <c r="E1767" t="s">
        <v>10</v>
      </c>
      <c r="F1767" t="s">
        <v>14</v>
      </c>
      <c r="G1767" t="str">
        <f>PROPER(base[[#This Row],[Evento]]&amp;" "&amp;base[[#This Row],[Tipo]])</f>
        <v>Aniversário Teen</v>
      </c>
      <c r="H1767" t="s">
        <v>15</v>
      </c>
      <c r="I1767">
        <v>100</v>
      </c>
      <c r="J1767" s="3">
        <f>VLOOKUP(_xlfn.CONCAT(base[[#This Row],[Evento]],base[[#This Row],[Tipo]]),'[1]tabela de preços'!$D$4:$E$14,2,0)</f>
        <v>90</v>
      </c>
      <c r="K1767" s="3">
        <v>9000</v>
      </c>
      <c r="L1767" s="3">
        <v>3345</v>
      </c>
      <c r="M1767" s="3">
        <v>5655</v>
      </c>
      <c r="N1767" t="s">
        <v>23</v>
      </c>
    </row>
    <row r="1768" spans="2:14" hidden="1" x14ac:dyDescent="0.25">
      <c r="B1768" s="2">
        <v>42376</v>
      </c>
      <c r="C1768" s="7">
        <f>YEAR(base[[#This Row],[Data]])</f>
        <v>2016</v>
      </c>
      <c r="D1768" s="7" t="str">
        <f>UPPER(TEXT(base[[#This Row],[Data]],"mmm"))</f>
        <v>JAN</v>
      </c>
      <c r="E1768" t="s">
        <v>10</v>
      </c>
      <c r="F1768" t="s">
        <v>16</v>
      </c>
      <c r="G1768" t="str">
        <f>PROPER(base[[#This Row],[Evento]]&amp;" "&amp;base[[#This Row],[Tipo]])</f>
        <v>Aniversário Adulto</v>
      </c>
      <c r="H1768" t="s">
        <v>12</v>
      </c>
      <c r="I1768">
        <v>150</v>
      </c>
      <c r="J1768" s="3">
        <f>VLOOKUP(_xlfn.CONCAT(base[[#This Row],[Evento]],base[[#This Row],[Tipo]]),'[1]tabela de preços'!$D$4:$E$14,2,0)</f>
        <v>120</v>
      </c>
      <c r="K1768" s="3">
        <v>18000</v>
      </c>
      <c r="L1768" s="3">
        <v>7399</v>
      </c>
      <c r="M1768" s="3">
        <v>10601</v>
      </c>
      <c r="N1768" t="s">
        <v>23</v>
      </c>
    </row>
    <row r="1769" spans="2:14" x14ac:dyDescent="0.25">
      <c r="B1769" s="2">
        <v>42759</v>
      </c>
      <c r="C1769" s="7">
        <f>YEAR(base[[#This Row],[Data]])</f>
        <v>2017</v>
      </c>
      <c r="D1769" s="7" t="str">
        <f>UPPER(TEXT(base[[#This Row],[Data]],"mmm"))</f>
        <v>JAN</v>
      </c>
      <c r="E1769" t="s">
        <v>10</v>
      </c>
      <c r="F1769" t="s">
        <v>17</v>
      </c>
      <c r="G1769" t="str">
        <f>PROPER(base[[#This Row],[Evento]]&amp;" "&amp;base[[#This Row],[Tipo]])</f>
        <v>Aniversário Melhor Idade</v>
      </c>
      <c r="H1769" t="s">
        <v>15</v>
      </c>
      <c r="I1769">
        <v>70</v>
      </c>
      <c r="J1769" s="3">
        <f>VLOOKUP(_xlfn.CONCAT(base[[#This Row],[Evento]],base[[#This Row],[Tipo]]),'[1]tabela de preços'!$D$4:$E$14,2,0)</f>
        <v>120</v>
      </c>
      <c r="K1769" s="3">
        <v>8400</v>
      </c>
      <c r="L1769" s="3">
        <v>3630</v>
      </c>
      <c r="M1769" s="3">
        <v>4770</v>
      </c>
      <c r="N1769" t="s">
        <v>23</v>
      </c>
    </row>
    <row r="1770" spans="2:14" hidden="1" x14ac:dyDescent="0.25">
      <c r="B1770" s="2">
        <v>42898</v>
      </c>
      <c r="C1770" s="7">
        <f>YEAR(base[[#This Row],[Data]])</f>
        <v>2017</v>
      </c>
      <c r="D1770" s="7" t="str">
        <f>UPPER(TEXT(base[[#This Row],[Data]],"mmm"))</f>
        <v>JUN</v>
      </c>
      <c r="E1770" t="s">
        <v>18</v>
      </c>
      <c r="F1770" t="s">
        <v>16</v>
      </c>
      <c r="G1770" t="str">
        <f>PROPER(base[[#This Row],[Evento]]&amp;" "&amp;base[[#This Row],[Tipo]])</f>
        <v>Casamento Adulto</v>
      </c>
      <c r="H1770" t="s">
        <v>12</v>
      </c>
      <c r="I1770">
        <v>120</v>
      </c>
      <c r="J1770" s="3">
        <f>VLOOKUP(_xlfn.CONCAT(base[[#This Row],[Evento]],base[[#This Row],[Tipo]]),'[1]tabela de preços'!$D$4:$E$14,2,0)</f>
        <v>150</v>
      </c>
      <c r="K1770" s="3">
        <v>18000</v>
      </c>
      <c r="L1770" s="3">
        <v>6797</v>
      </c>
      <c r="M1770" s="3">
        <v>11203</v>
      </c>
      <c r="N1770" t="s">
        <v>23</v>
      </c>
    </row>
    <row r="1771" spans="2:14" hidden="1" x14ac:dyDescent="0.25">
      <c r="B1771" s="2">
        <v>42508</v>
      </c>
      <c r="C1771" s="7">
        <f>YEAR(base[[#This Row],[Data]])</f>
        <v>2016</v>
      </c>
      <c r="D1771" s="7" t="str">
        <f>UPPER(TEXT(base[[#This Row],[Data]],"mmm"))</f>
        <v>MAI</v>
      </c>
      <c r="E1771" t="s">
        <v>19</v>
      </c>
      <c r="F1771" t="s">
        <v>16</v>
      </c>
      <c r="G1771" t="str">
        <f>PROPER(base[[#This Row],[Evento]]&amp;" "&amp;base[[#This Row],[Tipo]])</f>
        <v>Bodas Adulto</v>
      </c>
      <c r="H1771" t="s">
        <v>15</v>
      </c>
      <c r="I1771">
        <v>100</v>
      </c>
      <c r="J1771" s="3">
        <f>VLOOKUP(_xlfn.CONCAT(base[[#This Row],[Evento]],base[[#This Row],[Tipo]]),'[1]tabela de preços'!$D$4:$E$14,2,0)</f>
        <v>150</v>
      </c>
      <c r="K1771" s="3">
        <v>15000</v>
      </c>
      <c r="L1771" s="3">
        <v>5782</v>
      </c>
      <c r="M1771" s="3">
        <v>9218</v>
      </c>
      <c r="N1771" t="s">
        <v>23</v>
      </c>
    </row>
    <row r="1772" spans="2:14" hidden="1" x14ac:dyDescent="0.25">
      <c r="B1772" s="2">
        <v>42488</v>
      </c>
      <c r="C1772" s="7">
        <f>YEAR(base[[#This Row],[Data]])</f>
        <v>2016</v>
      </c>
      <c r="D1772" s="7" t="str">
        <f>UPPER(TEXT(base[[#This Row],[Data]],"mmm"))</f>
        <v>ABR</v>
      </c>
      <c r="E1772" t="s">
        <v>19</v>
      </c>
      <c r="F1772" t="s">
        <v>17</v>
      </c>
      <c r="G1772" t="str">
        <f>PROPER(base[[#This Row],[Evento]]&amp;" "&amp;base[[#This Row],[Tipo]])</f>
        <v>Bodas Melhor Idade</v>
      </c>
      <c r="H1772" t="s">
        <v>12</v>
      </c>
      <c r="I1772">
        <v>200</v>
      </c>
      <c r="J1772" s="3">
        <f>VLOOKUP(_xlfn.CONCAT(base[[#This Row],[Evento]],base[[#This Row],[Tipo]]),'[1]tabela de preços'!$D$4:$E$14,2,0)</f>
        <v>120</v>
      </c>
      <c r="K1772" s="3">
        <v>24000</v>
      </c>
      <c r="L1772" s="3">
        <v>7938</v>
      </c>
      <c r="M1772" s="3">
        <v>16062</v>
      </c>
      <c r="N1772" t="s">
        <v>23</v>
      </c>
    </row>
    <row r="1773" spans="2:14" hidden="1" x14ac:dyDescent="0.25">
      <c r="B1773" s="2">
        <v>42568</v>
      </c>
      <c r="C1773" s="7">
        <f>YEAR(base[[#This Row],[Data]])</f>
        <v>2016</v>
      </c>
      <c r="D1773" s="7" t="str">
        <f>UPPER(TEXT(base[[#This Row],[Data]],"mmm"))</f>
        <v>JUL</v>
      </c>
      <c r="E1773" t="s">
        <v>20</v>
      </c>
      <c r="F1773" t="s">
        <v>16</v>
      </c>
      <c r="G1773" t="str">
        <f>PROPER(base[[#This Row],[Evento]]&amp;" "&amp;base[[#This Row],[Tipo]])</f>
        <v>Empresa Adulto</v>
      </c>
      <c r="H1773" t="s">
        <v>15</v>
      </c>
      <c r="I1773">
        <v>50</v>
      </c>
      <c r="J1773" s="3">
        <f>VLOOKUP(_xlfn.CONCAT(base[[#This Row],[Evento]],base[[#This Row],[Tipo]]),'[1]tabela de preços'!$D$4:$E$14,2,0)</f>
        <v>100</v>
      </c>
      <c r="K1773" s="3">
        <v>5000</v>
      </c>
      <c r="L1773" s="3">
        <v>1732</v>
      </c>
      <c r="M1773" s="3">
        <v>3268</v>
      </c>
      <c r="N1773" t="s">
        <v>23</v>
      </c>
    </row>
    <row r="1774" spans="2:14" hidden="1" x14ac:dyDescent="0.25">
      <c r="B1774" s="2">
        <v>43001</v>
      </c>
      <c r="C1774" s="7">
        <f>YEAR(base[[#This Row],[Data]])</f>
        <v>2017</v>
      </c>
      <c r="D1774" s="7" t="str">
        <f>UPPER(TEXT(base[[#This Row],[Data]],"mmm"))</f>
        <v>SET</v>
      </c>
      <c r="E1774" t="s">
        <v>21</v>
      </c>
      <c r="F1774" t="s">
        <v>14</v>
      </c>
      <c r="G1774" t="str">
        <f>PROPER(base[[#This Row],[Evento]]&amp;" "&amp;base[[#This Row],[Tipo]])</f>
        <v>15 Anos Teen</v>
      </c>
      <c r="H1774" t="s">
        <v>12</v>
      </c>
      <c r="I1774">
        <v>100</v>
      </c>
      <c r="J1774" s="3">
        <f>VLOOKUP(_xlfn.CONCAT(base[[#This Row],[Evento]],base[[#This Row],[Tipo]]),'[1]tabela de preços'!$D$4:$E$14,2,0)</f>
        <v>90</v>
      </c>
      <c r="K1774" s="3">
        <v>9000</v>
      </c>
      <c r="L1774" s="3">
        <v>3717</v>
      </c>
      <c r="M1774" s="3">
        <v>5283</v>
      </c>
      <c r="N1774" t="s">
        <v>23</v>
      </c>
    </row>
    <row r="1775" spans="2:14" hidden="1" x14ac:dyDescent="0.25">
      <c r="B1775" s="2">
        <v>42649</v>
      </c>
      <c r="C1775" s="7">
        <f>YEAR(base[[#This Row],[Data]])</f>
        <v>2016</v>
      </c>
      <c r="D1775" s="7" t="str">
        <f>UPPER(TEXT(base[[#This Row],[Data]],"mmm"))</f>
        <v>OUT</v>
      </c>
      <c r="E1775" t="s">
        <v>22</v>
      </c>
      <c r="F1775" t="s">
        <v>16</v>
      </c>
      <c r="G1775" t="str">
        <f>PROPER(base[[#This Row],[Evento]]&amp;" "&amp;base[[#This Row],[Tipo]])</f>
        <v>Despedida Adulto</v>
      </c>
      <c r="H1775" t="s">
        <v>15</v>
      </c>
      <c r="I1775">
        <v>150</v>
      </c>
      <c r="J1775" s="3">
        <f>VLOOKUP(_xlfn.CONCAT(base[[#This Row],[Evento]],base[[#This Row],[Tipo]]),'[1]tabela de preços'!$D$4:$E$14,2,0)</f>
        <v>120</v>
      </c>
      <c r="K1775" s="3">
        <v>18000</v>
      </c>
      <c r="L1775" s="3">
        <v>6472</v>
      </c>
      <c r="M1775" s="3">
        <v>11528</v>
      </c>
      <c r="N1775" t="s">
        <v>23</v>
      </c>
    </row>
    <row r="1776" spans="2:14" hidden="1" x14ac:dyDescent="0.25">
      <c r="B1776" s="2">
        <v>42600</v>
      </c>
      <c r="C1776" s="7">
        <f>YEAR(base[[#This Row],[Data]])</f>
        <v>2016</v>
      </c>
      <c r="D1776" s="7" t="str">
        <f>UPPER(TEXT(base[[#This Row],[Data]],"mmm"))</f>
        <v>AGO</v>
      </c>
      <c r="E1776" t="s">
        <v>10</v>
      </c>
      <c r="F1776" t="s">
        <v>11</v>
      </c>
      <c r="G1776" t="str">
        <f>PROPER(base[[#This Row],[Evento]]&amp;" "&amp;base[[#This Row],[Tipo]])</f>
        <v>Aniversário Infantil</v>
      </c>
      <c r="H1776" t="s">
        <v>12</v>
      </c>
      <c r="I1776">
        <v>50</v>
      </c>
      <c r="J1776" s="3">
        <f>VLOOKUP(_xlfn.CONCAT(base[[#This Row],[Evento]],base[[#This Row],[Tipo]]),'[1]tabela de preços'!$D$4:$E$14,2,0)</f>
        <v>70</v>
      </c>
      <c r="K1776" s="3">
        <v>3500</v>
      </c>
      <c r="L1776" s="3">
        <v>1284</v>
      </c>
      <c r="M1776" s="3">
        <v>2216</v>
      </c>
      <c r="N1776" t="s">
        <v>23</v>
      </c>
    </row>
    <row r="1777" spans="2:14" hidden="1" x14ac:dyDescent="0.25">
      <c r="B1777" s="2">
        <v>42464</v>
      </c>
      <c r="C1777" s="7">
        <f>YEAR(base[[#This Row],[Data]])</f>
        <v>2016</v>
      </c>
      <c r="D1777" s="7" t="str">
        <f>UPPER(TEXT(base[[#This Row],[Data]],"mmm"))</f>
        <v>ABR</v>
      </c>
      <c r="E1777" t="s">
        <v>10</v>
      </c>
      <c r="F1777" t="s">
        <v>14</v>
      </c>
      <c r="G1777" t="str">
        <f>PROPER(base[[#This Row],[Evento]]&amp;" "&amp;base[[#This Row],[Tipo]])</f>
        <v>Aniversário Teen</v>
      </c>
      <c r="H1777" t="s">
        <v>15</v>
      </c>
      <c r="I1777">
        <v>100</v>
      </c>
      <c r="J1777" s="3">
        <f>VLOOKUP(_xlfn.CONCAT(base[[#This Row],[Evento]],base[[#This Row],[Tipo]]),'[1]tabela de preços'!$D$4:$E$14,2,0)</f>
        <v>90</v>
      </c>
      <c r="K1777" s="3">
        <v>9000</v>
      </c>
      <c r="L1777" s="3">
        <v>3663</v>
      </c>
      <c r="M1777" s="3">
        <v>5337</v>
      </c>
      <c r="N1777" t="s">
        <v>23</v>
      </c>
    </row>
    <row r="1778" spans="2:14" hidden="1" x14ac:dyDescent="0.25">
      <c r="B1778" s="2">
        <v>42613</v>
      </c>
      <c r="C1778" s="7">
        <f>YEAR(base[[#This Row],[Data]])</f>
        <v>2016</v>
      </c>
      <c r="D1778" s="7" t="str">
        <f>UPPER(TEXT(base[[#This Row],[Data]],"mmm"))</f>
        <v>AGO</v>
      </c>
      <c r="E1778" t="s">
        <v>10</v>
      </c>
      <c r="F1778" t="s">
        <v>16</v>
      </c>
      <c r="G1778" t="str">
        <f>PROPER(base[[#This Row],[Evento]]&amp;" "&amp;base[[#This Row],[Tipo]])</f>
        <v>Aniversário Adulto</v>
      </c>
      <c r="H1778" t="s">
        <v>12</v>
      </c>
      <c r="I1778">
        <v>150</v>
      </c>
      <c r="J1778" s="3">
        <f>VLOOKUP(_xlfn.CONCAT(base[[#This Row],[Evento]],base[[#This Row],[Tipo]]),'[1]tabela de preços'!$D$4:$E$14,2,0)</f>
        <v>120</v>
      </c>
      <c r="K1778" s="3">
        <v>18000</v>
      </c>
      <c r="L1778" s="3">
        <v>6442</v>
      </c>
      <c r="M1778" s="3">
        <v>11558</v>
      </c>
      <c r="N1778" t="s">
        <v>23</v>
      </c>
    </row>
    <row r="1779" spans="2:14" hidden="1" x14ac:dyDescent="0.25">
      <c r="B1779" s="2">
        <v>42450</v>
      </c>
      <c r="C1779" s="7">
        <f>YEAR(base[[#This Row],[Data]])</f>
        <v>2016</v>
      </c>
      <c r="D1779" s="7" t="str">
        <f>UPPER(TEXT(base[[#This Row],[Data]],"mmm"))</f>
        <v>MAR</v>
      </c>
      <c r="E1779" t="s">
        <v>10</v>
      </c>
      <c r="F1779" t="s">
        <v>17</v>
      </c>
      <c r="G1779" t="str">
        <f>PROPER(base[[#This Row],[Evento]]&amp;" "&amp;base[[#This Row],[Tipo]])</f>
        <v>Aniversário Melhor Idade</v>
      </c>
      <c r="H1779" t="s">
        <v>15</v>
      </c>
      <c r="I1779">
        <v>70</v>
      </c>
      <c r="J1779" s="3">
        <f>VLOOKUP(_xlfn.CONCAT(base[[#This Row],[Evento]],base[[#This Row],[Tipo]]),'[1]tabela de preços'!$D$4:$E$14,2,0)</f>
        <v>120</v>
      </c>
      <c r="K1779" s="3">
        <v>8400</v>
      </c>
      <c r="L1779" s="3">
        <v>3094</v>
      </c>
      <c r="M1779" s="3">
        <v>5306</v>
      </c>
      <c r="N1779" t="s">
        <v>23</v>
      </c>
    </row>
    <row r="1780" spans="2:14" hidden="1" x14ac:dyDescent="0.25">
      <c r="B1780" s="2">
        <v>43085</v>
      </c>
      <c r="C1780" s="7">
        <f>YEAR(base[[#This Row],[Data]])</f>
        <v>2017</v>
      </c>
      <c r="D1780" s="7" t="str">
        <f>UPPER(TEXT(base[[#This Row],[Data]],"mmm"))</f>
        <v>DEZ</v>
      </c>
      <c r="E1780" t="s">
        <v>18</v>
      </c>
      <c r="F1780" t="s">
        <v>16</v>
      </c>
      <c r="G1780" t="str">
        <f>PROPER(base[[#This Row],[Evento]]&amp;" "&amp;base[[#This Row],[Tipo]])</f>
        <v>Casamento Adulto</v>
      </c>
      <c r="H1780" t="s">
        <v>12</v>
      </c>
      <c r="I1780">
        <v>120</v>
      </c>
      <c r="J1780" s="3">
        <f>VLOOKUP(_xlfn.CONCAT(base[[#This Row],[Evento]],base[[#This Row],[Tipo]]),'[1]tabela de preços'!$D$4:$E$14,2,0)</f>
        <v>150</v>
      </c>
      <c r="K1780" s="3">
        <v>18000</v>
      </c>
      <c r="L1780" s="3">
        <v>6327</v>
      </c>
      <c r="M1780" s="3">
        <v>11673</v>
      </c>
      <c r="N1780" t="s">
        <v>23</v>
      </c>
    </row>
    <row r="1781" spans="2:14" hidden="1" x14ac:dyDescent="0.25">
      <c r="B1781" s="2">
        <v>42933</v>
      </c>
      <c r="C1781" s="7">
        <f>YEAR(base[[#This Row],[Data]])</f>
        <v>2017</v>
      </c>
      <c r="D1781" s="7" t="str">
        <f>UPPER(TEXT(base[[#This Row],[Data]],"mmm"))</f>
        <v>JUL</v>
      </c>
      <c r="E1781" t="s">
        <v>19</v>
      </c>
      <c r="F1781" t="s">
        <v>16</v>
      </c>
      <c r="G1781" t="str">
        <f>PROPER(base[[#This Row],[Evento]]&amp;" "&amp;base[[#This Row],[Tipo]])</f>
        <v>Bodas Adulto</v>
      </c>
      <c r="H1781" t="s">
        <v>15</v>
      </c>
      <c r="I1781">
        <v>100</v>
      </c>
      <c r="J1781" s="3">
        <f>VLOOKUP(_xlfn.CONCAT(base[[#This Row],[Evento]],base[[#This Row],[Tipo]]),'[1]tabela de preços'!$D$4:$E$14,2,0)</f>
        <v>150</v>
      </c>
      <c r="K1781" s="3">
        <v>15000</v>
      </c>
      <c r="L1781" s="3">
        <v>6441</v>
      </c>
      <c r="M1781" s="3">
        <v>8559</v>
      </c>
      <c r="N1781" t="s">
        <v>23</v>
      </c>
    </row>
    <row r="1782" spans="2:14" hidden="1" x14ac:dyDescent="0.25">
      <c r="B1782" s="2">
        <v>43053</v>
      </c>
      <c r="C1782" s="7">
        <f>YEAR(base[[#This Row],[Data]])</f>
        <v>2017</v>
      </c>
      <c r="D1782" s="7" t="str">
        <f>UPPER(TEXT(base[[#This Row],[Data]],"mmm"))</f>
        <v>NOV</v>
      </c>
      <c r="E1782" t="s">
        <v>19</v>
      </c>
      <c r="F1782" t="s">
        <v>17</v>
      </c>
      <c r="G1782" t="str">
        <f>PROPER(base[[#This Row],[Evento]]&amp;" "&amp;base[[#This Row],[Tipo]])</f>
        <v>Bodas Melhor Idade</v>
      </c>
      <c r="H1782" t="s">
        <v>12</v>
      </c>
      <c r="I1782">
        <v>200</v>
      </c>
      <c r="J1782" s="3">
        <f>VLOOKUP(_xlfn.CONCAT(base[[#This Row],[Evento]],base[[#This Row],[Tipo]]),'[1]tabela de preços'!$D$4:$E$14,2,0)</f>
        <v>120</v>
      </c>
      <c r="K1782" s="3">
        <v>24000</v>
      </c>
      <c r="L1782" s="3">
        <v>10044</v>
      </c>
      <c r="M1782" s="3">
        <v>13956</v>
      </c>
      <c r="N1782" t="s">
        <v>23</v>
      </c>
    </row>
    <row r="1783" spans="2:14" hidden="1" x14ac:dyDescent="0.25">
      <c r="B1783" s="2">
        <v>42581</v>
      </c>
      <c r="C1783" s="7">
        <f>YEAR(base[[#This Row],[Data]])</f>
        <v>2016</v>
      </c>
      <c r="D1783" s="7" t="str">
        <f>UPPER(TEXT(base[[#This Row],[Data]],"mmm"))</f>
        <v>JUL</v>
      </c>
      <c r="E1783" t="s">
        <v>20</v>
      </c>
      <c r="F1783" t="s">
        <v>16</v>
      </c>
      <c r="G1783" t="str">
        <f>PROPER(base[[#This Row],[Evento]]&amp;" "&amp;base[[#This Row],[Tipo]])</f>
        <v>Empresa Adulto</v>
      </c>
      <c r="H1783" t="s">
        <v>15</v>
      </c>
      <c r="I1783">
        <v>50</v>
      </c>
      <c r="J1783" s="3">
        <f>VLOOKUP(_xlfn.CONCAT(base[[#This Row],[Evento]],base[[#This Row],[Tipo]]),'[1]tabela de preços'!$D$4:$E$14,2,0)</f>
        <v>100</v>
      </c>
      <c r="K1783" s="3">
        <v>5000</v>
      </c>
      <c r="L1783" s="3">
        <v>1789</v>
      </c>
      <c r="M1783" s="3">
        <v>3211</v>
      </c>
      <c r="N1783" t="s">
        <v>23</v>
      </c>
    </row>
    <row r="1784" spans="2:14" hidden="1" x14ac:dyDescent="0.25">
      <c r="B1784" s="2">
        <v>42867</v>
      </c>
      <c r="C1784" s="7">
        <f>YEAR(base[[#This Row],[Data]])</f>
        <v>2017</v>
      </c>
      <c r="D1784" s="7" t="str">
        <f>UPPER(TEXT(base[[#This Row],[Data]],"mmm"))</f>
        <v>MAI</v>
      </c>
      <c r="E1784" t="s">
        <v>21</v>
      </c>
      <c r="F1784" t="s">
        <v>14</v>
      </c>
      <c r="G1784" t="str">
        <f>PROPER(base[[#This Row],[Evento]]&amp;" "&amp;base[[#This Row],[Tipo]])</f>
        <v>15 Anos Teen</v>
      </c>
      <c r="H1784" t="s">
        <v>12</v>
      </c>
      <c r="I1784">
        <v>100</v>
      </c>
      <c r="J1784" s="3">
        <f>VLOOKUP(_xlfn.CONCAT(base[[#This Row],[Evento]],base[[#This Row],[Tipo]]),'[1]tabela de preços'!$D$4:$E$14,2,0)</f>
        <v>90</v>
      </c>
      <c r="K1784" s="3">
        <v>9000</v>
      </c>
      <c r="L1784" s="3">
        <v>3667</v>
      </c>
      <c r="M1784" s="3">
        <v>5333</v>
      </c>
      <c r="N1784" t="s">
        <v>23</v>
      </c>
    </row>
    <row r="1785" spans="2:14" hidden="1" x14ac:dyDescent="0.25">
      <c r="B1785" s="2">
        <v>43024</v>
      </c>
      <c r="C1785" s="7">
        <f>YEAR(base[[#This Row],[Data]])</f>
        <v>2017</v>
      </c>
      <c r="D1785" s="7" t="str">
        <f>UPPER(TEXT(base[[#This Row],[Data]],"mmm"))</f>
        <v>OUT</v>
      </c>
      <c r="E1785" t="s">
        <v>22</v>
      </c>
      <c r="F1785" t="s">
        <v>16</v>
      </c>
      <c r="G1785" t="str">
        <f>PROPER(base[[#This Row],[Evento]]&amp;" "&amp;base[[#This Row],[Tipo]])</f>
        <v>Despedida Adulto</v>
      </c>
      <c r="H1785" t="s">
        <v>15</v>
      </c>
      <c r="I1785">
        <v>150</v>
      </c>
      <c r="J1785" s="3">
        <f>VLOOKUP(_xlfn.CONCAT(base[[#This Row],[Evento]],base[[#This Row],[Tipo]]),'[1]tabela de preços'!$D$4:$E$14,2,0)</f>
        <v>120</v>
      </c>
      <c r="K1785" s="3">
        <v>18000</v>
      </c>
      <c r="L1785" s="3">
        <v>6224</v>
      </c>
      <c r="M1785" s="3">
        <v>11776</v>
      </c>
      <c r="N1785" t="s">
        <v>23</v>
      </c>
    </row>
    <row r="1786" spans="2:14" x14ac:dyDescent="0.25">
      <c r="B1786" s="2">
        <v>42739</v>
      </c>
      <c r="C1786" s="7">
        <f>YEAR(base[[#This Row],[Data]])</f>
        <v>2017</v>
      </c>
      <c r="D1786" s="7" t="str">
        <f>UPPER(TEXT(base[[#This Row],[Data]],"mmm"))</f>
        <v>JAN</v>
      </c>
      <c r="E1786" t="s">
        <v>10</v>
      </c>
      <c r="F1786" t="s">
        <v>11</v>
      </c>
      <c r="G1786" t="str">
        <f>PROPER(base[[#This Row],[Evento]]&amp;" "&amp;base[[#This Row],[Tipo]])</f>
        <v>Aniversário Infantil</v>
      </c>
      <c r="H1786" t="s">
        <v>12</v>
      </c>
      <c r="I1786">
        <v>50</v>
      </c>
      <c r="J1786" s="3">
        <f>VLOOKUP(_xlfn.CONCAT(base[[#This Row],[Evento]],base[[#This Row],[Tipo]]),'[1]tabela de preços'!$D$4:$E$14,2,0)</f>
        <v>70</v>
      </c>
      <c r="K1786" s="3">
        <v>3500</v>
      </c>
      <c r="L1786" s="3">
        <v>1171</v>
      </c>
      <c r="M1786" s="3">
        <v>2329</v>
      </c>
      <c r="N1786" t="s">
        <v>23</v>
      </c>
    </row>
    <row r="1787" spans="2:14" hidden="1" x14ac:dyDescent="0.25">
      <c r="B1787" s="2">
        <v>42606</v>
      </c>
      <c r="C1787" s="7">
        <f>YEAR(base[[#This Row],[Data]])</f>
        <v>2016</v>
      </c>
      <c r="D1787" s="7" t="str">
        <f>UPPER(TEXT(base[[#This Row],[Data]],"mmm"))</f>
        <v>AGO</v>
      </c>
      <c r="E1787" t="s">
        <v>10</v>
      </c>
      <c r="F1787" t="s">
        <v>14</v>
      </c>
      <c r="G1787" t="str">
        <f>PROPER(base[[#This Row],[Evento]]&amp;" "&amp;base[[#This Row],[Tipo]])</f>
        <v>Aniversário Teen</v>
      </c>
      <c r="H1787" t="s">
        <v>15</v>
      </c>
      <c r="I1787">
        <v>100</v>
      </c>
      <c r="J1787" s="3">
        <f>VLOOKUP(_xlfn.CONCAT(base[[#This Row],[Evento]],base[[#This Row],[Tipo]]),'[1]tabela de preços'!$D$4:$E$14,2,0)</f>
        <v>90</v>
      </c>
      <c r="K1787" s="3">
        <v>9000</v>
      </c>
      <c r="L1787" s="3">
        <v>3058</v>
      </c>
      <c r="M1787" s="3">
        <v>5942</v>
      </c>
      <c r="N1787" t="s">
        <v>23</v>
      </c>
    </row>
    <row r="1788" spans="2:14" hidden="1" x14ac:dyDescent="0.25">
      <c r="B1788" s="2">
        <v>43051</v>
      </c>
      <c r="C1788" s="7">
        <f>YEAR(base[[#This Row],[Data]])</f>
        <v>2017</v>
      </c>
      <c r="D1788" s="7" t="str">
        <f>UPPER(TEXT(base[[#This Row],[Data]],"mmm"))</f>
        <v>NOV</v>
      </c>
      <c r="E1788" t="s">
        <v>10</v>
      </c>
      <c r="F1788" t="s">
        <v>16</v>
      </c>
      <c r="G1788" t="str">
        <f>PROPER(base[[#This Row],[Evento]]&amp;" "&amp;base[[#This Row],[Tipo]])</f>
        <v>Aniversário Adulto</v>
      </c>
      <c r="H1788" t="s">
        <v>12</v>
      </c>
      <c r="I1788">
        <v>150</v>
      </c>
      <c r="J1788" s="3">
        <f>VLOOKUP(_xlfn.CONCAT(base[[#This Row],[Evento]],base[[#This Row],[Tipo]]),'[1]tabela de preços'!$D$4:$E$14,2,0)</f>
        <v>120</v>
      </c>
      <c r="K1788" s="3">
        <v>18000</v>
      </c>
      <c r="L1788" s="3">
        <v>6757</v>
      </c>
      <c r="M1788" s="3">
        <v>11243</v>
      </c>
      <c r="N1788" t="s">
        <v>23</v>
      </c>
    </row>
    <row r="1789" spans="2:14" hidden="1" x14ac:dyDescent="0.25">
      <c r="B1789" s="2">
        <v>42671</v>
      </c>
      <c r="C1789" s="7">
        <f>YEAR(base[[#This Row],[Data]])</f>
        <v>2016</v>
      </c>
      <c r="D1789" s="7" t="str">
        <f>UPPER(TEXT(base[[#This Row],[Data]],"mmm"))</f>
        <v>OUT</v>
      </c>
      <c r="E1789" t="s">
        <v>10</v>
      </c>
      <c r="F1789" t="s">
        <v>17</v>
      </c>
      <c r="G1789" t="str">
        <f>PROPER(base[[#This Row],[Evento]]&amp;" "&amp;base[[#This Row],[Tipo]])</f>
        <v>Aniversário Melhor Idade</v>
      </c>
      <c r="H1789" t="s">
        <v>15</v>
      </c>
      <c r="I1789">
        <v>70</v>
      </c>
      <c r="J1789" s="3">
        <f>VLOOKUP(_xlfn.CONCAT(base[[#This Row],[Evento]],base[[#This Row],[Tipo]]),'[1]tabela de preços'!$D$4:$E$14,2,0)</f>
        <v>120</v>
      </c>
      <c r="K1789" s="3">
        <v>8400</v>
      </c>
      <c r="L1789" s="3">
        <v>2849</v>
      </c>
      <c r="M1789" s="3">
        <v>5551</v>
      </c>
      <c r="N1789" t="s">
        <v>23</v>
      </c>
    </row>
    <row r="1790" spans="2:14" hidden="1" x14ac:dyDescent="0.25">
      <c r="B1790" s="2">
        <v>42436</v>
      </c>
      <c r="C1790" s="7">
        <f>YEAR(base[[#This Row],[Data]])</f>
        <v>2016</v>
      </c>
      <c r="D1790" s="7" t="str">
        <f>UPPER(TEXT(base[[#This Row],[Data]],"mmm"))</f>
        <v>MAR</v>
      </c>
      <c r="E1790" t="s">
        <v>18</v>
      </c>
      <c r="F1790" t="s">
        <v>16</v>
      </c>
      <c r="G1790" t="str">
        <f>PROPER(base[[#This Row],[Evento]]&amp;" "&amp;base[[#This Row],[Tipo]])</f>
        <v>Casamento Adulto</v>
      </c>
      <c r="H1790" t="s">
        <v>12</v>
      </c>
      <c r="I1790">
        <v>120</v>
      </c>
      <c r="J1790" s="3">
        <f>VLOOKUP(_xlfn.CONCAT(base[[#This Row],[Evento]],base[[#This Row],[Tipo]]),'[1]tabela de preços'!$D$4:$E$14,2,0)</f>
        <v>150</v>
      </c>
      <c r="K1790" s="3">
        <v>18000</v>
      </c>
      <c r="L1790" s="3">
        <v>7286</v>
      </c>
      <c r="M1790" s="3">
        <v>10714</v>
      </c>
      <c r="N1790" t="s">
        <v>23</v>
      </c>
    </row>
    <row r="1791" spans="2:14" hidden="1" x14ac:dyDescent="0.25">
      <c r="B1791" s="2">
        <v>42636</v>
      </c>
      <c r="C1791" s="7">
        <f>YEAR(base[[#This Row],[Data]])</f>
        <v>2016</v>
      </c>
      <c r="D1791" s="7" t="str">
        <f>UPPER(TEXT(base[[#This Row],[Data]],"mmm"))</f>
        <v>SET</v>
      </c>
      <c r="E1791" t="s">
        <v>19</v>
      </c>
      <c r="F1791" t="s">
        <v>16</v>
      </c>
      <c r="G1791" t="str">
        <f>PROPER(base[[#This Row],[Evento]]&amp;" "&amp;base[[#This Row],[Tipo]])</f>
        <v>Bodas Adulto</v>
      </c>
      <c r="H1791" t="s">
        <v>15</v>
      </c>
      <c r="I1791">
        <v>100</v>
      </c>
      <c r="J1791" s="3">
        <f>VLOOKUP(_xlfn.CONCAT(base[[#This Row],[Evento]],base[[#This Row],[Tipo]]),'[1]tabela de preços'!$D$4:$E$14,2,0)</f>
        <v>150</v>
      </c>
      <c r="K1791" s="3">
        <v>15000</v>
      </c>
      <c r="L1791" s="3">
        <v>6640</v>
      </c>
      <c r="M1791" s="3">
        <v>8360</v>
      </c>
      <c r="N1791" t="s">
        <v>23</v>
      </c>
    </row>
    <row r="1792" spans="2:14" hidden="1" x14ac:dyDescent="0.25">
      <c r="B1792" s="2">
        <v>42951</v>
      </c>
      <c r="C1792" s="7">
        <f>YEAR(base[[#This Row],[Data]])</f>
        <v>2017</v>
      </c>
      <c r="D1792" s="7" t="str">
        <f>UPPER(TEXT(base[[#This Row],[Data]],"mmm"))</f>
        <v>AGO</v>
      </c>
      <c r="E1792" t="s">
        <v>19</v>
      </c>
      <c r="F1792" t="s">
        <v>17</v>
      </c>
      <c r="G1792" t="str">
        <f>PROPER(base[[#This Row],[Evento]]&amp;" "&amp;base[[#This Row],[Tipo]])</f>
        <v>Bodas Melhor Idade</v>
      </c>
      <c r="H1792" t="s">
        <v>12</v>
      </c>
      <c r="I1792">
        <v>200</v>
      </c>
      <c r="J1792" s="3">
        <f>VLOOKUP(_xlfn.CONCAT(base[[#This Row],[Evento]],base[[#This Row],[Tipo]]),'[1]tabela de preços'!$D$4:$E$14,2,0)</f>
        <v>120</v>
      </c>
      <c r="K1792" s="3">
        <v>24000</v>
      </c>
      <c r="L1792" s="3">
        <v>8686</v>
      </c>
      <c r="M1792" s="3">
        <v>15314</v>
      </c>
      <c r="N1792" t="s">
        <v>23</v>
      </c>
    </row>
    <row r="1793" spans="2:14" hidden="1" x14ac:dyDescent="0.25">
      <c r="B1793" s="2">
        <v>42958</v>
      </c>
      <c r="C1793" s="7">
        <f>YEAR(base[[#This Row],[Data]])</f>
        <v>2017</v>
      </c>
      <c r="D1793" s="7" t="str">
        <f>UPPER(TEXT(base[[#This Row],[Data]],"mmm"))</f>
        <v>AGO</v>
      </c>
      <c r="E1793" t="s">
        <v>20</v>
      </c>
      <c r="F1793" t="s">
        <v>16</v>
      </c>
      <c r="G1793" t="str">
        <f>PROPER(base[[#This Row],[Evento]]&amp;" "&amp;base[[#This Row],[Tipo]])</f>
        <v>Empresa Adulto</v>
      </c>
      <c r="H1793" t="s">
        <v>15</v>
      </c>
      <c r="I1793">
        <v>50</v>
      </c>
      <c r="J1793" s="3">
        <f>VLOOKUP(_xlfn.CONCAT(base[[#This Row],[Evento]],base[[#This Row],[Tipo]]),'[1]tabela de preços'!$D$4:$E$14,2,0)</f>
        <v>100</v>
      </c>
      <c r="K1793" s="3">
        <v>5000</v>
      </c>
      <c r="L1793" s="3">
        <v>2165</v>
      </c>
      <c r="M1793" s="3">
        <v>2835</v>
      </c>
      <c r="N1793" t="s">
        <v>23</v>
      </c>
    </row>
    <row r="1794" spans="2:14" hidden="1" x14ac:dyDescent="0.25">
      <c r="B1794" s="2">
        <v>43061</v>
      </c>
      <c r="C1794" s="7">
        <f>YEAR(base[[#This Row],[Data]])</f>
        <v>2017</v>
      </c>
      <c r="D1794" s="7" t="str">
        <f>UPPER(TEXT(base[[#This Row],[Data]],"mmm"))</f>
        <v>NOV</v>
      </c>
      <c r="E1794" t="s">
        <v>21</v>
      </c>
      <c r="F1794" t="s">
        <v>14</v>
      </c>
      <c r="G1794" t="str">
        <f>PROPER(base[[#This Row],[Evento]]&amp;" "&amp;base[[#This Row],[Tipo]])</f>
        <v>15 Anos Teen</v>
      </c>
      <c r="H1794" t="s">
        <v>12</v>
      </c>
      <c r="I1794">
        <v>100</v>
      </c>
      <c r="J1794" s="3">
        <f>VLOOKUP(_xlfn.CONCAT(base[[#This Row],[Evento]],base[[#This Row],[Tipo]]),'[1]tabela de preços'!$D$4:$E$14,2,0)</f>
        <v>90</v>
      </c>
      <c r="K1794" s="3">
        <v>9000</v>
      </c>
      <c r="L1794" s="3">
        <v>3563</v>
      </c>
      <c r="M1794" s="3">
        <v>5437</v>
      </c>
      <c r="N1794" t="s">
        <v>23</v>
      </c>
    </row>
    <row r="1795" spans="2:14" hidden="1" x14ac:dyDescent="0.25">
      <c r="B1795" s="2">
        <v>42626</v>
      </c>
      <c r="C1795" s="7">
        <f>YEAR(base[[#This Row],[Data]])</f>
        <v>2016</v>
      </c>
      <c r="D1795" s="7" t="str">
        <f>UPPER(TEXT(base[[#This Row],[Data]],"mmm"))</f>
        <v>SET</v>
      </c>
      <c r="E1795" t="s">
        <v>22</v>
      </c>
      <c r="F1795" t="s">
        <v>16</v>
      </c>
      <c r="G1795" t="str">
        <f>PROPER(base[[#This Row],[Evento]]&amp;" "&amp;base[[#This Row],[Tipo]])</f>
        <v>Despedida Adulto</v>
      </c>
      <c r="H1795" t="s">
        <v>15</v>
      </c>
      <c r="I1795">
        <v>150</v>
      </c>
      <c r="J1795" s="3">
        <f>VLOOKUP(_xlfn.CONCAT(base[[#This Row],[Evento]],base[[#This Row],[Tipo]]),'[1]tabela de preços'!$D$4:$E$14,2,0)</f>
        <v>120</v>
      </c>
      <c r="K1795" s="3">
        <v>18000</v>
      </c>
      <c r="L1795" s="3">
        <v>7448</v>
      </c>
      <c r="M1795" s="3">
        <v>10552</v>
      </c>
      <c r="N1795" t="s">
        <v>23</v>
      </c>
    </row>
    <row r="1796" spans="2:14" hidden="1" x14ac:dyDescent="0.25">
      <c r="B1796" s="2">
        <v>42590</v>
      </c>
      <c r="C1796" s="7">
        <f>YEAR(base[[#This Row],[Data]])</f>
        <v>2016</v>
      </c>
      <c r="D1796" s="7" t="str">
        <f>UPPER(TEXT(base[[#This Row],[Data]],"mmm"))</f>
        <v>AGO</v>
      </c>
      <c r="E1796" t="s">
        <v>10</v>
      </c>
      <c r="F1796" t="s">
        <v>11</v>
      </c>
      <c r="G1796" t="str">
        <f>PROPER(base[[#This Row],[Evento]]&amp;" "&amp;base[[#This Row],[Tipo]])</f>
        <v>Aniversário Infantil</v>
      </c>
      <c r="H1796" t="s">
        <v>12</v>
      </c>
      <c r="I1796">
        <v>50</v>
      </c>
      <c r="J1796" s="3">
        <f>VLOOKUP(_xlfn.CONCAT(base[[#This Row],[Evento]],base[[#This Row],[Tipo]]),'[1]tabela de preços'!$D$4:$E$14,2,0)</f>
        <v>70</v>
      </c>
      <c r="K1796" s="3">
        <v>3500</v>
      </c>
      <c r="L1796" s="3">
        <v>1351</v>
      </c>
      <c r="M1796" s="3">
        <v>2149</v>
      </c>
      <c r="N1796" t="s">
        <v>23</v>
      </c>
    </row>
    <row r="1797" spans="2:14" hidden="1" x14ac:dyDescent="0.25">
      <c r="B1797" s="2">
        <v>42435</v>
      </c>
      <c r="C1797" s="7">
        <f>YEAR(base[[#This Row],[Data]])</f>
        <v>2016</v>
      </c>
      <c r="D1797" s="7" t="str">
        <f>UPPER(TEXT(base[[#This Row],[Data]],"mmm"))</f>
        <v>MAR</v>
      </c>
      <c r="E1797" t="s">
        <v>10</v>
      </c>
      <c r="F1797" t="s">
        <v>14</v>
      </c>
      <c r="G1797" t="str">
        <f>PROPER(base[[#This Row],[Evento]]&amp;" "&amp;base[[#This Row],[Tipo]])</f>
        <v>Aniversário Teen</v>
      </c>
      <c r="H1797" t="s">
        <v>15</v>
      </c>
      <c r="I1797">
        <v>100</v>
      </c>
      <c r="J1797" s="3">
        <f>VLOOKUP(_xlfn.CONCAT(base[[#This Row],[Evento]],base[[#This Row],[Tipo]]),'[1]tabela de preços'!$D$4:$E$14,2,0)</f>
        <v>90</v>
      </c>
      <c r="K1797" s="3">
        <v>9000</v>
      </c>
      <c r="L1797" s="3">
        <v>3834</v>
      </c>
      <c r="M1797" s="3">
        <v>5166</v>
      </c>
      <c r="N1797" t="s">
        <v>23</v>
      </c>
    </row>
    <row r="1798" spans="2:14" hidden="1" x14ac:dyDescent="0.25">
      <c r="B1798" s="2">
        <v>42980</v>
      </c>
      <c r="C1798" s="7">
        <f>YEAR(base[[#This Row],[Data]])</f>
        <v>2017</v>
      </c>
      <c r="D1798" s="7" t="str">
        <f>UPPER(TEXT(base[[#This Row],[Data]],"mmm"))</f>
        <v>SET</v>
      </c>
      <c r="E1798" t="s">
        <v>10</v>
      </c>
      <c r="F1798" t="s">
        <v>16</v>
      </c>
      <c r="G1798" t="str">
        <f>PROPER(base[[#This Row],[Evento]]&amp;" "&amp;base[[#This Row],[Tipo]])</f>
        <v>Aniversário Adulto</v>
      </c>
      <c r="H1798" t="s">
        <v>12</v>
      </c>
      <c r="I1798">
        <v>150</v>
      </c>
      <c r="J1798" s="3">
        <f>VLOOKUP(_xlfn.CONCAT(base[[#This Row],[Evento]],base[[#This Row],[Tipo]]),'[1]tabela de preços'!$D$4:$E$14,2,0)</f>
        <v>120</v>
      </c>
      <c r="K1798" s="3">
        <v>18000</v>
      </c>
      <c r="L1798" s="3">
        <v>7535</v>
      </c>
      <c r="M1798" s="3">
        <v>10465</v>
      </c>
      <c r="N1798" t="s">
        <v>23</v>
      </c>
    </row>
    <row r="1799" spans="2:14" hidden="1" x14ac:dyDescent="0.25">
      <c r="B1799" s="2">
        <v>42863</v>
      </c>
      <c r="C1799" s="7">
        <f>YEAR(base[[#This Row],[Data]])</f>
        <v>2017</v>
      </c>
      <c r="D1799" s="7" t="str">
        <f>UPPER(TEXT(base[[#This Row],[Data]],"mmm"))</f>
        <v>MAI</v>
      </c>
      <c r="E1799" t="s">
        <v>10</v>
      </c>
      <c r="F1799" t="s">
        <v>17</v>
      </c>
      <c r="G1799" t="str">
        <f>PROPER(base[[#This Row],[Evento]]&amp;" "&amp;base[[#This Row],[Tipo]])</f>
        <v>Aniversário Melhor Idade</v>
      </c>
      <c r="H1799" t="s">
        <v>15</v>
      </c>
      <c r="I1799">
        <v>70</v>
      </c>
      <c r="J1799" s="3">
        <f>VLOOKUP(_xlfn.CONCAT(base[[#This Row],[Evento]],base[[#This Row],[Tipo]]),'[1]tabela de preços'!$D$4:$E$14,2,0)</f>
        <v>120</v>
      </c>
      <c r="K1799" s="3">
        <v>8400</v>
      </c>
      <c r="L1799" s="3">
        <v>2838</v>
      </c>
      <c r="M1799" s="3">
        <v>5562</v>
      </c>
      <c r="N1799" t="s">
        <v>23</v>
      </c>
    </row>
    <row r="1800" spans="2:14" hidden="1" x14ac:dyDescent="0.25">
      <c r="B1800" s="2">
        <v>42798</v>
      </c>
      <c r="C1800" s="7">
        <f>YEAR(base[[#This Row],[Data]])</f>
        <v>2017</v>
      </c>
      <c r="D1800" s="7" t="str">
        <f>UPPER(TEXT(base[[#This Row],[Data]],"mmm"))</f>
        <v>MAR</v>
      </c>
      <c r="E1800" t="s">
        <v>18</v>
      </c>
      <c r="F1800" t="s">
        <v>16</v>
      </c>
      <c r="G1800" t="str">
        <f>PROPER(base[[#This Row],[Evento]]&amp;" "&amp;base[[#This Row],[Tipo]])</f>
        <v>Casamento Adulto</v>
      </c>
      <c r="H1800" t="s">
        <v>12</v>
      </c>
      <c r="I1800">
        <v>120</v>
      </c>
      <c r="J1800" s="3">
        <f>VLOOKUP(_xlfn.CONCAT(base[[#This Row],[Evento]],base[[#This Row],[Tipo]]),'[1]tabela de preços'!$D$4:$E$14,2,0)</f>
        <v>150</v>
      </c>
      <c r="K1800" s="3">
        <v>18000</v>
      </c>
      <c r="L1800" s="3">
        <v>6011</v>
      </c>
      <c r="M1800" s="3">
        <v>11989</v>
      </c>
      <c r="N1800" t="s">
        <v>23</v>
      </c>
    </row>
    <row r="1801" spans="2:14" hidden="1" x14ac:dyDescent="0.25">
      <c r="B1801" s="2">
        <v>43030</v>
      </c>
      <c r="C1801" s="7">
        <f>YEAR(base[[#This Row],[Data]])</f>
        <v>2017</v>
      </c>
      <c r="D1801" s="7" t="str">
        <f>UPPER(TEXT(base[[#This Row],[Data]],"mmm"))</f>
        <v>OUT</v>
      </c>
      <c r="E1801" t="s">
        <v>19</v>
      </c>
      <c r="F1801" t="s">
        <v>16</v>
      </c>
      <c r="G1801" t="str">
        <f>PROPER(base[[#This Row],[Evento]]&amp;" "&amp;base[[#This Row],[Tipo]])</f>
        <v>Bodas Adulto</v>
      </c>
      <c r="H1801" t="s">
        <v>15</v>
      </c>
      <c r="I1801">
        <v>100</v>
      </c>
      <c r="J1801" s="3">
        <f>VLOOKUP(_xlfn.CONCAT(base[[#This Row],[Evento]],base[[#This Row],[Tipo]]),'[1]tabela de preços'!$D$4:$E$14,2,0)</f>
        <v>150</v>
      </c>
      <c r="K1801" s="3">
        <v>15000</v>
      </c>
      <c r="L1801" s="3">
        <v>6156</v>
      </c>
      <c r="M1801" s="3">
        <v>8844</v>
      </c>
      <c r="N1801" t="s">
        <v>23</v>
      </c>
    </row>
    <row r="1802" spans="2:14" hidden="1" x14ac:dyDescent="0.25">
      <c r="B1802" s="2">
        <v>42729</v>
      </c>
      <c r="C1802" s="7">
        <f>YEAR(base[[#This Row],[Data]])</f>
        <v>2016</v>
      </c>
      <c r="D1802" s="7" t="str">
        <f>UPPER(TEXT(base[[#This Row],[Data]],"mmm"))</f>
        <v>DEZ</v>
      </c>
      <c r="E1802" t="s">
        <v>19</v>
      </c>
      <c r="F1802" t="s">
        <v>17</v>
      </c>
      <c r="G1802" t="str">
        <f>PROPER(base[[#This Row],[Evento]]&amp;" "&amp;base[[#This Row],[Tipo]])</f>
        <v>Bodas Melhor Idade</v>
      </c>
      <c r="H1802" t="s">
        <v>12</v>
      </c>
      <c r="I1802">
        <v>200</v>
      </c>
      <c r="J1802" s="3">
        <f>VLOOKUP(_xlfn.CONCAT(base[[#This Row],[Evento]],base[[#This Row],[Tipo]]),'[1]tabela de preços'!$D$4:$E$14,2,0)</f>
        <v>120</v>
      </c>
      <c r="K1802" s="3">
        <v>24000</v>
      </c>
      <c r="L1802" s="3">
        <v>8745</v>
      </c>
      <c r="M1802" s="3">
        <v>15255</v>
      </c>
      <c r="N1802" t="s">
        <v>23</v>
      </c>
    </row>
    <row r="1803" spans="2:14" hidden="1" x14ac:dyDescent="0.25">
      <c r="B1803" s="2">
        <v>42926</v>
      </c>
      <c r="C1803" s="7">
        <f>YEAR(base[[#This Row],[Data]])</f>
        <v>2017</v>
      </c>
      <c r="D1803" s="7" t="str">
        <f>UPPER(TEXT(base[[#This Row],[Data]],"mmm"))</f>
        <v>JUL</v>
      </c>
      <c r="E1803" t="s">
        <v>20</v>
      </c>
      <c r="F1803" t="s">
        <v>16</v>
      </c>
      <c r="G1803" t="str">
        <f>PROPER(base[[#This Row],[Evento]]&amp;" "&amp;base[[#This Row],[Tipo]])</f>
        <v>Empresa Adulto</v>
      </c>
      <c r="H1803" t="s">
        <v>15</v>
      </c>
      <c r="I1803">
        <v>50</v>
      </c>
      <c r="J1803" s="3">
        <f>VLOOKUP(_xlfn.CONCAT(base[[#This Row],[Evento]],base[[#This Row],[Tipo]]),'[1]tabela de preços'!$D$4:$E$14,2,0)</f>
        <v>100</v>
      </c>
      <c r="K1803" s="3">
        <v>5000</v>
      </c>
      <c r="L1803" s="3">
        <v>2224</v>
      </c>
      <c r="M1803" s="3">
        <v>2776</v>
      </c>
      <c r="N1803" t="s">
        <v>23</v>
      </c>
    </row>
    <row r="1804" spans="2:14" hidden="1" x14ac:dyDescent="0.25">
      <c r="B1804" s="2">
        <v>42978</v>
      </c>
      <c r="C1804" s="7">
        <f>YEAR(base[[#This Row],[Data]])</f>
        <v>2017</v>
      </c>
      <c r="D1804" s="7" t="str">
        <f>UPPER(TEXT(base[[#This Row],[Data]],"mmm"))</f>
        <v>AGO</v>
      </c>
      <c r="E1804" t="s">
        <v>21</v>
      </c>
      <c r="F1804" t="s">
        <v>14</v>
      </c>
      <c r="G1804" t="str">
        <f>PROPER(base[[#This Row],[Evento]]&amp;" "&amp;base[[#This Row],[Tipo]])</f>
        <v>15 Anos Teen</v>
      </c>
      <c r="H1804" t="s">
        <v>12</v>
      </c>
      <c r="I1804">
        <v>100</v>
      </c>
      <c r="J1804" s="3">
        <f>VLOOKUP(_xlfn.CONCAT(base[[#This Row],[Evento]],base[[#This Row],[Tipo]]),'[1]tabela de preços'!$D$4:$E$14,2,0)</f>
        <v>90</v>
      </c>
      <c r="K1804" s="3">
        <v>9000</v>
      </c>
      <c r="L1804" s="3">
        <v>3213</v>
      </c>
      <c r="M1804" s="3">
        <v>5787</v>
      </c>
      <c r="N1804" t="s">
        <v>23</v>
      </c>
    </row>
    <row r="1805" spans="2:14" hidden="1" x14ac:dyDescent="0.25">
      <c r="B1805" s="2">
        <v>42995</v>
      </c>
      <c r="C1805" s="7">
        <f>YEAR(base[[#This Row],[Data]])</f>
        <v>2017</v>
      </c>
      <c r="D1805" s="7" t="str">
        <f>UPPER(TEXT(base[[#This Row],[Data]],"mmm"))</f>
        <v>SET</v>
      </c>
      <c r="E1805" t="s">
        <v>22</v>
      </c>
      <c r="F1805" t="s">
        <v>16</v>
      </c>
      <c r="G1805" t="str">
        <f>PROPER(base[[#This Row],[Evento]]&amp;" "&amp;base[[#This Row],[Tipo]])</f>
        <v>Despedida Adulto</v>
      </c>
      <c r="H1805" t="s">
        <v>15</v>
      </c>
      <c r="I1805">
        <v>150</v>
      </c>
      <c r="J1805" s="3">
        <f>VLOOKUP(_xlfn.CONCAT(base[[#This Row],[Evento]],base[[#This Row],[Tipo]]),'[1]tabela de preços'!$D$4:$E$14,2,0)</f>
        <v>120</v>
      </c>
      <c r="K1805" s="3">
        <v>18000</v>
      </c>
      <c r="L1805" s="3">
        <v>6189</v>
      </c>
      <c r="M1805" s="3">
        <v>11811</v>
      </c>
      <c r="N1805" t="s">
        <v>23</v>
      </c>
    </row>
    <row r="1806" spans="2:14" hidden="1" x14ac:dyDescent="0.25">
      <c r="B1806" s="2">
        <v>43051</v>
      </c>
      <c r="C1806" s="7">
        <f>YEAR(base[[#This Row],[Data]])</f>
        <v>2017</v>
      </c>
      <c r="D1806" s="7" t="str">
        <f>UPPER(TEXT(base[[#This Row],[Data]],"mmm"))</f>
        <v>NOV</v>
      </c>
      <c r="E1806" t="s">
        <v>10</v>
      </c>
      <c r="F1806" t="s">
        <v>11</v>
      </c>
      <c r="G1806" t="str">
        <f>PROPER(base[[#This Row],[Evento]]&amp;" "&amp;base[[#This Row],[Tipo]])</f>
        <v>Aniversário Infantil</v>
      </c>
      <c r="H1806" t="s">
        <v>12</v>
      </c>
      <c r="I1806">
        <v>50</v>
      </c>
      <c r="J1806" s="3">
        <f>VLOOKUP(_xlfn.CONCAT(base[[#This Row],[Evento]],base[[#This Row],[Tipo]]),'[1]tabela de preços'!$D$4:$E$14,2,0)</f>
        <v>70</v>
      </c>
      <c r="K1806" s="3">
        <v>3500</v>
      </c>
      <c r="L1806" s="3">
        <v>1282</v>
      </c>
      <c r="M1806" s="3">
        <v>2218</v>
      </c>
      <c r="N1806" t="s">
        <v>23</v>
      </c>
    </row>
    <row r="1807" spans="2:14" hidden="1" x14ac:dyDescent="0.25">
      <c r="B1807" s="2">
        <v>43070</v>
      </c>
      <c r="C1807" s="7">
        <f>YEAR(base[[#This Row],[Data]])</f>
        <v>2017</v>
      </c>
      <c r="D1807" s="7" t="str">
        <f>UPPER(TEXT(base[[#This Row],[Data]],"mmm"))</f>
        <v>DEZ</v>
      </c>
      <c r="E1807" t="s">
        <v>10</v>
      </c>
      <c r="F1807" t="s">
        <v>14</v>
      </c>
      <c r="G1807" t="str">
        <f>PROPER(base[[#This Row],[Evento]]&amp;" "&amp;base[[#This Row],[Tipo]])</f>
        <v>Aniversário Teen</v>
      </c>
      <c r="H1807" t="s">
        <v>15</v>
      </c>
      <c r="I1807">
        <v>100</v>
      </c>
      <c r="J1807" s="3">
        <f>VLOOKUP(_xlfn.CONCAT(base[[#This Row],[Evento]],base[[#This Row],[Tipo]]),'[1]tabela de preços'!$D$4:$E$14,2,0)</f>
        <v>90</v>
      </c>
      <c r="K1807" s="3">
        <v>9000</v>
      </c>
      <c r="L1807" s="3">
        <v>3005</v>
      </c>
      <c r="M1807" s="3">
        <v>5995</v>
      </c>
      <c r="N1807" t="s">
        <v>23</v>
      </c>
    </row>
    <row r="1808" spans="2:14" hidden="1" x14ac:dyDescent="0.25">
      <c r="B1808" s="2">
        <v>43082</v>
      </c>
      <c r="C1808" s="7">
        <f>YEAR(base[[#This Row],[Data]])</f>
        <v>2017</v>
      </c>
      <c r="D1808" s="7" t="str">
        <f>UPPER(TEXT(base[[#This Row],[Data]],"mmm"))</f>
        <v>DEZ</v>
      </c>
      <c r="E1808" t="s">
        <v>10</v>
      </c>
      <c r="F1808" t="s">
        <v>16</v>
      </c>
      <c r="G1808" t="str">
        <f>PROPER(base[[#This Row],[Evento]]&amp;" "&amp;base[[#This Row],[Tipo]])</f>
        <v>Aniversário Adulto</v>
      </c>
      <c r="H1808" t="s">
        <v>12</v>
      </c>
      <c r="I1808">
        <v>150</v>
      </c>
      <c r="J1808" s="3">
        <f>VLOOKUP(_xlfn.CONCAT(base[[#This Row],[Evento]],base[[#This Row],[Tipo]]),'[1]tabela de preços'!$D$4:$E$14,2,0)</f>
        <v>120</v>
      </c>
      <c r="K1808" s="3">
        <v>18000</v>
      </c>
      <c r="L1808" s="3">
        <v>7506</v>
      </c>
      <c r="M1808" s="3">
        <v>10494</v>
      </c>
      <c r="N1808" t="s">
        <v>23</v>
      </c>
    </row>
    <row r="1809" spans="2:14" hidden="1" x14ac:dyDescent="0.25">
      <c r="B1809" s="2">
        <v>42517</v>
      </c>
      <c r="C1809" s="7">
        <f>YEAR(base[[#This Row],[Data]])</f>
        <v>2016</v>
      </c>
      <c r="D1809" s="7" t="str">
        <f>UPPER(TEXT(base[[#This Row],[Data]],"mmm"))</f>
        <v>MAI</v>
      </c>
      <c r="E1809" t="s">
        <v>10</v>
      </c>
      <c r="F1809" t="s">
        <v>17</v>
      </c>
      <c r="G1809" t="str">
        <f>PROPER(base[[#This Row],[Evento]]&amp;" "&amp;base[[#This Row],[Tipo]])</f>
        <v>Aniversário Melhor Idade</v>
      </c>
      <c r="H1809" t="s">
        <v>15</v>
      </c>
      <c r="I1809">
        <v>70</v>
      </c>
      <c r="J1809" s="3">
        <f>VLOOKUP(_xlfn.CONCAT(base[[#This Row],[Evento]],base[[#This Row],[Tipo]]),'[1]tabela de preços'!$D$4:$E$14,2,0)</f>
        <v>120</v>
      </c>
      <c r="K1809" s="3">
        <v>8400</v>
      </c>
      <c r="L1809" s="3">
        <v>3742</v>
      </c>
      <c r="M1809" s="3">
        <v>4658</v>
      </c>
      <c r="N1809" t="s">
        <v>23</v>
      </c>
    </row>
    <row r="1810" spans="2:14" x14ac:dyDescent="0.25">
      <c r="B1810" s="2">
        <v>42753</v>
      </c>
      <c r="C1810" s="7">
        <f>YEAR(base[[#This Row],[Data]])</f>
        <v>2017</v>
      </c>
      <c r="D1810" s="7" t="str">
        <f>UPPER(TEXT(base[[#This Row],[Data]],"mmm"))</f>
        <v>JAN</v>
      </c>
      <c r="E1810" t="s">
        <v>18</v>
      </c>
      <c r="F1810" t="s">
        <v>16</v>
      </c>
      <c r="G1810" t="str">
        <f>PROPER(base[[#This Row],[Evento]]&amp;" "&amp;base[[#This Row],[Tipo]])</f>
        <v>Casamento Adulto</v>
      </c>
      <c r="H1810" t="s">
        <v>12</v>
      </c>
      <c r="I1810">
        <v>120</v>
      </c>
      <c r="J1810" s="3">
        <f>VLOOKUP(_xlfn.CONCAT(base[[#This Row],[Evento]],base[[#This Row],[Tipo]]),'[1]tabela de preços'!$D$4:$E$14,2,0)</f>
        <v>150</v>
      </c>
      <c r="K1810" s="3">
        <v>18000</v>
      </c>
      <c r="L1810" s="3">
        <v>7174</v>
      </c>
      <c r="M1810" s="3">
        <v>10826</v>
      </c>
      <c r="N1810" t="s">
        <v>23</v>
      </c>
    </row>
    <row r="1811" spans="2:14" hidden="1" x14ac:dyDescent="0.25">
      <c r="B1811" s="2">
        <v>42457</v>
      </c>
      <c r="C1811" s="7">
        <f>YEAR(base[[#This Row],[Data]])</f>
        <v>2016</v>
      </c>
      <c r="D1811" s="7" t="str">
        <f>UPPER(TEXT(base[[#This Row],[Data]],"mmm"))</f>
        <v>MAR</v>
      </c>
      <c r="E1811" t="s">
        <v>19</v>
      </c>
      <c r="F1811" t="s">
        <v>16</v>
      </c>
      <c r="G1811" t="str">
        <f>PROPER(base[[#This Row],[Evento]]&amp;" "&amp;base[[#This Row],[Tipo]])</f>
        <v>Bodas Adulto</v>
      </c>
      <c r="H1811" t="s">
        <v>15</v>
      </c>
      <c r="I1811">
        <v>100</v>
      </c>
      <c r="J1811" s="3">
        <f>VLOOKUP(_xlfn.CONCAT(base[[#This Row],[Evento]],base[[#This Row],[Tipo]]),'[1]tabela de preços'!$D$4:$E$14,2,0)</f>
        <v>150</v>
      </c>
      <c r="K1811" s="3">
        <v>15000</v>
      </c>
      <c r="L1811" s="3">
        <v>6664</v>
      </c>
      <c r="M1811" s="3">
        <v>8336</v>
      </c>
      <c r="N1811" t="s">
        <v>23</v>
      </c>
    </row>
    <row r="1812" spans="2:14" hidden="1" x14ac:dyDescent="0.25">
      <c r="B1812" s="2">
        <v>42853</v>
      </c>
      <c r="C1812" s="7">
        <f>YEAR(base[[#This Row],[Data]])</f>
        <v>2017</v>
      </c>
      <c r="D1812" s="7" t="str">
        <f>UPPER(TEXT(base[[#This Row],[Data]],"mmm"))</f>
        <v>ABR</v>
      </c>
      <c r="E1812" t="s">
        <v>19</v>
      </c>
      <c r="F1812" t="s">
        <v>17</v>
      </c>
      <c r="G1812" t="str">
        <f>PROPER(base[[#This Row],[Evento]]&amp;" "&amp;base[[#This Row],[Tipo]])</f>
        <v>Bodas Melhor Idade</v>
      </c>
      <c r="H1812" t="s">
        <v>12</v>
      </c>
      <c r="I1812">
        <v>200</v>
      </c>
      <c r="J1812" s="3">
        <f>VLOOKUP(_xlfn.CONCAT(base[[#This Row],[Evento]],base[[#This Row],[Tipo]]),'[1]tabela de preços'!$D$4:$E$14,2,0)</f>
        <v>120</v>
      </c>
      <c r="K1812" s="3">
        <v>24000</v>
      </c>
      <c r="L1812" s="3">
        <v>10737</v>
      </c>
      <c r="M1812" s="3">
        <v>13263</v>
      </c>
      <c r="N1812" t="s">
        <v>23</v>
      </c>
    </row>
    <row r="1813" spans="2:14" hidden="1" x14ac:dyDescent="0.25">
      <c r="B1813" s="2">
        <v>42440</v>
      </c>
      <c r="C1813" s="7">
        <f>YEAR(base[[#This Row],[Data]])</f>
        <v>2016</v>
      </c>
      <c r="D1813" s="7" t="str">
        <f>UPPER(TEXT(base[[#This Row],[Data]],"mmm"))</f>
        <v>MAR</v>
      </c>
      <c r="E1813" t="s">
        <v>20</v>
      </c>
      <c r="F1813" t="s">
        <v>16</v>
      </c>
      <c r="G1813" t="str">
        <f>PROPER(base[[#This Row],[Evento]]&amp;" "&amp;base[[#This Row],[Tipo]])</f>
        <v>Empresa Adulto</v>
      </c>
      <c r="H1813" t="s">
        <v>15</v>
      </c>
      <c r="I1813">
        <v>50</v>
      </c>
      <c r="J1813" s="3">
        <f>VLOOKUP(_xlfn.CONCAT(base[[#This Row],[Evento]],base[[#This Row],[Tipo]]),'[1]tabela de preços'!$D$4:$E$14,2,0)</f>
        <v>100</v>
      </c>
      <c r="K1813" s="3">
        <v>5000</v>
      </c>
      <c r="L1813" s="3">
        <v>1814</v>
      </c>
      <c r="M1813" s="3">
        <v>3186</v>
      </c>
      <c r="N1813" t="s">
        <v>23</v>
      </c>
    </row>
    <row r="1814" spans="2:14" hidden="1" x14ac:dyDescent="0.25">
      <c r="B1814" s="2">
        <v>42453</v>
      </c>
      <c r="C1814" s="7">
        <f>YEAR(base[[#This Row],[Data]])</f>
        <v>2016</v>
      </c>
      <c r="D1814" s="7" t="str">
        <f>UPPER(TEXT(base[[#This Row],[Data]],"mmm"))</f>
        <v>MAR</v>
      </c>
      <c r="E1814" t="s">
        <v>21</v>
      </c>
      <c r="F1814" t="s">
        <v>14</v>
      </c>
      <c r="G1814" t="str">
        <f>PROPER(base[[#This Row],[Evento]]&amp;" "&amp;base[[#This Row],[Tipo]])</f>
        <v>15 Anos Teen</v>
      </c>
      <c r="H1814" t="s">
        <v>12</v>
      </c>
      <c r="I1814">
        <v>100</v>
      </c>
      <c r="J1814" s="3">
        <f>VLOOKUP(_xlfn.CONCAT(base[[#This Row],[Evento]],base[[#This Row],[Tipo]]),'[1]tabela de preços'!$D$4:$E$14,2,0)</f>
        <v>90</v>
      </c>
      <c r="K1814" s="3">
        <v>9000</v>
      </c>
      <c r="L1814" s="3">
        <v>3762</v>
      </c>
      <c r="M1814" s="3">
        <v>5238</v>
      </c>
      <c r="N1814" t="s">
        <v>23</v>
      </c>
    </row>
    <row r="1815" spans="2:14" hidden="1" x14ac:dyDescent="0.25">
      <c r="B1815" s="2">
        <v>42815</v>
      </c>
      <c r="C1815" s="7">
        <f>YEAR(base[[#This Row],[Data]])</f>
        <v>2017</v>
      </c>
      <c r="D1815" s="7" t="str">
        <f>UPPER(TEXT(base[[#This Row],[Data]],"mmm"))</f>
        <v>MAR</v>
      </c>
      <c r="E1815" t="s">
        <v>22</v>
      </c>
      <c r="F1815" t="s">
        <v>16</v>
      </c>
      <c r="G1815" t="str">
        <f>PROPER(base[[#This Row],[Evento]]&amp;" "&amp;base[[#This Row],[Tipo]])</f>
        <v>Despedida Adulto</v>
      </c>
      <c r="H1815" t="s">
        <v>15</v>
      </c>
      <c r="I1815">
        <v>150</v>
      </c>
      <c r="J1815" s="3">
        <f>VLOOKUP(_xlfn.CONCAT(base[[#This Row],[Evento]],base[[#This Row],[Tipo]]),'[1]tabela de preços'!$D$4:$E$14,2,0)</f>
        <v>120</v>
      </c>
      <c r="K1815" s="3">
        <v>18000</v>
      </c>
      <c r="L1815" s="3">
        <v>7794</v>
      </c>
      <c r="M1815" s="3">
        <v>10206</v>
      </c>
      <c r="N1815" t="s">
        <v>23</v>
      </c>
    </row>
    <row r="1816" spans="2:14" hidden="1" x14ac:dyDescent="0.25">
      <c r="B1816" s="2">
        <v>43075</v>
      </c>
      <c r="C1816" s="7">
        <f>YEAR(base[[#This Row],[Data]])</f>
        <v>2017</v>
      </c>
      <c r="D1816" s="7" t="str">
        <f>UPPER(TEXT(base[[#This Row],[Data]],"mmm"))</f>
        <v>DEZ</v>
      </c>
      <c r="E1816" t="s">
        <v>10</v>
      </c>
      <c r="F1816" t="s">
        <v>11</v>
      </c>
      <c r="G1816" t="str">
        <f>PROPER(base[[#This Row],[Evento]]&amp;" "&amp;base[[#This Row],[Tipo]])</f>
        <v>Aniversário Infantil</v>
      </c>
      <c r="H1816" t="s">
        <v>12</v>
      </c>
      <c r="I1816">
        <v>50</v>
      </c>
      <c r="J1816" s="3">
        <f>VLOOKUP(_xlfn.CONCAT(base[[#This Row],[Evento]],base[[#This Row],[Tipo]]),'[1]tabela de preços'!$D$4:$E$14,2,0)</f>
        <v>70</v>
      </c>
      <c r="K1816" s="3">
        <v>3500</v>
      </c>
      <c r="L1816" s="3">
        <v>1170</v>
      </c>
      <c r="M1816" s="3">
        <v>2330</v>
      </c>
      <c r="N1816" t="s">
        <v>23</v>
      </c>
    </row>
    <row r="1817" spans="2:14" hidden="1" x14ac:dyDescent="0.25">
      <c r="B1817" s="2">
        <v>42664</v>
      </c>
      <c r="C1817" s="7">
        <f>YEAR(base[[#This Row],[Data]])</f>
        <v>2016</v>
      </c>
      <c r="D1817" s="7" t="str">
        <f>UPPER(TEXT(base[[#This Row],[Data]],"mmm"))</f>
        <v>OUT</v>
      </c>
      <c r="E1817" t="s">
        <v>10</v>
      </c>
      <c r="F1817" t="s">
        <v>14</v>
      </c>
      <c r="G1817" t="str">
        <f>PROPER(base[[#This Row],[Evento]]&amp;" "&amp;base[[#This Row],[Tipo]])</f>
        <v>Aniversário Teen</v>
      </c>
      <c r="H1817" t="s">
        <v>15</v>
      </c>
      <c r="I1817">
        <v>100</v>
      </c>
      <c r="J1817" s="3">
        <f>VLOOKUP(_xlfn.CONCAT(base[[#This Row],[Evento]],base[[#This Row],[Tipo]]),'[1]tabela de preços'!$D$4:$E$14,2,0)</f>
        <v>90</v>
      </c>
      <c r="K1817" s="3">
        <v>9000</v>
      </c>
      <c r="L1817" s="3">
        <v>3535</v>
      </c>
      <c r="M1817" s="3">
        <v>5465</v>
      </c>
      <c r="N1817" t="s">
        <v>23</v>
      </c>
    </row>
    <row r="1818" spans="2:14" hidden="1" x14ac:dyDescent="0.25">
      <c r="B1818" s="2">
        <v>43033</v>
      </c>
      <c r="C1818" s="7">
        <f>YEAR(base[[#This Row],[Data]])</f>
        <v>2017</v>
      </c>
      <c r="D1818" s="7" t="str">
        <f>UPPER(TEXT(base[[#This Row],[Data]],"mmm"))</f>
        <v>OUT</v>
      </c>
      <c r="E1818" t="s">
        <v>10</v>
      </c>
      <c r="F1818" t="s">
        <v>16</v>
      </c>
      <c r="G1818" t="str">
        <f>PROPER(base[[#This Row],[Evento]]&amp;" "&amp;base[[#This Row],[Tipo]])</f>
        <v>Aniversário Adulto</v>
      </c>
      <c r="H1818" t="s">
        <v>12</v>
      </c>
      <c r="I1818">
        <v>150</v>
      </c>
      <c r="J1818" s="3">
        <f>VLOOKUP(_xlfn.CONCAT(base[[#This Row],[Evento]],base[[#This Row],[Tipo]]),'[1]tabela de preços'!$D$4:$E$14,2,0)</f>
        <v>120</v>
      </c>
      <c r="K1818" s="3">
        <v>18000</v>
      </c>
      <c r="L1818" s="3">
        <v>7774</v>
      </c>
      <c r="M1818" s="3">
        <v>10226</v>
      </c>
      <c r="N1818" t="s">
        <v>23</v>
      </c>
    </row>
    <row r="1819" spans="2:14" x14ac:dyDescent="0.25">
      <c r="B1819" s="2">
        <v>42760</v>
      </c>
      <c r="C1819" s="7">
        <f>YEAR(base[[#This Row],[Data]])</f>
        <v>2017</v>
      </c>
      <c r="D1819" s="7" t="str">
        <f>UPPER(TEXT(base[[#This Row],[Data]],"mmm"))</f>
        <v>JAN</v>
      </c>
      <c r="E1819" t="s">
        <v>10</v>
      </c>
      <c r="F1819" t="s">
        <v>17</v>
      </c>
      <c r="G1819" t="str">
        <f>PROPER(base[[#This Row],[Evento]]&amp;" "&amp;base[[#This Row],[Tipo]])</f>
        <v>Aniversário Melhor Idade</v>
      </c>
      <c r="H1819" t="s">
        <v>15</v>
      </c>
      <c r="I1819">
        <v>70</v>
      </c>
      <c r="J1819" s="3">
        <f>VLOOKUP(_xlfn.CONCAT(base[[#This Row],[Evento]],base[[#This Row],[Tipo]]),'[1]tabela de preços'!$D$4:$E$14,2,0)</f>
        <v>120</v>
      </c>
      <c r="K1819" s="3">
        <v>8400</v>
      </c>
      <c r="L1819" s="3">
        <v>3074</v>
      </c>
      <c r="M1819" s="3">
        <v>5326</v>
      </c>
      <c r="N1819" t="s">
        <v>23</v>
      </c>
    </row>
    <row r="1820" spans="2:14" hidden="1" x14ac:dyDescent="0.25">
      <c r="B1820" s="2">
        <v>42470</v>
      </c>
      <c r="C1820" s="7">
        <f>YEAR(base[[#This Row],[Data]])</f>
        <v>2016</v>
      </c>
      <c r="D1820" s="7" t="str">
        <f>UPPER(TEXT(base[[#This Row],[Data]],"mmm"))</f>
        <v>ABR</v>
      </c>
      <c r="E1820" t="s">
        <v>18</v>
      </c>
      <c r="F1820" t="s">
        <v>16</v>
      </c>
      <c r="G1820" t="str">
        <f>PROPER(base[[#This Row],[Evento]]&amp;" "&amp;base[[#This Row],[Tipo]])</f>
        <v>Casamento Adulto</v>
      </c>
      <c r="H1820" t="s">
        <v>12</v>
      </c>
      <c r="I1820">
        <v>120</v>
      </c>
      <c r="J1820" s="3">
        <f>VLOOKUP(_xlfn.CONCAT(base[[#This Row],[Evento]],base[[#This Row],[Tipo]]),'[1]tabela de preços'!$D$4:$E$14,2,0)</f>
        <v>150</v>
      </c>
      <c r="K1820" s="3">
        <v>18000</v>
      </c>
      <c r="L1820" s="3">
        <v>7035</v>
      </c>
      <c r="M1820" s="3">
        <v>10965</v>
      </c>
      <c r="N1820" t="s">
        <v>23</v>
      </c>
    </row>
    <row r="1821" spans="2:14" hidden="1" x14ac:dyDescent="0.25">
      <c r="B1821" s="2">
        <v>42886</v>
      </c>
      <c r="C1821" s="7">
        <f>YEAR(base[[#This Row],[Data]])</f>
        <v>2017</v>
      </c>
      <c r="D1821" s="7" t="str">
        <f>UPPER(TEXT(base[[#This Row],[Data]],"mmm"))</f>
        <v>MAI</v>
      </c>
      <c r="E1821" t="s">
        <v>19</v>
      </c>
      <c r="F1821" t="s">
        <v>16</v>
      </c>
      <c r="G1821" t="str">
        <f>PROPER(base[[#This Row],[Evento]]&amp;" "&amp;base[[#This Row],[Tipo]])</f>
        <v>Bodas Adulto</v>
      </c>
      <c r="H1821" t="s">
        <v>15</v>
      </c>
      <c r="I1821">
        <v>100</v>
      </c>
      <c r="J1821" s="3">
        <f>VLOOKUP(_xlfn.CONCAT(base[[#This Row],[Evento]],base[[#This Row],[Tipo]]),'[1]tabela de preços'!$D$4:$E$14,2,0)</f>
        <v>150</v>
      </c>
      <c r="K1821" s="3">
        <v>15000</v>
      </c>
      <c r="L1821" s="3">
        <v>5494</v>
      </c>
      <c r="M1821" s="3">
        <v>9506</v>
      </c>
      <c r="N1821" t="s">
        <v>23</v>
      </c>
    </row>
    <row r="1822" spans="2:14" hidden="1" x14ac:dyDescent="0.25">
      <c r="B1822" s="2">
        <v>43082</v>
      </c>
      <c r="C1822" s="7">
        <f>YEAR(base[[#This Row],[Data]])</f>
        <v>2017</v>
      </c>
      <c r="D1822" s="7" t="str">
        <f>UPPER(TEXT(base[[#This Row],[Data]],"mmm"))</f>
        <v>DEZ</v>
      </c>
      <c r="E1822" t="s">
        <v>19</v>
      </c>
      <c r="F1822" t="s">
        <v>17</v>
      </c>
      <c r="G1822" t="str">
        <f>PROPER(base[[#This Row],[Evento]]&amp;" "&amp;base[[#This Row],[Tipo]])</f>
        <v>Bodas Melhor Idade</v>
      </c>
      <c r="H1822" t="s">
        <v>12</v>
      </c>
      <c r="I1822">
        <v>200</v>
      </c>
      <c r="J1822" s="3">
        <f>VLOOKUP(_xlfn.CONCAT(base[[#This Row],[Evento]],base[[#This Row],[Tipo]]),'[1]tabela de preços'!$D$4:$E$14,2,0)</f>
        <v>120</v>
      </c>
      <c r="K1822" s="3">
        <v>24000</v>
      </c>
      <c r="L1822" s="3">
        <v>9376</v>
      </c>
      <c r="M1822" s="3">
        <v>14624</v>
      </c>
      <c r="N1822" t="s">
        <v>23</v>
      </c>
    </row>
    <row r="1823" spans="2:14" hidden="1" x14ac:dyDescent="0.25">
      <c r="B1823" s="2">
        <v>42648</v>
      </c>
      <c r="C1823" s="7">
        <f>YEAR(base[[#This Row],[Data]])</f>
        <v>2016</v>
      </c>
      <c r="D1823" s="7" t="str">
        <f>UPPER(TEXT(base[[#This Row],[Data]],"mmm"))</f>
        <v>OUT</v>
      </c>
      <c r="E1823" t="s">
        <v>20</v>
      </c>
      <c r="F1823" t="s">
        <v>16</v>
      </c>
      <c r="G1823" t="str">
        <f>PROPER(base[[#This Row],[Evento]]&amp;" "&amp;base[[#This Row],[Tipo]])</f>
        <v>Empresa Adulto</v>
      </c>
      <c r="H1823" t="s">
        <v>15</v>
      </c>
      <c r="I1823">
        <v>50</v>
      </c>
      <c r="J1823" s="3">
        <f>VLOOKUP(_xlfn.CONCAT(base[[#This Row],[Evento]],base[[#This Row],[Tipo]]),'[1]tabela de preços'!$D$4:$E$14,2,0)</f>
        <v>100</v>
      </c>
      <c r="K1823" s="3">
        <v>5000</v>
      </c>
      <c r="L1823" s="3">
        <v>2110</v>
      </c>
      <c r="M1823" s="3">
        <v>2890</v>
      </c>
      <c r="N1823" t="s">
        <v>23</v>
      </c>
    </row>
    <row r="1824" spans="2:14" hidden="1" x14ac:dyDescent="0.25">
      <c r="B1824" s="2">
        <v>42898</v>
      </c>
      <c r="C1824" s="7">
        <f>YEAR(base[[#This Row],[Data]])</f>
        <v>2017</v>
      </c>
      <c r="D1824" s="7" t="str">
        <f>UPPER(TEXT(base[[#This Row],[Data]],"mmm"))</f>
        <v>JUN</v>
      </c>
      <c r="E1824" t="s">
        <v>21</v>
      </c>
      <c r="F1824" t="s">
        <v>14</v>
      </c>
      <c r="G1824" t="str">
        <f>PROPER(base[[#This Row],[Evento]]&amp;" "&amp;base[[#This Row],[Tipo]])</f>
        <v>15 Anos Teen</v>
      </c>
      <c r="H1824" t="s">
        <v>12</v>
      </c>
      <c r="I1824">
        <v>100</v>
      </c>
      <c r="J1824" s="3">
        <f>VLOOKUP(_xlfn.CONCAT(base[[#This Row],[Evento]],base[[#This Row],[Tipo]]),'[1]tabela de preços'!$D$4:$E$14,2,0)</f>
        <v>90</v>
      </c>
      <c r="K1824" s="3">
        <v>9000</v>
      </c>
      <c r="L1824" s="3">
        <v>3670</v>
      </c>
      <c r="M1824" s="3">
        <v>5330</v>
      </c>
      <c r="N1824" t="s">
        <v>23</v>
      </c>
    </row>
    <row r="1825" spans="2:14" hidden="1" x14ac:dyDescent="0.25">
      <c r="B1825" s="2">
        <v>42539</v>
      </c>
      <c r="C1825" s="7">
        <f>YEAR(base[[#This Row],[Data]])</f>
        <v>2016</v>
      </c>
      <c r="D1825" s="7" t="str">
        <f>UPPER(TEXT(base[[#This Row],[Data]],"mmm"))</f>
        <v>JUN</v>
      </c>
      <c r="E1825" t="s">
        <v>22</v>
      </c>
      <c r="F1825" t="s">
        <v>16</v>
      </c>
      <c r="G1825" t="str">
        <f>PROPER(base[[#This Row],[Evento]]&amp;" "&amp;base[[#This Row],[Tipo]])</f>
        <v>Despedida Adulto</v>
      </c>
      <c r="H1825" t="s">
        <v>15</v>
      </c>
      <c r="I1825">
        <v>150</v>
      </c>
      <c r="J1825" s="3">
        <f>VLOOKUP(_xlfn.CONCAT(base[[#This Row],[Evento]],base[[#This Row],[Tipo]]),'[1]tabela de preços'!$D$4:$E$14,2,0)</f>
        <v>120</v>
      </c>
      <c r="K1825" s="3">
        <v>18000</v>
      </c>
      <c r="L1825" s="3">
        <v>6815</v>
      </c>
      <c r="M1825" s="3">
        <v>11185</v>
      </c>
      <c r="N1825" t="s">
        <v>23</v>
      </c>
    </row>
    <row r="1826" spans="2:14" hidden="1" x14ac:dyDescent="0.25">
      <c r="B1826" s="2">
        <v>42921</v>
      </c>
      <c r="C1826" s="7">
        <f>YEAR(base[[#This Row],[Data]])</f>
        <v>2017</v>
      </c>
      <c r="D1826" s="7" t="str">
        <f>UPPER(TEXT(base[[#This Row],[Data]],"mmm"))</f>
        <v>JUL</v>
      </c>
      <c r="E1826" t="s">
        <v>10</v>
      </c>
      <c r="F1826" t="s">
        <v>11</v>
      </c>
      <c r="G1826" t="str">
        <f>PROPER(base[[#This Row],[Evento]]&amp;" "&amp;base[[#This Row],[Tipo]])</f>
        <v>Aniversário Infantil</v>
      </c>
      <c r="H1826" t="s">
        <v>12</v>
      </c>
      <c r="I1826">
        <v>50</v>
      </c>
      <c r="J1826" s="3">
        <f>VLOOKUP(_xlfn.CONCAT(base[[#This Row],[Evento]],base[[#This Row],[Tipo]]),'[1]tabela de preços'!$D$4:$E$14,2,0)</f>
        <v>70</v>
      </c>
      <c r="K1826" s="3">
        <v>3500</v>
      </c>
      <c r="L1826" s="3">
        <v>1200</v>
      </c>
      <c r="M1826" s="3">
        <v>2300</v>
      </c>
      <c r="N1826" t="s">
        <v>23</v>
      </c>
    </row>
    <row r="1827" spans="2:14" hidden="1" x14ac:dyDescent="0.25">
      <c r="B1827" s="2">
        <v>43020</v>
      </c>
      <c r="C1827" s="7">
        <f>YEAR(base[[#This Row],[Data]])</f>
        <v>2017</v>
      </c>
      <c r="D1827" s="7" t="str">
        <f>UPPER(TEXT(base[[#This Row],[Data]],"mmm"))</f>
        <v>OUT</v>
      </c>
      <c r="E1827" t="s">
        <v>10</v>
      </c>
      <c r="F1827" t="s">
        <v>14</v>
      </c>
      <c r="G1827" t="str">
        <f>PROPER(base[[#This Row],[Evento]]&amp;" "&amp;base[[#This Row],[Tipo]])</f>
        <v>Aniversário Teen</v>
      </c>
      <c r="H1827" t="s">
        <v>15</v>
      </c>
      <c r="I1827">
        <v>100</v>
      </c>
      <c r="J1827" s="3">
        <f>VLOOKUP(_xlfn.CONCAT(base[[#This Row],[Evento]],base[[#This Row],[Tipo]]),'[1]tabela de preços'!$D$4:$E$14,2,0)</f>
        <v>90</v>
      </c>
      <c r="K1827" s="3">
        <v>9000</v>
      </c>
      <c r="L1827" s="3">
        <v>3671</v>
      </c>
      <c r="M1827" s="3">
        <v>5329</v>
      </c>
      <c r="N1827" t="s">
        <v>23</v>
      </c>
    </row>
    <row r="1828" spans="2:14" hidden="1" x14ac:dyDescent="0.25">
      <c r="B1828" s="2">
        <v>43006</v>
      </c>
      <c r="C1828" s="7">
        <f>YEAR(base[[#This Row],[Data]])</f>
        <v>2017</v>
      </c>
      <c r="D1828" s="7" t="str">
        <f>UPPER(TEXT(base[[#This Row],[Data]],"mmm"))</f>
        <v>SET</v>
      </c>
      <c r="E1828" t="s">
        <v>10</v>
      </c>
      <c r="F1828" t="s">
        <v>16</v>
      </c>
      <c r="G1828" t="str">
        <f>PROPER(base[[#This Row],[Evento]]&amp;" "&amp;base[[#This Row],[Tipo]])</f>
        <v>Aniversário Adulto</v>
      </c>
      <c r="H1828" t="s">
        <v>12</v>
      </c>
      <c r="I1828">
        <v>150</v>
      </c>
      <c r="J1828" s="3">
        <f>VLOOKUP(_xlfn.CONCAT(base[[#This Row],[Evento]],base[[#This Row],[Tipo]]),'[1]tabela de preços'!$D$4:$E$14,2,0)</f>
        <v>120</v>
      </c>
      <c r="K1828" s="3">
        <v>18000</v>
      </c>
      <c r="L1828" s="3">
        <v>7397</v>
      </c>
      <c r="M1828" s="3">
        <v>10603</v>
      </c>
      <c r="N1828" t="s">
        <v>23</v>
      </c>
    </row>
    <row r="1829" spans="2:14" hidden="1" x14ac:dyDescent="0.25">
      <c r="B1829" s="2">
        <v>43020</v>
      </c>
      <c r="C1829" s="7">
        <f>YEAR(base[[#This Row],[Data]])</f>
        <v>2017</v>
      </c>
      <c r="D1829" s="7" t="str">
        <f>UPPER(TEXT(base[[#This Row],[Data]],"mmm"))</f>
        <v>OUT</v>
      </c>
      <c r="E1829" t="s">
        <v>10</v>
      </c>
      <c r="F1829" t="s">
        <v>17</v>
      </c>
      <c r="G1829" t="str">
        <f>PROPER(base[[#This Row],[Evento]]&amp;" "&amp;base[[#This Row],[Tipo]])</f>
        <v>Aniversário Melhor Idade</v>
      </c>
      <c r="H1829" t="s">
        <v>15</v>
      </c>
      <c r="I1829">
        <v>70</v>
      </c>
      <c r="J1829" s="3">
        <f>VLOOKUP(_xlfn.CONCAT(base[[#This Row],[Evento]],base[[#This Row],[Tipo]]),'[1]tabela de preços'!$D$4:$E$14,2,0)</f>
        <v>120</v>
      </c>
      <c r="K1829" s="3">
        <v>8400</v>
      </c>
      <c r="L1829" s="3">
        <v>3759</v>
      </c>
      <c r="M1829" s="3">
        <v>4641</v>
      </c>
      <c r="N1829" t="s">
        <v>23</v>
      </c>
    </row>
    <row r="1830" spans="2:14" hidden="1" x14ac:dyDescent="0.25">
      <c r="B1830" s="2">
        <v>42673</v>
      </c>
      <c r="C1830" s="7">
        <f>YEAR(base[[#This Row],[Data]])</f>
        <v>2016</v>
      </c>
      <c r="D1830" s="7" t="str">
        <f>UPPER(TEXT(base[[#This Row],[Data]],"mmm"))</f>
        <v>OUT</v>
      </c>
      <c r="E1830" t="s">
        <v>18</v>
      </c>
      <c r="F1830" t="s">
        <v>16</v>
      </c>
      <c r="G1830" t="str">
        <f>PROPER(base[[#This Row],[Evento]]&amp;" "&amp;base[[#This Row],[Tipo]])</f>
        <v>Casamento Adulto</v>
      </c>
      <c r="H1830" t="s">
        <v>12</v>
      </c>
      <c r="I1830">
        <v>120</v>
      </c>
      <c r="J1830" s="3">
        <f>VLOOKUP(_xlfn.CONCAT(base[[#This Row],[Evento]],base[[#This Row],[Tipo]]),'[1]tabela de preços'!$D$4:$E$14,2,0)</f>
        <v>150</v>
      </c>
      <c r="K1830" s="3">
        <v>18000</v>
      </c>
      <c r="L1830" s="3">
        <v>6650</v>
      </c>
      <c r="M1830" s="3">
        <v>11350</v>
      </c>
      <c r="N1830" t="s">
        <v>23</v>
      </c>
    </row>
    <row r="1831" spans="2:14" hidden="1" x14ac:dyDescent="0.25">
      <c r="B1831" s="2">
        <v>42539</v>
      </c>
      <c r="C1831" s="7">
        <f>YEAR(base[[#This Row],[Data]])</f>
        <v>2016</v>
      </c>
      <c r="D1831" s="7" t="str">
        <f>UPPER(TEXT(base[[#This Row],[Data]],"mmm"))</f>
        <v>JUN</v>
      </c>
      <c r="E1831" t="s">
        <v>19</v>
      </c>
      <c r="F1831" t="s">
        <v>16</v>
      </c>
      <c r="G1831" t="str">
        <f>PROPER(base[[#This Row],[Evento]]&amp;" "&amp;base[[#This Row],[Tipo]])</f>
        <v>Bodas Adulto</v>
      </c>
      <c r="H1831" t="s">
        <v>15</v>
      </c>
      <c r="I1831">
        <v>100</v>
      </c>
      <c r="J1831" s="3">
        <f>VLOOKUP(_xlfn.CONCAT(base[[#This Row],[Evento]],base[[#This Row],[Tipo]]),'[1]tabela de preços'!$D$4:$E$14,2,0)</f>
        <v>150</v>
      </c>
      <c r="K1831" s="3">
        <v>15000</v>
      </c>
      <c r="L1831" s="3">
        <v>6099</v>
      </c>
      <c r="M1831" s="3">
        <v>8901</v>
      </c>
      <c r="N1831" t="s">
        <v>23</v>
      </c>
    </row>
    <row r="1832" spans="2:14" hidden="1" x14ac:dyDescent="0.25">
      <c r="B1832" s="2">
        <v>42998</v>
      </c>
      <c r="C1832" s="7">
        <f>YEAR(base[[#This Row],[Data]])</f>
        <v>2017</v>
      </c>
      <c r="D1832" s="7" t="str">
        <f>UPPER(TEXT(base[[#This Row],[Data]],"mmm"))</f>
        <v>SET</v>
      </c>
      <c r="E1832" t="s">
        <v>19</v>
      </c>
      <c r="F1832" t="s">
        <v>17</v>
      </c>
      <c r="G1832" t="str">
        <f>PROPER(base[[#This Row],[Evento]]&amp;" "&amp;base[[#This Row],[Tipo]])</f>
        <v>Bodas Melhor Idade</v>
      </c>
      <c r="H1832" t="s">
        <v>12</v>
      </c>
      <c r="I1832">
        <v>200</v>
      </c>
      <c r="J1832" s="3">
        <f>VLOOKUP(_xlfn.CONCAT(base[[#This Row],[Evento]],base[[#This Row],[Tipo]]),'[1]tabela de preços'!$D$4:$E$14,2,0)</f>
        <v>120</v>
      </c>
      <c r="K1832" s="3">
        <v>24000</v>
      </c>
      <c r="L1832" s="3">
        <v>9313</v>
      </c>
      <c r="M1832" s="3">
        <v>14687</v>
      </c>
      <c r="N1832" t="s">
        <v>23</v>
      </c>
    </row>
    <row r="1833" spans="2:14" hidden="1" x14ac:dyDescent="0.25">
      <c r="B1833" s="2">
        <v>42533</v>
      </c>
      <c r="C1833" s="7">
        <f>YEAR(base[[#This Row],[Data]])</f>
        <v>2016</v>
      </c>
      <c r="D1833" s="7" t="str">
        <f>UPPER(TEXT(base[[#This Row],[Data]],"mmm"))</f>
        <v>JUN</v>
      </c>
      <c r="E1833" t="s">
        <v>20</v>
      </c>
      <c r="F1833" t="s">
        <v>16</v>
      </c>
      <c r="G1833" t="str">
        <f>PROPER(base[[#This Row],[Evento]]&amp;" "&amp;base[[#This Row],[Tipo]])</f>
        <v>Empresa Adulto</v>
      </c>
      <c r="H1833" t="s">
        <v>15</v>
      </c>
      <c r="I1833">
        <v>50</v>
      </c>
      <c r="J1833" s="3">
        <f>VLOOKUP(_xlfn.CONCAT(base[[#This Row],[Evento]],base[[#This Row],[Tipo]]),'[1]tabela de preços'!$D$4:$E$14,2,0)</f>
        <v>100</v>
      </c>
      <c r="K1833" s="3">
        <v>5000</v>
      </c>
      <c r="L1833" s="3">
        <v>1965</v>
      </c>
      <c r="M1833" s="3">
        <v>3035</v>
      </c>
      <c r="N1833" t="s">
        <v>23</v>
      </c>
    </row>
    <row r="1834" spans="2:14" hidden="1" x14ac:dyDescent="0.25">
      <c r="B1834" s="2">
        <v>42476</v>
      </c>
      <c r="C1834" s="7">
        <f>YEAR(base[[#This Row],[Data]])</f>
        <v>2016</v>
      </c>
      <c r="D1834" s="7" t="str">
        <f>UPPER(TEXT(base[[#This Row],[Data]],"mmm"))</f>
        <v>ABR</v>
      </c>
      <c r="E1834" t="s">
        <v>21</v>
      </c>
      <c r="F1834" t="s">
        <v>14</v>
      </c>
      <c r="G1834" t="str">
        <f>PROPER(base[[#This Row],[Evento]]&amp;" "&amp;base[[#This Row],[Tipo]])</f>
        <v>15 Anos Teen</v>
      </c>
      <c r="H1834" t="s">
        <v>12</v>
      </c>
      <c r="I1834">
        <v>100</v>
      </c>
      <c r="J1834" s="3">
        <f>VLOOKUP(_xlfn.CONCAT(base[[#This Row],[Evento]],base[[#This Row],[Tipo]]),'[1]tabela de preços'!$D$4:$E$14,2,0)</f>
        <v>90</v>
      </c>
      <c r="K1834" s="3">
        <v>9000</v>
      </c>
      <c r="L1834" s="3">
        <v>3288</v>
      </c>
      <c r="M1834" s="3">
        <v>5712</v>
      </c>
      <c r="N1834" t="s">
        <v>23</v>
      </c>
    </row>
    <row r="1835" spans="2:14" hidden="1" x14ac:dyDescent="0.25">
      <c r="B1835" s="2">
        <v>42807</v>
      </c>
      <c r="C1835" s="7">
        <f>YEAR(base[[#This Row],[Data]])</f>
        <v>2017</v>
      </c>
      <c r="D1835" s="7" t="str">
        <f>UPPER(TEXT(base[[#This Row],[Data]],"mmm"))</f>
        <v>MAR</v>
      </c>
      <c r="E1835" t="s">
        <v>22</v>
      </c>
      <c r="F1835" t="s">
        <v>16</v>
      </c>
      <c r="G1835" t="str">
        <f>PROPER(base[[#This Row],[Evento]]&amp;" "&amp;base[[#This Row],[Tipo]])</f>
        <v>Despedida Adulto</v>
      </c>
      <c r="H1835" t="s">
        <v>15</v>
      </c>
      <c r="I1835">
        <v>150</v>
      </c>
      <c r="J1835" s="3">
        <f>VLOOKUP(_xlfn.CONCAT(base[[#This Row],[Evento]],base[[#This Row],[Tipo]]),'[1]tabela de preços'!$D$4:$E$14,2,0)</f>
        <v>120</v>
      </c>
      <c r="K1835" s="3">
        <v>18000</v>
      </c>
      <c r="L1835" s="3">
        <v>6617</v>
      </c>
      <c r="M1835" s="3">
        <v>11383</v>
      </c>
      <c r="N1835" t="s">
        <v>23</v>
      </c>
    </row>
    <row r="1836" spans="2:14" hidden="1" x14ac:dyDescent="0.25">
      <c r="B1836" s="2">
        <v>43050</v>
      </c>
      <c r="C1836" s="7">
        <f>YEAR(base[[#This Row],[Data]])</f>
        <v>2017</v>
      </c>
      <c r="D1836" s="7" t="str">
        <f>UPPER(TEXT(base[[#This Row],[Data]],"mmm"))</f>
        <v>NOV</v>
      </c>
      <c r="E1836" t="s">
        <v>10</v>
      </c>
      <c r="F1836" t="s">
        <v>11</v>
      </c>
      <c r="G1836" t="str">
        <f>PROPER(base[[#This Row],[Evento]]&amp;" "&amp;base[[#This Row],[Tipo]])</f>
        <v>Aniversário Infantil</v>
      </c>
      <c r="H1836" t="s">
        <v>12</v>
      </c>
      <c r="I1836">
        <v>50</v>
      </c>
      <c r="J1836" s="3">
        <f>VLOOKUP(_xlfn.CONCAT(base[[#This Row],[Evento]],base[[#This Row],[Tipo]]),'[1]tabela de preços'!$D$4:$E$14,2,0)</f>
        <v>70</v>
      </c>
      <c r="K1836" s="3">
        <v>3500</v>
      </c>
      <c r="L1836" s="3">
        <v>1508</v>
      </c>
      <c r="M1836" s="3">
        <v>1992</v>
      </c>
      <c r="N1836" t="s">
        <v>23</v>
      </c>
    </row>
    <row r="1837" spans="2:14" hidden="1" x14ac:dyDescent="0.25">
      <c r="B1837" s="2">
        <v>42448</v>
      </c>
      <c r="C1837" s="7">
        <f>YEAR(base[[#This Row],[Data]])</f>
        <v>2016</v>
      </c>
      <c r="D1837" s="7" t="str">
        <f>UPPER(TEXT(base[[#This Row],[Data]],"mmm"))</f>
        <v>MAR</v>
      </c>
      <c r="E1837" t="s">
        <v>10</v>
      </c>
      <c r="F1837" t="s">
        <v>14</v>
      </c>
      <c r="G1837" t="str">
        <f>PROPER(base[[#This Row],[Evento]]&amp;" "&amp;base[[#This Row],[Tipo]])</f>
        <v>Aniversário Teen</v>
      </c>
      <c r="H1837" t="s">
        <v>15</v>
      </c>
      <c r="I1837">
        <v>100</v>
      </c>
      <c r="J1837" s="3">
        <f>VLOOKUP(_xlfn.CONCAT(base[[#This Row],[Evento]],base[[#This Row],[Tipo]]),'[1]tabela de preços'!$D$4:$E$14,2,0)</f>
        <v>90</v>
      </c>
      <c r="K1837" s="3">
        <v>9000</v>
      </c>
      <c r="L1837" s="3">
        <v>3266</v>
      </c>
      <c r="M1837" s="3">
        <v>5734</v>
      </c>
      <c r="N1837" t="s">
        <v>23</v>
      </c>
    </row>
    <row r="1838" spans="2:14" hidden="1" x14ac:dyDescent="0.25">
      <c r="B1838" s="2">
        <v>43008</v>
      </c>
      <c r="C1838" s="7">
        <f>YEAR(base[[#This Row],[Data]])</f>
        <v>2017</v>
      </c>
      <c r="D1838" s="7" t="str">
        <f>UPPER(TEXT(base[[#This Row],[Data]],"mmm"))</f>
        <v>SET</v>
      </c>
      <c r="E1838" t="s">
        <v>10</v>
      </c>
      <c r="F1838" t="s">
        <v>16</v>
      </c>
      <c r="G1838" t="str">
        <f>PROPER(base[[#This Row],[Evento]]&amp;" "&amp;base[[#This Row],[Tipo]])</f>
        <v>Aniversário Adulto</v>
      </c>
      <c r="H1838" t="s">
        <v>12</v>
      </c>
      <c r="I1838">
        <v>150</v>
      </c>
      <c r="J1838" s="3">
        <f>VLOOKUP(_xlfn.CONCAT(base[[#This Row],[Evento]],base[[#This Row],[Tipo]]),'[1]tabela de preços'!$D$4:$E$14,2,0)</f>
        <v>120</v>
      </c>
      <c r="K1838" s="3">
        <v>18000</v>
      </c>
      <c r="L1838" s="3">
        <v>6205</v>
      </c>
      <c r="M1838" s="3">
        <v>11795</v>
      </c>
      <c r="N1838" t="s">
        <v>23</v>
      </c>
    </row>
    <row r="1839" spans="2:14" hidden="1" x14ac:dyDescent="0.25">
      <c r="B1839" s="2">
        <v>42827</v>
      </c>
      <c r="C1839" s="7">
        <f>YEAR(base[[#This Row],[Data]])</f>
        <v>2017</v>
      </c>
      <c r="D1839" s="7" t="str">
        <f>UPPER(TEXT(base[[#This Row],[Data]],"mmm"))</f>
        <v>ABR</v>
      </c>
      <c r="E1839" t="s">
        <v>10</v>
      </c>
      <c r="F1839" t="s">
        <v>17</v>
      </c>
      <c r="G1839" t="str">
        <f>PROPER(base[[#This Row],[Evento]]&amp;" "&amp;base[[#This Row],[Tipo]])</f>
        <v>Aniversário Melhor Idade</v>
      </c>
      <c r="H1839" t="s">
        <v>15</v>
      </c>
      <c r="I1839">
        <v>70</v>
      </c>
      <c r="J1839" s="3">
        <f>VLOOKUP(_xlfn.CONCAT(base[[#This Row],[Evento]],base[[#This Row],[Tipo]]),'[1]tabela de preços'!$D$4:$E$14,2,0)</f>
        <v>120</v>
      </c>
      <c r="K1839" s="3">
        <v>8400</v>
      </c>
      <c r="L1839" s="3">
        <v>3764</v>
      </c>
      <c r="M1839" s="3">
        <v>4636</v>
      </c>
      <c r="N1839" t="s">
        <v>23</v>
      </c>
    </row>
    <row r="1840" spans="2:14" hidden="1" x14ac:dyDescent="0.25">
      <c r="B1840" s="2">
        <v>42472</v>
      </c>
      <c r="C1840" s="7">
        <f>YEAR(base[[#This Row],[Data]])</f>
        <v>2016</v>
      </c>
      <c r="D1840" s="7" t="str">
        <f>UPPER(TEXT(base[[#This Row],[Data]],"mmm"))</f>
        <v>ABR</v>
      </c>
      <c r="E1840" t="s">
        <v>18</v>
      </c>
      <c r="F1840" t="s">
        <v>16</v>
      </c>
      <c r="G1840" t="str">
        <f>PROPER(base[[#This Row],[Evento]]&amp;" "&amp;base[[#This Row],[Tipo]])</f>
        <v>Casamento Adulto</v>
      </c>
      <c r="H1840" t="s">
        <v>12</v>
      </c>
      <c r="I1840">
        <v>120</v>
      </c>
      <c r="J1840" s="3">
        <f>VLOOKUP(_xlfn.CONCAT(base[[#This Row],[Evento]],base[[#This Row],[Tipo]]),'[1]tabela de preços'!$D$4:$E$14,2,0)</f>
        <v>150</v>
      </c>
      <c r="K1840" s="3">
        <v>18000</v>
      </c>
      <c r="L1840" s="3">
        <v>7230</v>
      </c>
      <c r="M1840" s="3">
        <v>10770</v>
      </c>
      <c r="N1840" t="s">
        <v>23</v>
      </c>
    </row>
    <row r="1841" spans="2:14" hidden="1" x14ac:dyDescent="0.25">
      <c r="B1841" s="2">
        <v>43060</v>
      </c>
      <c r="C1841" s="7">
        <f>YEAR(base[[#This Row],[Data]])</f>
        <v>2017</v>
      </c>
      <c r="D1841" s="7" t="str">
        <f>UPPER(TEXT(base[[#This Row],[Data]],"mmm"))</f>
        <v>NOV</v>
      </c>
      <c r="E1841" t="s">
        <v>19</v>
      </c>
      <c r="F1841" t="s">
        <v>16</v>
      </c>
      <c r="G1841" t="str">
        <f>PROPER(base[[#This Row],[Evento]]&amp;" "&amp;base[[#This Row],[Tipo]])</f>
        <v>Bodas Adulto</v>
      </c>
      <c r="H1841" t="s">
        <v>15</v>
      </c>
      <c r="I1841">
        <v>100</v>
      </c>
      <c r="J1841" s="3">
        <f>VLOOKUP(_xlfn.CONCAT(base[[#This Row],[Evento]],base[[#This Row],[Tipo]]),'[1]tabela de preços'!$D$4:$E$14,2,0)</f>
        <v>150</v>
      </c>
      <c r="K1841" s="3">
        <v>15000</v>
      </c>
      <c r="L1841" s="3">
        <v>5935</v>
      </c>
      <c r="M1841" s="3">
        <v>9065</v>
      </c>
      <c r="N1841" t="s">
        <v>23</v>
      </c>
    </row>
    <row r="1842" spans="2:14" hidden="1" x14ac:dyDescent="0.25">
      <c r="B1842" s="2">
        <v>43080</v>
      </c>
      <c r="C1842" s="7">
        <f>YEAR(base[[#This Row],[Data]])</f>
        <v>2017</v>
      </c>
      <c r="D1842" s="7" t="str">
        <f>UPPER(TEXT(base[[#This Row],[Data]],"mmm"))</f>
        <v>DEZ</v>
      </c>
      <c r="E1842" t="s">
        <v>19</v>
      </c>
      <c r="F1842" t="s">
        <v>17</v>
      </c>
      <c r="G1842" t="str">
        <f>PROPER(base[[#This Row],[Evento]]&amp;" "&amp;base[[#This Row],[Tipo]])</f>
        <v>Bodas Melhor Idade</v>
      </c>
      <c r="H1842" t="s">
        <v>12</v>
      </c>
      <c r="I1842">
        <v>200</v>
      </c>
      <c r="J1842" s="3">
        <f>VLOOKUP(_xlfn.CONCAT(base[[#This Row],[Evento]],base[[#This Row],[Tipo]]),'[1]tabela de preços'!$D$4:$E$14,2,0)</f>
        <v>120</v>
      </c>
      <c r="K1842" s="3">
        <v>24000</v>
      </c>
      <c r="L1842" s="3">
        <v>9304</v>
      </c>
      <c r="M1842" s="3">
        <v>14696</v>
      </c>
      <c r="N1842" t="s">
        <v>23</v>
      </c>
    </row>
    <row r="1843" spans="2:14" hidden="1" x14ac:dyDescent="0.25">
      <c r="B1843" s="2">
        <v>42579</v>
      </c>
      <c r="C1843" s="7">
        <f>YEAR(base[[#This Row],[Data]])</f>
        <v>2016</v>
      </c>
      <c r="D1843" s="7" t="str">
        <f>UPPER(TEXT(base[[#This Row],[Data]],"mmm"))</f>
        <v>JUL</v>
      </c>
      <c r="E1843" t="s">
        <v>20</v>
      </c>
      <c r="F1843" t="s">
        <v>16</v>
      </c>
      <c r="G1843" t="str">
        <f>PROPER(base[[#This Row],[Evento]]&amp;" "&amp;base[[#This Row],[Tipo]])</f>
        <v>Empresa Adulto</v>
      </c>
      <c r="H1843" t="s">
        <v>15</v>
      </c>
      <c r="I1843">
        <v>50</v>
      </c>
      <c r="J1843" s="3">
        <f>VLOOKUP(_xlfn.CONCAT(base[[#This Row],[Evento]],base[[#This Row],[Tipo]]),'[1]tabela de preços'!$D$4:$E$14,2,0)</f>
        <v>100</v>
      </c>
      <c r="K1843" s="3">
        <v>5000</v>
      </c>
      <c r="L1843" s="3">
        <v>1807</v>
      </c>
      <c r="M1843" s="3">
        <v>3193</v>
      </c>
      <c r="N1843" t="s">
        <v>23</v>
      </c>
    </row>
    <row r="1844" spans="2:14" hidden="1" x14ac:dyDescent="0.25">
      <c r="B1844" s="2">
        <v>42615</v>
      </c>
      <c r="C1844" s="7">
        <f>YEAR(base[[#This Row],[Data]])</f>
        <v>2016</v>
      </c>
      <c r="D1844" s="7" t="str">
        <f>UPPER(TEXT(base[[#This Row],[Data]],"mmm"))</f>
        <v>SET</v>
      </c>
      <c r="E1844" t="s">
        <v>21</v>
      </c>
      <c r="F1844" t="s">
        <v>14</v>
      </c>
      <c r="G1844" t="str">
        <f>PROPER(base[[#This Row],[Evento]]&amp;" "&amp;base[[#This Row],[Tipo]])</f>
        <v>15 Anos Teen</v>
      </c>
      <c r="H1844" t="s">
        <v>12</v>
      </c>
      <c r="I1844">
        <v>100</v>
      </c>
      <c r="J1844" s="3">
        <f>VLOOKUP(_xlfn.CONCAT(base[[#This Row],[Evento]],base[[#This Row],[Tipo]]),'[1]tabela de preços'!$D$4:$E$14,2,0)</f>
        <v>90</v>
      </c>
      <c r="K1844" s="3">
        <v>9000</v>
      </c>
      <c r="L1844" s="3">
        <v>3472</v>
      </c>
      <c r="M1844" s="3">
        <v>5528</v>
      </c>
      <c r="N1844" t="s">
        <v>23</v>
      </c>
    </row>
    <row r="1845" spans="2:14" hidden="1" x14ac:dyDescent="0.25">
      <c r="B1845" s="2">
        <v>42572</v>
      </c>
      <c r="C1845" s="7">
        <f>YEAR(base[[#This Row],[Data]])</f>
        <v>2016</v>
      </c>
      <c r="D1845" s="7" t="str">
        <f>UPPER(TEXT(base[[#This Row],[Data]],"mmm"))</f>
        <v>JUL</v>
      </c>
      <c r="E1845" t="s">
        <v>22</v>
      </c>
      <c r="F1845" t="s">
        <v>16</v>
      </c>
      <c r="G1845" t="str">
        <f>PROPER(base[[#This Row],[Evento]]&amp;" "&amp;base[[#This Row],[Tipo]])</f>
        <v>Despedida Adulto</v>
      </c>
      <c r="H1845" t="s">
        <v>15</v>
      </c>
      <c r="I1845">
        <v>150</v>
      </c>
      <c r="J1845" s="3">
        <f>VLOOKUP(_xlfn.CONCAT(base[[#This Row],[Evento]],base[[#This Row],[Tipo]]),'[1]tabela de preços'!$D$4:$E$14,2,0)</f>
        <v>120</v>
      </c>
      <c r="K1845" s="3">
        <v>18000</v>
      </c>
      <c r="L1845" s="3">
        <v>7696</v>
      </c>
      <c r="M1845" s="3">
        <v>10304</v>
      </c>
      <c r="N1845" t="s">
        <v>23</v>
      </c>
    </row>
    <row r="1846" spans="2:14" hidden="1" x14ac:dyDescent="0.25">
      <c r="B1846" s="2">
        <v>42999</v>
      </c>
      <c r="C1846" s="7">
        <f>YEAR(base[[#This Row],[Data]])</f>
        <v>2017</v>
      </c>
      <c r="D1846" s="7" t="str">
        <f>UPPER(TEXT(base[[#This Row],[Data]],"mmm"))</f>
        <v>SET</v>
      </c>
      <c r="E1846" t="s">
        <v>10</v>
      </c>
      <c r="F1846" t="s">
        <v>11</v>
      </c>
      <c r="G1846" t="str">
        <f>PROPER(base[[#This Row],[Evento]]&amp;" "&amp;base[[#This Row],[Tipo]])</f>
        <v>Aniversário Infantil</v>
      </c>
      <c r="H1846" t="s">
        <v>12</v>
      </c>
      <c r="I1846">
        <v>50</v>
      </c>
      <c r="J1846" s="3">
        <f>VLOOKUP(_xlfn.CONCAT(base[[#This Row],[Evento]],base[[#This Row],[Tipo]]),'[1]tabela de preços'!$D$4:$E$14,2,0)</f>
        <v>70</v>
      </c>
      <c r="K1846" s="3">
        <v>3500</v>
      </c>
      <c r="L1846" s="3">
        <v>1439</v>
      </c>
      <c r="M1846" s="3">
        <v>2061</v>
      </c>
      <c r="N1846" t="s">
        <v>23</v>
      </c>
    </row>
    <row r="1847" spans="2:14" hidden="1" x14ac:dyDescent="0.25">
      <c r="B1847" s="2">
        <v>42965</v>
      </c>
      <c r="C1847" s="7">
        <f>YEAR(base[[#This Row],[Data]])</f>
        <v>2017</v>
      </c>
      <c r="D1847" s="7" t="str">
        <f>UPPER(TEXT(base[[#This Row],[Data]],"mmm"))</f>
        <v>AGO</v>
      </c>
      <c r="E1847" t="s">
        <v>10</v>
      </c>
      <c r="F1847" t="s">
        <v>14</v>
      </c>
      <c r="G1847" t="str">
        <f>PROPER(base[[#This Row],[Evento]]&amp;" "&amp;base[[#This Row],[Tipo]])</f>
        <v>Aniversário Teen</v>
      </c>
      <c r="H1847" t="s">
        <v>15</v>
      </c>
      <c r="I1847">
        <v>100</v>
      </c>
      <c r="J1847" s="3">
        <f>VLOOKUP(_xlfn.CONCAT(base[[#This Row],[Evento]],base[[#This Row],[Tipo]]),'[1]tabela de preços'!$D$4:$E$14,2,0)</f>
        <v>90</v>
      </c>
      <c r="K1847" s="3">
        <v>9000</v>
      </c>
      <c r="L1847" s="3">
        <v>3186</v>
      </c>
      <c r="M1847" s="3">
        <v>5814</v>
      </c>
      <c r="N1847" t="s">
        <v>23</v>
      </c>
    </row>
    <row r="1848" spans="2:14" hidden="1" x14ac:dyDescent="0.25">
      <c r="B1848" s="2">
        <v>43040</v>
      </c>
      <c r="C1848" s="7">
        <f>YEAR(base[[#This Row],[Data]])</f>
        <v>2017</v>
      </c>
      <c r="D1848" s="7" t="str">
        <f>UPPER(TEXT(base[[#This Row],[Data]],"mmm"))</f>
        <v>NOV</v>
      </c>
      <c r="E1848" t="s">
        <v>10</v>
      </c>
      <c r="F1848" t="s">
        <v>16</v>
      </c>
      <c r="G1848" t="str">
        <f>PROPER(base[[#This Row],[Evento]]&amp;" "&amp;base[[#This Row],[Tipo]])</f>
        <v>Aniversário Adulto</v>
      </c>
      <c r="H1848" t="s">
        <v>12</v>
      </c>
      <c r="I1848">
        <v>150</v>
      </c>
      <c r="J1848" s="3">
        <f>VLOOKUP(_xlfn.CONCAT(base[[#This Row],[Evento]],base[[#This Row],[Tipo]]),'[1]tabela de preços'!$D$4:$E$14,2,0)</f>
        <v>120</v>
      </c>
      <c r="K1848" s="3">
        <v>18000</v>
      </c>
      <c r="L1848" s="3">
        <v>6635</v>
      </c>
      <c r="M1848" s="3">
        <v>11365</v>
      </c>
      <c r="N1848" t="s">
        <v>23</v>
      </c>
    </row>
    <row r="1849" spans="2:14" hidden="1" x14ac:dyDescent="0.25">
      <c r="B1849" s="2">
        <v>43023</v>
      </c>
      <c r="C1849" s="7">
        <f>YEAR(base[[#This Row],[Data]])</f>
        <v>2017</v>
      </c>
      <c r="D1849" s="7" t="str">
        <f>UPPER(TEXT(base[[#This Row],[Data]],"mmm"))</f>
        <v>OUT</v>
      </c>
      <c r="E1849" t="s">
        <v>10</v>
      </c>
      <c r="F1849" t="s">
        <v>17</v>
      </c>
      <c r="G1849" t="str">
        <f>PROPER(base[[#This Row],[Evento]]&amp;" "&amp;base[[#This Row],[Tipo]])</f>
        <v>Aniversário Melhor Idade</v>
      </c>
      <c r="H1849" t="s">
        <v>15</v>
      </c>
      <c r="I1849">
        <v>70</v>
      </c>
      <c r="J1849" s="3">
        <f>VLOOKUP(_xlfn.CONCAT(base[[#This Row],[Evento]],base[[#This Row],[Tipo]]),'[1]tabela de preços'!$D$4:$E$14,2,0)</f>
        <v>120</v>
      </c>
      <c r="K1849" s="3">
        <v>8400</v>
      </c>
      <c r="L1849" s="3">
        <v>2882</v>
      </c>
      <c r="M1849" s="3">
        <v>5518</v>
      </c>
      <c r="N1849" t="s">
        <v>23</v>
      </c>
    </row>
    <row r="1850" spans="2:14" hidden="1" x14ac:dyDescent="0.25">
      <c r="B1850" s="2">
        <v>42777</v>
      </c>
      <c r="C1850" s="7">
        <f>YEAR(base[[#This Row],[Data]])</f>
        <v>2017</v>
      </c>
      <c r="D1850" s="7" t="str">
        <f>UPPER(TEXT(base[[#This Row],[Data]],"mmm"))</f>
        <v>FEV</v>
      </c>
      <c r="E1850" t="s">
        <v>18</v>
      </c>
      <c r="F1850" t="s">
        <v>16</v>
      </c>
      <c r="G1850" t="str">
        <f>PROPER(base[[#This Row],[Evento]]&amp;" "&amp;base[[#This Row],[Tipo]])</f>
        <v>Casamento Adulto</v>
      </c>
      <c r="H1850" t="s">
        <v>12</v>
      </c>
      <c r="I1850">
        <v>120</v>
      </c>
      <c r="J1850" s="3">
        <f>VLOOKUP(_xlfn.CONCAT(base[[#This Row],[Evento]],base[[#This Row],[Tipo]]),'[1]tabela de preços'!$D$4:$E$14,2,0)</f>
        <v>150</v>
      </c>
      <c r="K1850" s="3">
        <v>18000</v>
      </c>
      <c r="L1850" s="3">
        <v>8090</v>
      </c>
      <c r="M1850" s="3">
        <v>9910</v>
      </c>
      <c r="N1850" t="s">
        <v>23</v>
      </c>
    </row>
    <row r="1851" spans="2:14" hidden="1" x14ac:dyDescent="0.25">
      <c r="B1851" s="2">
        <v>42797</v>
      </c>
      <c r="C1851" s="7">
        <f>YEAR(base[[#This Row],[Data]])</f>
        <v>2017</v>
      </c>
      <c r="D1851" s="7" t="str">
        <f>UPPER(TEXT(base[[#This Row],[Data]],"mmm"))</f>
        <v>MAR</v>
      </c>
      <c r="E1851" t="s">
        <v>19</v>
      </c>
      <c r="F1851" t="s">
        <v>16</v>
      </c>
      <c r="G1851" t="str">
        <f>PROPER(base[[#This Row],[Evento]]&amp;" "&amp;base[[#This Row],[Tipo]])</f>
        <v>Bodas Adulto</v>
      </c>
      <c r="H1851" t="s">
        <v>15</v>
      </c>
      <c r="I1851">
        <v>100</v>
      </c>
      <c r="J1851" s="3">
        <f>VLOOKUP(_xlfn.CONCAT(base[[#This Row],[Evento]],base[[#This Row],[Tipo]]),'[1]tabela de preços'!$D$4:$E$14,2,0)</f>
        <v>150</v>
      </c>
      <c r="K1851" s="3">
        <v>15000</v>
      </c>
      <c r="L1851" s="3">
        <v>5480</v>
      </c>
      <c r="M1851" s="3">
        <v>9520</v>
      </c>
      <c r="N1851" t="s">
        <v>23</v>
      </c>
    </row>
    <row r="1852" spans="2:14" hidden="1" x14ac:dyDescent="0.25">
      <c r="B1852" s="2">
        <v>43068</v>
      </c>
      <c r="C1852" s="7">
        <f>YEAR(base[[#This Row],[Data]])</f>
        <v>2017</v>
      </c>
      <c r="D1852" s="7" t="str">
        <f>UPPER(TEXT(base[[#This Row],[Data]],"mmm"))</f>
        <v>NOV</v>
      </c>
      <c r="E1852" t="s">
        <v>19</v>
      </c>
      <c r="F1852" t="s">
        <v>17</v>
      </c>
      <c r="G1852" t="str">
        <f>PROPER(base[[#This Row],[Evento]]&amp;" "&amp;base[[#This Row],[Tipo]])</f>
        <v>Bodas Melhor Idade</v>
      </c>
      <c r="H1852" t="s">
        <v>12</v>
      </c>
      <c r="I1852">
        <v>200</v>
      </c>
      <c r="J1852" s="3">
        <f>VLOOKUP(_xlfn.CONCAT(base[[#This Row],[Evento]],base[[#This Row],[Tipo]]),'[1]tabela de preços'!$D$4:$E$14,2,0)</f>
        <v>120</v>
      </c>
      <c r="K1852" s="3">
        <v>24000</v>
      </c>
      <c r="L1852" s="3">
        <v>9675</v>
      </c>
      <c r="M1852" s="3">
        <v>14325</v>
      </c>
      <c r="N1852" t="s">
        <v>23</v>
      </c>
    </row>
    <row r="1853" spans="2:14" hidden="1" x14ac:dyDescent="0.25">
      <c r="B1853" s="2">
        <v>42409</v>
      </c>
      <c r="C1853" s="7">
        <f>YEAR(base[[#This Row],[Data]])</f>
        <v>2016</v>
      </c>
      <c r="D1853" s="7" t="str">
        <f>UPPER(TEXT(base[[#This Row],[Data]],"mmm"))</f>
        <v>FEV</v>
      </c>
      <c r="E1853" t="s">
        <v>20</v>
      </c>
      <c r="F1853" t="s">
        <v>16</v>
      </c>
      <c r="G1853" t="str">
        <f>PROPER(base[[#This Row],[Evento]]&amp;" "&amp;base[[#This Row],[Tipo]])</f>
        <v>Empresa Adulto</v>
      </c>
      <c r="H1853" t="s">
        <v>15</v>
      </c>
      <c r="I1853">
        <v>50</v>
      </c>
      <c r="J1853" s="3">
        <f>VLOOKUP(_xlfn.CONCAT(base[[#This Row],[Evento]],base[[#This Row],[Tipo]]),'[1]tabela de preços'!$D$4:$E$14,2,0)</f>
        <v>100</v>
      </c>
      <c r="K1853" s="3">
        <v>5000</v>
      </c>
      <c r="L1853" s="3">
        <v>2249</v>
      </c>
      <c r="M1853" s="3">
        <v>2751</v>
      </c>
      <c r="N1853" t="s">
        <v>23</v>
      </c>
    </row>
    <row r="1854" spans="2:14" hidden="1" x14ac:dyDescent="0.25">
      <c r="B1854" s="2">
        <v>42993</v>
      </c>
      <c r="C1854" s="7">
        <f>YEAR(base[[#This Row],[Data]])</f>
        <v>2017</v>
      </c>
      <c r="D1854" s="7" t="str">
        <f>UPPER(TEXT(base[[#This Row],[Data]],"mmm"))</f>
        <v>SET</v>
      </c>
      <c r="E1854" t="s">
        <v>21</v>
      </c>
      <c r="F1854" t="s">
        <v>14</v>
      </c>
      <c r="G1854" t="str">
        <f>PROPER(base[[#This Row],[Evento]]&amp;" "&amp;base[[#This Row],[Tipo]])</f>
        <v>15 Anos Teen</v>
      </c>
      <c r="H1854" t="s">
        <v>12</v>
      </c>
      <c r="I1854">
        <v>100</v>
      </c>
      <c r="J1854" s="3">
        <f>VLOOKUP(_xlfn.CONCAT(base[[#This Row],[Evento]],base[[#This Row],[Tipo]]),'[1]tabela de preços'!$D$4:$E$14,2,0)</f>
        <v>90</v>
      </c>
      <c r="K1854" s="3">
        <v>9000</v>
      </c>
      <c r="L1854" s="3">
        <v>3901</v>
      </c>
      <c r="M1854" s="3">
        <v>5099</v>
      </c>
      <c r="N1854" t="s">
        <v>23</v>
      </c>
    </row>
    <row r="1855" spans="2:14" hidden="1" x14ac:dyDescent="0.25">
      <c r="B1855" s="2">
        <v>42721</v>
      </c>
      <c r="C1855" s="7">
        <f>YEAR(base[[#This Row],[Data]])</f>
        <v>2016</v>
      </c>
      <c r="D1855" s="7" t="str">
        <f>UPPER(TEXT(base[[#This Row],[Data]],"mmm"))</f>
        <v>DEZ</v>
      </c>
      <c r="E1855" t="s">
        <v>22</v>
      </c>
      <c r="F1855" t="s">
        <v>16</v>
      </c>
      <c r="G1855" t="str">
        <f>PROPER(base[[#This Row],[Evento]]&amp;" "&amp;base[[#This Row],[Tipo]])</f>
        <v>Despedida Adulto</v>
      </c>
      <c r="H1855" t="s">
        <v>15</v>
      </c>
      <c r="I1855">
        <v>150</v>
      </c>
      <c r="J1855" s="3">
        <f>VLOOKUP(_xlfn.CONCAT(base[[#This Row],[Evento]],base[[#This Row],[Tipo]]),'[1]tabela de preços'!$D$4:$E$14,2,0)</f>
        <v>120</v>
      </c>
      <c r="K1855" s="3">
        <v>18000</v>
      </c>
      <c r="L1855" s="3">
        <v>6053</v>
      </c>
      <c r="M1855" s="3">
        <v>11947</v>
      </c>
      <c r="N1855" t="s">
        <v>23</v>
      </c>
    </row>
    <row r="1856" spans="2:14" hidden="1" x14ac:dyDescent="0.25">
      <c r="B1856" s="2">
        <v>42959</v>
      </c>
      <c r="C1856" s="7">
        <f>YEAR(base[[#This Row],[Data]])</f>
        <v>2017</v>
      </c>
      <c r="D1856" s="7" t="str">
        <f>UPPER(TEXT(base[[#This Row],[Data]],"mmm"))</f>
        <v>AGO</v>
      </c>
      <c r="E1856" t="s">
        <v>10</v>
      </c>
      <c r="F1856" t="s">
        <v>11</v>
      </c>
      <c r="G1856" t="str">
        <f>PROPER(base[[#This Row],[Evento]]&amp;" "&amp;base[[#This Row],[Tipo]])</f>
        <v>Aniversário Infantil</v>
      </c>
      <c r="H1856" t="s">
        <v>12</v>
      </c>
      <c r="I1856">
        <v>50</v>
      </c>
      <c r="J1856" s="3">
        <f>VLOOKUP(_xlfn.CONCAT(base[[#This Row],[Evento]],base[[#This Row],[Tipo]]),'[1]tabela de preços'!$D$4:$E$14,2,0)</f>
        <v>70</v>
      </c>
      <c r="K1856" s="3">
        <v>3500</v>
      </c>
      <c r="L1856" s="3">
        <v>1400</v>
      </c>
      <c r="M1856" s="3">
        <v>2100</v>
      </c>
      <c r="N1856" t="s">
        <v>23</v>
      </c>
    </row>
    <row r="1857" spans="2:14" hidden="1" x14ac:dyDescent="0.25">
      <c r="B1857" s="2">
        <v>42781</v>
      </c>
      <c r="C1857" s="7">
        <f>YEAR(base[[#This Row],[Data]])</f>
        <v>2017</v>
      </c>
      <c r="D1857" s="7" t="str">
        <f>UPPER(TEXT(base[[#This Row],[Data]],"mmm"))</f>
        <v>FEV</v>
      </c>
      <c r="E1857" t="s">
        <v>10</v>
      </c>
      <c r="F1857" t="s">
        <v>14</v>
      </c>
      <c r="G1857" t="str">
        <f>PROPER(base[[#This Row],[Evento]]&amp;" "&amp;base[[#This Row],[Tipo]])</f>
        <v>Aniversário Teen</v>
      </c>
      <c r="H1857" t="s">
        <v>15</v>
      </c>
      <c r="I1857">
        <v>100</v>
      </c>
      <c r="J1857" s="3">
        <f>VLOOKUP(_xlfn.CONCAT(base[[#This Row],[Evento]],base[[#This Row],[Tipo]]),'[1]tabela de preços'!$D$4:$E$14,2,0)</f>
        <v>90</v>
      </c>
      <c r="K1857" s="3">
        <v>9000</v>
      </c>
      <c r="L1857" s="3">
        <v>3122</v>
      </c>
      <c r="M1857" s="3">
        <v>5878</v>
      </c>
      <c r="N1857" t="s">
        <v>23</v>
      </c>
    </row>
    <row r="1858" spans="2:14" hidden="1" x14ac:dyDescent="0.25">
      <c r="B1858" s="2">
        <v>42477</v>
      </c>
      <c r="C1858" s="7">
        <f>YEAR(base[[#This Row],[Data]])</f>
        <v>2016</v>
      </c>
      <c r="D1858" s="7" t="str">
        <f>UPPER(TEXT(base[[#This Row],[Data]],"mmm"))</f>
        <v>ABR</v>
      </c>
      <c r="E1858" t="s">
        <v>10</v>
      </c>
      <c r="F1858" t="s">
        <v>16</v>
      </c>
      <c r="G1858" t="str">
        <f>PROPER(base[[#This Row],[Evento]]&amp;" "&amp;base[[#This Row],[Tipo]])</f>
        <v>Aniversário Adulto</v>
      </c>
      <c r="H1858" t="s">
        <v>12</v>
      </c>
      <c r="I1858">
        <v>150</v>
      </c>
      <c r="J1858" s="3">
        <f>VLOOKUP(_xlfn.CONCAT(base[[#This Row],[Evento]],base[[#This Row],[Tipo]]),'[1]tabela de preços'!$D$4:$E$14,2,0)</f>
        <v>120</v>
      </c>
      <c r="K1858" s="3">
        <v>18000</v>
      </c>
      <c r="L1858" s="3">
        <v>6864</v>
      </c>
      <c r="M1858" s="3">
        <v>11136</v>
      </c>
      <c r="N1858" t="s">
        <v>23</v>
      </c>
    </row>
    <row r="1859" spans="2:14" hidden="1" x14ac:dyDescent="0.25">
      <c r="B1859" s="2">
        <v>42896</v>
      </c>
      <c r="C1859" s="7">
        <f>YEAR(base[[#This Row],[Data]])</f>
        <v>2017</v>
      </c>
      <c r="D1859" s="7" t="str">
        <f>UPPER(TEXT(base[[#This Row],[Data]],"mmm"))</f>
        <v>JUN</v>
      </c>
      <c r="E1859" t="s">
        <v>10</v>
      </c>
      <c r="F1859" t="s">
        <v>17</v>
      </c>
      <c r="G1859" t="str">
        <f>PROPER(base[[#This Row],[Evento]]&amp;" "&amp;base[[#This Row],[Tipo]])</f>
        <v>Aniversário Melhor Idade</v>
      </c>
      <c r="H1859" t="s">
        <v>15</v>
      </c>
      <c r="I1859">
        <v>70</v>
      </c>
      <c r="J1859" s="3">
        <f>VLOOKUP(_xlfn.CONCAT(base[[#This Row],[Evento]],base[[#This Row],[Tipo]]),'[1]tabela de preços'!$D$4:$E$14,2,0)</f>
        <v>120</v>
      </c>
      <c r="K1859" s="3">
        <v>8400</v>
      </c>
      <c r="L1859" s="3">
        <v>2785</v>
      </c>
      <c r="M1859" s="3">
        <v>5615</v>
      </c>
      <c r="N1859" t="s">
        <v>23</v>
      </c>
    </row>
    <row r="1860" spans="2:14" hidden="1" x14ac:dyDescent="0.25">
      <c r="B1860" s="2">
        <v>43080</v>
      </c>
      <c r="C1860" s="7">
        <f>YEAR(base[[#This Row],[Data]])</f>
        <v>2017</v>
      </c>
      <c r="D1860" s="7" t="str">
        <f>UPPER(TEXT(base[[#This Row],[Data]],"mmm"))</f>
        <v>DEZ</v>
      </c>
      <c r="E1860" t="s">
        <v>18</v>
      </c>
      <c r="F1860" t="s">
        <v>16</v>
      </c>
      <c r="G1860" t="str">
        <f>PROPER(base[[#This Row],[Evento]]&amp;" "&amp;base[[#This Row],[Tipo]])</f>
        <v>Casamento Adulto</v>
      </c>
      <c r="H1860" t="s">
        <v>12</v>
      </c>
      <c r="I1860">
        <v>120</v>
      </c>
      <c r="J1860" s="3">
        <f>VLOOKUP(_xlfn.CONCAT(base[[#This Row],[Evento]],base[[#This Row],[Tipo]]),'[1]tabela de preços'!$D$4:$E$14,2,0)</f>
        <v>150</v>
      </c>
      <c r="K1860" s="3">
        <v>18000</v>
      </c>
      <c r="L1860" s="3">
        <v>7280</v>
      </c>
      <c r="M1860" s="3">
        <v>10720</v>
      </c>
      <c r="N1860" t="s">
        <v>23</v>
      </c>
    </row>
    <row r="1861" spans="2:14" hidden="1" x14ac:dyDescent="0.25">
      <c r="B1861" s="2">
        <v>42497</v>
      </c>
      <c r="C1861" s="7">
        <f>YEAR(base[[#This Row],[Data]])</f>
        <v>2016</v>
      </c>
      <c r="D1861" s="7" t="str">
        <f>UPPER(TEXT(base[[#This Row],[Data]],"mmm"))</f>
        <v>MAI</v>
      </c>
      <c r="E1861" t="s">
        <v>19</v>
      </c>
      <c r="F1861" t="s">
        <v>16</v>
      </c>
      <c r="G1861" t="str">
        <f>PROPER(base[[#This Row],[Evento]]&amp;" "&amp;base[[#This Row],[Tipo]])</f>
        <v>Bodas Adulto</v>
      </c>
      <c r="H1861" t="s">
        <v>15</v>
      </c>
      <c r="I1861">
        <v>100</v>
      </c>
      <c r="J1861" s="3">
        <f>VLOOKUP(_xlfn.CONCAT(base[[#This Row],[Evento]],base[[#This Row],[Tipo]]),'[1]tabela de preços'!$D$4:$E$14,2,0)</f>
        <v>150</v>
      </c>
      <c r="K1861" s="3">
        <v>15000</v>
      </c>
      <c r="L1861" s="3">
        <v>5980</v>
      </c>
      <c r="M1861" s="3">
        <v>9020</v>
      </c>
      <c r="N1861" t="s">
        <v>23</v>
      </c>
    </row>
    <row r="1862" spans="2:14" hidden="1" x14ac:dyDescent="0.25">
      <c r="B1862" s="2">
        <v>42788</v>
      </c>
      <c r="C1862" s="7">
        <f>YEAR(base[[#This Row],[Data]])</f>
        <v>2017</v>
      </c>
      <c r="D1862" s="7" t="str">
        <f>UPPER(TEXT(base[[#This Row],[Data]],"mmm"))</f>
        <v>FEV</v>
      </c>
      <c r="E1862" t="s">
        <v>19</v>
      </c>
      <c r="F1862" t="s">
        <v>17</v>
      </c>
      <c r="G1862" t="str">
        <f>PROPER(base[[#This Row],[Evento]]&amp;" "&amp;base[[#This Row],[Tipo]])</f>
        <v>Bodas Melhor Idade</v>
      </c>
      <c r="H1862" t="s">
        <v>12</v>
      </c>
      <c r="I1862">
        <v>200</v>
      </c>
      <c r="J1862" s="3">
        <f>VLOOKUP(_xlfn.CONCAT(base[[#This Row],[Evento]],base[[#This Row],[Tipo]]),'[1]tabela de preços'!$D$4:$E$14,2,0)</f>
        <v>120</v>
      </c>
      <c r="K1862" s="3">
        <v>24000</v>
      </c>
      <c r="L1862" s="3">
        <v>9115</v>
      </c>
      <c r="M1862" s="3">
        <v>14885</v>
      </c>
      <c r="N1862" t="s">
        <v>23</v>
      </c>
    </row>
    <row r="1863" spans="2:14" hidden="1" x14ac:dyDescent="0.25">
      <c r="B1863" s="2">
        <v>43039</v>
      </c>
      <c r="C1863" s="7">
        <f>YEAR(base[[#This Row],[Data]])</f>
        <v>2017</v>
      </c>
      <c r="D1863" s="7" t="str">
        <f>UPPER(TEXT(base[[#This Row],[Data]],"mmm"))</f>
        <v>OUT</v>
      </c>
      <c r="E1863" t="s">
        <v>20</v>
      </c>
      <c r="F1863" t="s">
        <v>16</v>
      </c>
      <c r="G1863" t="str">
        <f>PROPER(base[[#This Row],[Evento]]&amp;" "&amp;base[[#This Row],[Tipo]])</f>
        <v>Empresa Adulto</v>
      </c>
      <c r="H1863" t="s">
        <v>15</v>
      </c>
      <c r="I1863">
        <v>50</v>
      </c>
      <c r="J1863" s="3">
        <f>VLOOKUP(_xlfn.CONCAT(base[[#This Row],[Evento]],base[[#This Row],[Tipo]]),'[1]tabela de preços'!$D$4:$E$14,2,0)</f>
        <v>100</v>
      </c>
      <c r="K1863" s="3">
        <v>5000</v>
      </c>
      <c r="L1863" s="3">
        <v>2085</v>
      </c>
      <c r="M1863" s="3">
        <v>2915</v>
      </c>
      <c r="N1863" t="s">
        <v>23</v>
      </c>
    </row>
    <row r="1864" spans="2:14" hidden="1" x14ac:dyDescent="0.25">
      <c r="B1864" s="2">
        <v>43044</v>
      </c>
      <c r="C1864" s="7">
        <f>YEAR(base[[#This Row],[Data]])</f>
        <v>2017</v>
      </c>
      <c r="D1864" s="7" t="str">
        <f>UPPER(TEXT(base[[#This Row],[Data]],"mmm"))</f>
        <v>NOV</v>
      </c>
      <c r="E1864" t="s">
        <v>21</v>
      </c>
      <c r="F1864" t="s">
        <v>14</v>
      </c>
      <c r="G1864" t="str">
        <f>PROPER(base[[#This Row],[Evento]]&amp;" "&amp;base[[#This Row],[Tipo]])</f>
        <v>15 Anos Teen</v>
      </c>
      <c r="H1864" t="s">
        <v>12</v>
      </c>
      <c r="I1864">
        <v>100</v>
      </c>
      <c r="J1864" s="3">
        <f>VLOOKUP(_xlfn.CONCAT(base[[#This Row],[Evento]],base[[#This Row],[Tipo]]),'[1]tabela de preços'!$D$4:$E$14,2,0)</f>
        <v>90</v>
      </c>
      <c r="K1864" s="3">
        <v>9000</v>
      </c>
      <c r="L1864" s="3">
        <v>3734</v>
      </c>
      <c r="M1864" s="3">
        <v>5266</v>
      </c>
      <c r="N1864" t="s">
        <v>23</v>
      </c>
    </row>
    <row r="1865" spans="2:14" hidden="1" x14ac:dyDescent="0.25">
      <c r="B1865" s="2">
        <v>43094</v>
      </c>
      <c r="C1865" s="7">
        <f>YEAR(base[[#This Row],[Data]])</f>
        <v>2017</v>
      </c>
      <c r="D1865" s="7" t="str">
        <f>UPPER(TEXT(base[[#This Row],[Data]],"mmm"))</f>
        <v>DEZ</v>
      </c>
      <c r="E1865" t="s">
        <v>22</v>
      </c>
      <c r="F1865" t="s">
        <v>16</v>
      </c>
      <c r="G1865" t="str">
        <f>PROPER(base[[#This Row],[Evento]]&amp;" "&amp;base[[#This Row],[Tipo]])</f>
        <v>Despedida Adulto</v>
      </c>
      <c r="H1865" t="s">
        <v>15</v>
      </c>
      <c r="I1865">
        <v>150</v>
      </c>
      <c r="J1865" s="3">
        <f>VLOOKUP(_xlfn.CONCAT(base[[#This Row],[Evento]],base[[#This Row],[Tipo]]),'[1]tabela de preços'!$D$4:$E$14,2,0)</f>
        <v>120</v>
      </c>
      <c r="K1865" s="3">
        <v>18000</v>
      </c>
      <c r="L1865" s="3">
        <v>7478</v>
      </c>
      <c r="M1865" s="3">
        <v>10522</v>
      </c>
      <c r="N1865" t="s">
        <v>23</v>
      </c>
    </row>
    <row r="1866" spans="2:14" hidden="1" x14ac:dyDescent="0.25">
      <c r="B1866" s="2">
        <v>42498</v>
      </c>
      <c r="C1866" s="7">
        <f>YEAR(base[[#This Row],[Data]])</f>
        <v>2016</v>
      </c>
      <c r="D1866" s="7" t="str">
        <f>UPPER(TEXT(base[[#This Row],[Data]],"mmm"))</f>
        <v>MAI</v>
      </c>
      <c r="E1866" t="s">
        <v>10</v>
      </c>
      <c r="F1866" t="s">
        <v>11</v>
      </c>
      <c r="G1866" t="str">
        <f>PROPER(base[[#This Row],[Evento]]&amp;" "&amp;base[[#This Row],[Tipo]])</f>
        <v>Aniversário Infantil</v>
      </c>
      <c r="H1866" t="s">
        <v>12</v>
      </c>
      <c r="I1866">
        <v>50</v>
      </c>
      <c r="J1866" s="3">
        <f>VLOOKUP(_xlfn.CONCAT(base[[#This Row],[Evento]],base[[#This Row],[Tipo]]),'[1]tabela de preços'!$D$4:$E$14,2,0)</f>
        <v>70</v>
      </c>
      <c r="K1866" s="3">
        <v>3500</v>
      </c>
      <c r="L1866" s="3">
        <v>1405</v>
      </c>
      <c r="M1866" s="3">
        <v>2095</v>
      </c>
      <c r="N1866" t="s">
        <v>23</v>
      </c>
    </row>
    <row r="1867" spans="2:14" hidden="1" x14ac:dyDescent="0.25">
      <c r="B1867" s="2">
        <v>42494</v>
      </c>
      <c r="C1867" s="7">
        <f>YEAR(base[[#This Row],[Data]])</f>
        <v>2016</v>
      </c>
      <c r="D1867" s="7" t="str">
        <f>UPPER(TEXT(base[[#This Row],[Data]],"mmm"))</f>
        <v>MAI</v>
      </c>
      <c r="E1867" t="s">
        <v>10</v>
      </c>
      <c r="F1867" t="s">
        <v>14</v>
      </c>
      <c r="G1867" t="str">
        <f>PROPER(base[[#This Row],[Evento]]&amp;" "&amp;base[[#This Row],[Tipo]])</f>
        <v>Aniversário Teen</v>
      </c>
      <c r="H1867" t="s">
        <v>15</v>
      </c>
      <c r="I1867">
        <v>100</v>
      </c>
      <c r="J1867" s="3">
        <f>VLOOKUP(_xlfn.CONCAT(base[[#This Row],[Evento]],base[[#This Row],[Tipo]]),'[1]tabela de preços'!$D$4:$E$14,2,0)</f>
        <v>90</v>
      </c>
      <c r="K1867" s="3">
        <v>9000</v>
      </c>
      <c r="L1867" s="3">
        <v>3190</v>
      </c>
      <c r="M1867" s="3">
        <v>5810</v>
      </c>
      <c r="N1867" t="s">
        <v>23</v>
      </c>
    </row>
    <row r="1868" spans="2:14" hidden="1" x14ac:dyDescent="0.25">
      <c r="B1868" s="2">
        <v>42769</v>
      </c>
      <c r="C1868" s="7">
        <f>YEAR(base[[#This Row],[Data]])</f>
        <v>2017</v>
      </c>
      <c r="D1868" s="7" t="str">
        <f>UPPER(TEXT(base[[#This Row],[Data]],"mmm"))</f>
        <v>FEV</v>
      </c>
      <c r="E1868" t="s">
        <v>10</v>
      </c>
      <c r="F1868" t="s">
        <v>16</v>
      </c>
      <c r="G1868" t="str">
        <f>PROPER(base[[#This Row],[Evento]]&amp;" "&amp;base[[#This Row],[Tipo]])</f>
        <v>Aniversário Adulto</v>
      </c>
      <c r="H1868" t="s">
        <v>12</v>
      </c>
      <c r="I1868">
        <v>150</v>
      </c>
      <c r="J1868" s="3">
        <f>VLOOKUP(_xlfn.CONCAT(base[[#This Row],[Evento]],base[[#This Row],[Tipo]]),'[1]tabela de preços'!$D$4:$E$14,2,0)</f>
        <v>120</v>
      </c>
      <c r="K1868" s="3">
        <v>18000</v>
      </c>
      <c r="L1868" s="3">
        <v>6565</v>
      </c>
      <c r="M1868" s="3">
        <v>11435</v>
      </c>
      <c r="N1868" t="s">
        <v>23</v>
      </c>
    </row>
    <row r="1869" spans="2:14" hidden="1" x14ac:dyDescent="0.25">
      <c r="B1869" s="2">
        <v>42785</v>
      </c>
      <c r="C1869" s="7">
        <f>YEAR(base[[#This Row],[Data]])</f>
        <v>2017</v>
      </c>
      <c r="D1869" s="7" t="str">
        <f>UPPER(TEXT(base[[#This Row],[Data]],"mmm"))</f>
        <v>FEV</v>
      </c>
      <c r="E1869" t="s">
        <v>10</v>
      </c>
      <c r="F1869" t="s">
        <v>17</v>
      </c>
      <c r="G1869" t="str">
        <f>PROPER(base[[#This Row],[Evento]]&amp;" "&amp;base[[#This Row],[Tipo]])</f>
        <v>Aniversário Melhor Idade</v>
      </c>
      <c r="H1869" t="s">
        <v>15</v>
      </c>
      <c r="I1869">
        <v>70</v>
      </c>
      <c r="J1869" s="3">
        <f>VLOOKUP(_xlfn.CONCAT(base[[#This Row],[Evento]],base[[#This Row],[Tipo]]),'[1]tabela de preços'!$D$4:$E$14,2,0)</f>
        <v>120</v>
      </c>
      <c r="K1869" s="3">
        <v>8400</v>
      </c>
      <c r="L1869" s="3">
        <v>3259</v>
      </c>
      <c r="M1869" s="3">
        <v>5141</v>
      </c>
      <c r="N1869" t="s">
        <v>23</v>
      </c>
    </row>
    <row r="1870" spans="2:14" hidden="1" x14ac:dyDescent="0.25">
      <c r="B1870" s="2">
        <v>42860</v>
      </c>
      <c r="C1870" s="7">
        <f>YEAR(base[[#This Row],[Data]])</f>
        <v>2017</v>
      </c>
      <c r="D1870" s="7" t="str">
        <f>UPPER(TEXT(base[[#This Row],[Data]],"mmm"))</f>
        <v>MAI</v>
      </c>
      <c r="E1870" t="s">
        <v>18</v>
      </c>
      <c r="F1870" t="s">
        <v>16</v>
      </c>
      <c r="G1870" t="str">
        <f>PROPER(base[[#This Row],[Evento]]&amp;" "&amp;base[[#This Row],[Tipo]])</f>
        <v>Casamento Adulto</v>
      </c>
      <c r="H1870" t="s">
        <v>12</v>
      </c>
      <c r="I1870">
        <v>120</v>
      </c>
      <c r="J1870" s="3">
        <f>VLOOKUP(_xlfn.CONCAT(base[[#This Row],[Evento]],base[[#This Row],[Tipo]]),'[1]tabela de preços'!$D$4:$E$14,2,0)</f>
        <v>150</v>
      </c>
      <c r="K1870" s="3">
        <v>18000</v>
      </c>
      <c r="L1870" s="3">
        <v>7985</v>
      </c>
      <c r="M1870" s="3">
        <v>10015</v>
      </c>
      <c r="N1870" t="s">
        <v>23</v>
      </c>
    </row>
    <row r="1871" spans="2:14" hidden="1" x14ac:dyDescent="0.25">
      <c r="B1871" s="2">
        <v>42951</v>
      </c>
      <c r="C1871" s="7">
        <f>YEAR(base[[#This Row],[Data]])</f>
        <v>2017</v>
      </c>
      <c r="D1871" s="7" t="str">
        <f>UPPER(TEXT(base[[#This Row],[Data]],"mmm"))</f>
        <v>AGO</v>
      </c>
      <c r="E1871" t="s">
        <v>19</v>
      </c>
      <c r="F1871" t="s">
        <v>16</v>
      </c>
      <c r="G1871" t="str">
        <f>PROPER(base[[#This Row],[Evento]]&amp;" "&amp;base[[#This Row],[Tipo]])</f>
        <v>Bodas Adulto</v>
      </c>
      <c r="H1871" t="s">
        <v>15</v>
      </c>
      <c r="I1871">
        <v>100</v>
      </c>
      <c r="J1871" s="3">
        <f>VLOOKUP(_xlfn.CONCAT(base[[#This Row],[Evento]],base[[#This Row],[Tipo]]),'[1]tabela de preços'!$D$4:$E$14,2,0)</f>
        <v>150</v>
      </c>
      <c r="K1871" s="3">
        <v>15000</v>
      </c>
      <c r="L1871" s="3">
        <v>5163</v>
      </c>
      <c r="M1871" s="3">
        <v>9837</v>
      </c>
      <c r="N1871" t="s">
        <v>23</v>
      </c>
    </row>
    <row r="1872" spans="2:14" hidden="1" x14ac:dyDescent="0.25">
      <c r="B1872" s="2">
        <v>42831</v>
      </c>
      <c r="C1872" s="7">
        <f>YEAR(base[[#This Row],[Data]])</f>
        <v>2017</v>
      </c>
      <c r="D1872" s="7" t="str">
        <f>UPPER(TEXT(base[[#This Row],[Data]],"mmm"))</f>
        <v>ABR</v>
      </c>
      <c r="E1872" t="s">
        <v>19</v>
      </c>
      <c r="F1872" t="s">
        <v>17</v>
      </c>
      <c r="G1872" t="str">
        <f>PROPER(base[[#This Row],[Evento]]&amp;" "&amp;base[[#This Row],[Tipo]])</f>
        <v>Bodas Melhor Idade</v>
      </c>
      <c r="H1872" t="s">
        <v>12</v>
      </c>
      <c r="I1872">
        <v>200</v>
      </c>
      <c r="J1872" s="3">
        <f>VLOOKUP(_xlfn.CONCAT(base[[#This Row],[Evento]],base[[#This Row],[Tipo]]),'[1]tabela de preços'!$D$4:$E$14,2,0)</f>
        <v>120</v>
      </c>
      <c r="K1872" s="3">
        <v>24000</v>
      </c>
      <c r="L1872" s="3">
        <v>9604</v>
      </c>
      <c r="M1872" s="3">
        <v>14396</v>
      </c>
      <c r="N1872" t="s">
        <v>23</v>
      </c>
    </row>
    <row r="1873" spans="2:14" hidden="1" x14ac:dyDescent="0.25">
      <c r="B1873" s="2">
        <v>42605</v>
      </c>
      <c r="C1873" s="7">
        <f>YEAR(base[[#This Row],[Data]])</f>
        <v>2016</v>
      </c>
      <c r="D1873" s="7" t="str">
        <f>UPPER(TEXT(base[[#This Row],[Data]],"mmm"))</f>
        <v>AGO</v>
      </c>
      <c r="E1873" t="s">
        <v>20</v>
      </c>
      <c r="F1873" t="s">
        <v>16</v>
      </c>
      <c r="G1873" t="str">
        <f>PROPER(base[[#This Row],[Evento]]&amp;" "&amp;base[[#This Row],[Tipo]])</f>
        <v>Empresa Adulto</v>
      </c>
      <c r="H1873" t="s">
        <v>15</v>
      </c>
      <c r="I1873">
        <v>50</v>
      </c>
      <c r="J1873" s="3">
        <f>VLOOKUP(_xlfn.CONCAT(base[[#This Row],[Evento]],base[[#This Row],[Tipo]]),'[1]tabela de preços'!$D$4:$E$14,2,0)</f>
        <v>100</v>
      </c>
      <c r="K1873" s="3">
        <v>5000</v>
      </c>
      <c r="L1873" s="3">
        <v>1950</v>
      </c>
      <c r="M1873" s="3">
        <v>3050</v>
      </c>
      <c r="N1873" t="s">
        <v>23</v>
      </c>
    </row>
    <row r="1874" spans="2:14" hidden="1" x14ac:dyDescent="0.25">
      <c r="B1874" s="2">
        <v>42655</v>
      </c>
      <c r="C1874" s="7">
        <f>YEAR(base[[#This Row],[Data]])</f>
        <v>2016</v>
      </c>
      <c r="D1874" s="7" t="str">
        <f>UPPER(TEXT(base[[#This Row],[Data]],"mmm"))</f>
        <v>OUT</v>
      </c>
      <c r="E1874" t="s">
        <v>21</v>
      </c>
      <c r="F1874" t="s">
        <v>14</v>
      </c>
      <c r="G1874" t="str">
        <f>PROPER(base[[#This Row],[Evento]]&amp;" "&amp;base[[#This Row],[Tipo]])</f>
        <v>15 Anos Teen</v>
      </c>
      <c r="H1874" t="s">
        <v>12</v>
      </c>
      <c r="I1874">
        <v>100</v>
      </c>
      <c r="J1874" s="3">
        <f>VLOOKUP(_xlfn.CONCAT(base[[#This Row],[Evento]],base[[#This Row],[Tipo]]),'[1]tabela de preços'!$D$4:$E$14,2,0)</f>
        <v>90</v>
      </c>
      <c r="K1874" s="3">
        <v>9000</v>
      </c>
      <c r="L1874" s="3">
        <v>3940</v>
      </c>
      <c r="M1874" s="3">
        <v>5060</v>
      </c>
      <c r="N1874" t="s">
        <v>23</v>
      </c>
    </row>
    <row r="1875" spans="2:14" hidden="1" x14ac:dyDescent="0.25">
      <c r="B1875" s="2">
        <v>42857</v>
      </c>
      <c r="C1875" s="7">
        <f>YEAR(base[[#This Row],[Data]])</f>
        <v>2017</v>
      </c>
      <c r="D1875" s="7" t="str">
        <f>UPPER(TEXT(base[[#This Row],[Data]],"mmm"))</f>
        <v>MAI</v>
      </c>
      <c r="E1875" t="s">
        <v>22</v>
      </c>
      <c r="F1875" t="s">
        <v>16</v>
      </c>
      <c r="G1875" t="str">
        <f>PROPER(base[[#This Row],[Evento]]&amp;" "&amp;base[[#This Row],[Tipo]])</f>
        <v>Despedida Adulto</v>
      </c>
      <c r="H1875" t="s">
        <v>15</v>
      </c>
      <c r="I1875">
        <v>150</v>
      </c>
      <c r="J1875" s="3">
        <f>VLOOKUP(_xlfn.CONCAT(base[[#This Row],[Evento]],base[[#This Row],[Tipo]]),'[1]tabela de preços'!$D$4:$E$14,2,0)</f>
        <v>120</v>
      </c>
      <c r="K1875" s="3">
        <v>18000</v>
      </c>
      <c r="L1875" s="3">
        <v>6881</v>
      </c>
      <c r="M1875" s="3">
        <v>11119</v>
      </c>
      <c r="N1875" t="s">
        <v>23</v>
      </c>
    </row>
    <row r="1876" spans="2:14" hidden="1" x14ac:dyDescent="0.25">
      <c r="B1876" s="2">
        <v>42714</v>
      </c>
      <c r="C1876" s="7">
        <f>YEAR(base[[#This Row],[Data]])</f>
        <v>2016</v>
      </c>
      <c r="D1876" s="7" t="str">
        <f>UPPER(TEXT(base[[#This Row],[Data]],"mmm"))</f>
        <v>DEZ</v>
      </c>
      <c r="E1876" t="s">
        <v>10</v>
      </c>
      <c r="F1876" t="s">
        <v>11</v>
      </c>
      <c r="G1876" t="str">
        <f>PROPER(base[[#This Row],[Evento]]&amp;" "&amp;base[[#This Row],[Tipo]])</f>
        <v>Aniversário Infantil</v>
      </c>
      <c r="H1876" t="s">
        <v>12</v>
      </c>
      <c r="I1876">
        <v>50</v>
      </c>
      <c r="J1876" s="3">
        <f>VLOOKUP(_xlfn.CONCAT(base[[#This Row],[Evento]],base[[#This Row],[Tipo]]),'[1]tabela de preços'!$D$4:$E$14,2,0)</f>
        <v>70</v>
      </c>
      <c r="K1876" s="3">
        <v>3500</v>
      </c>
      <c r="L1876" s="3">
        <v>1308</v>
      </c>
      <c r="M1876" s="3">
        <v>2192</v>
      </c>
      <c r="N1876" t="s">
        <v>23</v>
      </c>
    </row>
    <row r="1877" spans="2:14" hidden="1" x14ac:dyDescent="0.25">
      <c r="B1877" s="2">
        <v>42378</v>
      </c>
      <c r="C1877" s="7">
        <f>YEAR(base[[#This Row],[Data]])</f>
        <v>2016</v>
      </c>
      <c r="D1877" s="7" t="str">
        <f>UPPER(TEXT(base[[#This Row],[Data]],"mmm"))</f>
        <v>JAN</v>
      </c>
      <c r="E1877" t="s">
        <v>10</v>
      </c>
      <c r="F1877" t="s">
        <v>14</v>
      </c>
      <c r="G1877" t="str">
        <f>PROPER(base[[#This Row],[Evento]]&amp;" "&amp;base[[#This Row],[Tipo]])</f>
        <v>Aniversário Teen</v>
      </c>
      <c r="H1877" t="s">
        <v>15</v>
      </c>
      <c r="I1877">
        <v>100</v>
      </c>
      <c r="J1877" s="3">
        <f>VLOOKUP(_xlfn.CONCAT(base[[#This Row],[Evento]],base[[#This Row],[Tipo]]),'[1]tabela de preços'!$D$4:$E$14,2,0)</f>
        <v>90</v>
      </c>
      <c r="K1877" s="3">
        <v>9000</v>
      </c>
      <c r="L1877" s="3">
        <v>3058</v>
      </c>
      <c r="M1877" s="3">
        <v>5942</v>
      </c>
      <c r="N1877" t="s">
        <v>23</v>
      </c>
    </row>
    <row r="1878" spans="2:14" hidden="1" x14ac:dyDescent="0.25">
      <c r="B1878" s="2">
        <v>42711</v>
      </c>
      <c r="C1878" s="7">
        <f>YEAR(base[[#This Row],[Data]])</f>
        <v>2016</v>
      </c>
      <c r="D1878" s="7" t="str">
        <f>UPPER(TEXT(base[[#This Row],[Data]],"mmm"))</f>
        <v>DEZ</v>
      </c>
      <c r="E1878" t="s">
        <v>10</v>
      </c>
      <c r="F1878" t="s">
        <v>16</v>
      </c>
      <c r="G1878" t="str">
        <f>PROPER(base[[#This Row],[Evento]]&amp;" "&amp;base[[#This Row],[Tipo]])</f>
        <v>Aniversário Adulto</v>
      </c>
      <c r="H1878" t="s">
        <v>12</v>
      </c>
      <c r="I1878">
        <v>150</v>
      </c>
      <c r="J1878" s="3">
        <f>VLOOKUP(_xlfn.CONCAT(base[[#This Row],[Evento]],base[[#This Row],[Tipo]]),'[1]tabela de preços'!$D$4:$E$14,2,0)</f>
        <v>120</v>
      </c>
      <c r="K1878" s="3">
        <v>18000</v>
      </c>
      <c r="L1878" s="3">
        <v>7643</v>
      </c>
      <c r="M1878" s="3">
        <v>10357</v>
      </c>
      <c r="N1878" t="s">
        <v>23</v>
      </c>
    </row>
    <row r="1879" spans="2:14" hidden="1" x14ac:dyDescent="0.25">
      <c r="B1879" s="2">
        <v>42627</v>
      </c>
      <c r="C1879" s="7">
        <f>YEAR(base[[#This Row],[Data]])</f>
        <v>2016</v>
      </c>
      <c r="D1879" s="7" t="str">
        <f>UPPER(TEXT(base[[#This Row],[Data]],"mmm"))</f>
        <v>SET</v>
      </c>
      <c r="E1879" t="s">
        <v>10</v>
      </c>
      <c r="F1879" t="s">
        <v>17</v>
      </c>
      <c r="G1879" t="str">
        <f>PROPER(base[[#This Row],[Evento]]&amp;" "&amp;base[[#This Row],[Tipo]])</f>
        <v>Aniversário Melhor Idade</v>
      </c>
      <c r="H1879" t="s">
        <v>15</v>
      </c>
      <c r="I1879">
        <v>70</v>
      </c>
      <c r="J1879" s="3">
        <f>VLOOKUP(_xlfn.CONCAT(base[[#This Row],[Evento]],base[[#This Row],[Tipo]]),'[1]tabela de preços'!$D$4:$E$14,2,0)</f>
        <v>120</v>
      </c>
      <c r="K1879" s="3">
        <v>8400</v>
      </c>
      <c r="L1879" s="3">
        <v>3075</v>
      </c>
      <c r="M1879" s="3">
        <v>5325</v>
      </c>
      <c r="N1879" t="s">
        <v>23</v>
      </c>
    </row>
    <row r="1880" spans="2:14" hidden="1" x14ac:dyDescent="0.25">
      <c r="B1880" s="2">
        <v>42517</v>
      </c>
      <c r="C1880" s="7">
        <f>YEAR(base[[#This Row],[Data]])</f>
        <v>2016</v>
      </c>
      <c r="D1880" s="7" t="str">
        <f>UPPER(TEXT(base[[#This Row],[Data]],"mmm"))</f>
        <v>MAI</v>
      </c>
      <c r="E1880" t="s">
        <v>18</v>
      </c>
      <c r="F1880" t="s">
        <v>16</v>
      </c>
      <c r="G1880" t="str">
        <f>PROPER(base[[#This Row],[Evento]]&amp;" "&amp;base[[#This Row],[Tipo]])</f>
        <v>Casamento Adulto</v>
      </c>
      <c r="H1880" t="s">
        <v>12</v>
      </c>
      <c r="I1880">
        <v>120</v>
      </c>
      <c r="J1880" s="3">
        <f>VLOOKUP(_xlfn.CONCAT(base[[#This Row],[Evento]],base[[#This Row],[Tipo]]),'[1]tabela de preços'!$D$4:$E$14,2,0)</f>
        <v>150</v>
      </c>
      <c r="K1880" s="3">
        <v>18000</v>
      </c>
      <c r="L1880" s="3">
        <v>6625</v>
      </c>
      <c r="M1880" s="3">
        <v>11375</v>
      </c>
      <c r="N1880" t="s">
        <v>23</v>
      </c>
    </row>
    <row r="1881" spans="2:14" x14ac:dyDescent="0.25">
      <c r="B1881" s="2">
        <v>42739</v>
      </c>
      <c r="C1881" s="7">
        <f>YEAR(base[[#This Row],[Data]])</f>
        <v>2017</v>
      </c>
      <c r="D1881" s="7" t="str">
        <f>UPPER(TEXT(base[[#This Row],[Data]],"mmm"))</f>
        <v>JAN</v>
      </c>
      <c r="E1881" t="s">
        <v>19</v>
      </c>
      <c r="F1881" t="s">
        <v>16</v>
      </c>
      <c r="G1881" t="str">
        <f>PROPER(base[[#This Row],[Evento]]&amp;" "&amp;base[[#This Row],[Tipo]])</f>
        <v>Bodas Adulto</v>
      </c>
      <c r="H1881" t="s">
        <v>15</v>
      </c>
      <c r="I1881">
        <v>100</v>
      </c>
      <c r="J1881" s="3">
        <f>VLOOKUP(_xlfn.CONCAT(base[[#This Row],[Evento]],base[[#This Row],[Tipo]]),'[1]tabela de preços'!$D$4:$E$14,2,0)</f>
        <v>150</v>
      </c>
      <c r="K1881" s="3">
        <v>15000</v>
      </c>
      <c r="L1881" s="3">
        <v>5790</v>
      </c>
      <c r="M1881" s="3">
        <v>9210</v>
      </c>
      <c r="N1881" t="s">
        <v>23</v>
      </c>
    </row>
    <row r="1882" spans="2:14" hidden="1" x14ac:dyDescent="0.25">
      <c r="B1882" s="2">
        <v>42860</v>
      </c>
      <c r="C1882" s="7">
        <f>YEAR(base[[#This Row],[Data]])</f>
        <v>2017</v>
      </c>
      <c r="D1882" s="7" t="str">
        <f>UPPER(TEXT(base[[#This Row],[Data]],"mmm"))</f>
        <v>MAI</v>
      </c>
      <c r="E1882" t="s">
        <v>19</v>
      </c>
      <c r="F1882" t="s">
        <v>17</v>
      </c>
      <c r="G1882" t="str">
        <f>PROPER(base[[#This Row],[Evento]]&amp;" "&amp;base[[#This Row],[Tipo]])</f>
        <v>Bodas Melhor Idade</v>
      </c>
      <c r="H1882" t="s">
        <v>12</v>
      </c>
      <c r="I1882">
        <v>200</v>
      </c>
      <c r="J1882" s="3">
        <f>VLOOKUP(_xlfn.CONCAT(base[[#This Row],[Evento]],base[[#This Row],[Tipo]]),'[1]tabela de preços'!$D$4:$E$14,2,0)</f>
        <v>120</v>
      </c>
      <c r="K1882" s="3">
        <v>24000</v>
      </c>
      <c r="L1882" s="3">
        <v>7942</v>
      </c>
      <c r="M1882" s="3">
        <v>16058</v>
      </c>
      <c r="N1882" t="s">
        <v>23</v>
      </c>
    </row>
    <row r="1883" spans="2:14" hidden="1" x14ac:dyDescent="0.25">
      <c r="B1883" s="2">
        <v>42549</v>
      </c>
      <c r="C1883" s="7">
        <f>YEAR(base[[#This Row],[Data]])</f>
        <v>2016</v>
      </c>
      <c r="D1883" s="7" t="str">
        <f>UPPER(TEXT(base[[#This Row],[Data]],"mmm"))</f>
        <v>JUN</v>
      </c>
      <c r="E1883" t="s">
        <v>20</v>
      </c>
      <c r="F1883" t="s">
        <v>16</v>
      </c>
      <c r="G1883" t="str">
        <f>PROPER(base[[#This Row],[Evento]]&amp;" "&amp;base[[#This Row],[Tipo]])</f>
        <v>Empresa Adulto</v>
      </c>
      <c r="H1883" t="s">
        <v>15</v>
      </c>
      <c r="I1883">
        <v>50</v>
      </c>
      <c r="J1883" s="3">
        <f>VLOOKUP(_xlfn.CONCAT(base[[#This Row],[Evento]],base[[#This Row],[Tipo]]),'[1]tabela de preços'!$D$4:$E$14,2,0)</f>
        <v>100</v>
      </c>
      <c r="K1883" s="3">
        <v>5000</v>
      </c>
      <c r="L1883" s="3">
        <v>1808</v>
      </c>
      <c r="M1883" s="3">
        <v>3192</v>
      </c>
      <c r="N1883" t="s">
        <v>23</v>
      </c>
    </row>
    <row r="1884" spans="2:14" hidden="1" x14ac:dyDescent="0.25">
      <c r="B1884" s="2">
        <v>42562</v>
      </c>
      <c r="C1884" s="7">
        <f>YEAR(base[[#This Row],[Data]])</f>
        <v>2016</v>
      </c>
      <c r="D1884" s="7" t="str">
        <f>UPPER(TEXT(base[[#This Row],[Data]],"mmm"))</f>
        <v>JUL</v>
      </c>
      <c r="E1884" t="s">
        <v>21</v>
      </c>
      <c r="F1884" t="s">
        <v>14</v>
      </c>
      <c r="G1884" t="str">
        <f>PROPER(base[[#This Row],[Evento]]&amp;" "&amp;base[[#This Row],[Tipo]])</f>
        <v>15 Anos Teen</v>
      </c>
      <c r="H1884" t="s">
        <v>12</v>
      </c>
      <c r="I1884">
        <v>100</v>
      </c>
      <c r="J1884" s="3">
        <f>VLOOKUP(_xlfn.CONCAT(base[[#This Row],[Evento]],base[[#This Row],[Tipo]]),'[1]tabela de preços'!$D$4:$E$14,2,0)</f>
        <v>90</v>
      </c>
      <c r="K1884" s="3">
        <v>9000</v>
      </c>
      <c r="L1884" s="3">
        <v>3462</v>
      </c>
      <c r="M1884" s="3">
        <v>5538</v>
      </c>
      <c r="N1884" t="s">
        <v>23</v>
      </c>
    </row>
    <row r="1885" spans="2:14" hidden="1" x14ac:dyDescent="0.25">
      <c r="B1885" s="2">
        <v>42804</v>
      </c>
      <c r="C1885" s="7">
        <f>YEAR(base[[#This Row],[Data]])</f>
        <v>2017</v>
      </c>
      <c r="D1885" s="7" t="str">
        <f>UPPER(TEXT(base[[#This Row],[Data]],"mmm"))</f>
        <v>MAR</v>
      </c>
      <c r="E1885" t="s">
        <v>22</v>
      </c>
      <c r="F1885" t="s">
        <v>16</v>
      </c>
      <c r="G1885" t="str">
        <f>PROPER(base[[#This Row],[Evento]]&amp;" "&amp;base[[#This Row],[Tipo]])</f>
        <v>Despedida Adulto</v>
      </c>
      <c r="H1885" t="s">
        <v>15</v>
      </c>
      <c r="I1885">
        <v>150</v>
      </c>
      <c r="J1885" s="3">
        <f>VLOOKUP(_xlfn.CONCAT(base[[#This Row],[Evento]],base[[#This Row],[Tipo]]),'[1]tabela de preços'!$D$4:$E$14,2,0)</f>
        <v>120</v>
      </c>
      <c r="K1885" s="3">
        <v>18000</v>
      </c>
      <c r="L1885" s="3">
        <v>6276</v>
      </c>
      <c r="M1885" s="3">
        <v>11724</v>
      </c>
      <c r="N1885" t="s">
        <v>23</v>
      </c>
    </row>
    <row r="1886" spans="2:14" hidden="1" x14ac:dyDescent="0.25">
      <c r="B1886" s="2">
        <v>42971</v>
      </c>
      <c r="C1886" s="7">
        <f>YEAR(base[[#This Row],[Data]])</f>
        <v>2017</v>
      </c>
      <c r="D1886" s="7" t="str">
        <f>UPPER(TEXT(base[[#This Row],[Data]],"mmm"))</f>
        <v>AGO</v>
      </c>
      <c r="E1886" t="s">
        <v>10</v>
      </c>
      <c r="F1886" t="s">
        <v>11</v>
      </c>
      <c r="G1886" t="str">
        <f>PROPER(base[[#This Row],[Evento]]&amp;" "&amp;base[[#This Row],[Tipo]])</f>
        <v>Aniversário Infantil</v>
      </c>
      <c r="H1886" t="s">
        <v>12</v>
      </c>
      <c r="I1886">
        <v>50</v>
      </c>
      <c r="J1886" s="3">
        <f>VLOOKUP(_xlfn.CONCAT(base[[#This Row],[Evento]],base[[#This Row],[Tipo]]),'[1]tabela de preços'!$D$4:$E$14,2,0)</f>
        <v>70</v>
      </c>
      <c r="K1886" s="3">
        <v>3500</v>
      </c>
      <c r="L1886" s="3">
        <v>1430</v>
      </c>
      <c r="M1886" s="3">
        <v>2070</v>
      </c>
      <c r="N1886" t="s">
        <v>23</v>
      </c>
    </row>
    <row r="1887" spans="2:14" hidden="1" x14ac:dyDescent="0.25">
      <c r="B1887" s="2">
        <v>42807</v>
      </c>
      <c r="C1887" s="7">
        <f>YEAR(base[[#This Row],[Data]])</f>
        <v>2017</v>
      </c>
      <c r="D1887" s="7" t="str">
        <f>UPPER(TEXT(base[[#This Row],[Data]],"mmm"))</f>
        <v>MAR</v>
      </c>
      <c r="E1887" t="s">
        <v>10</v>
      </c>
      <c r="F1887" t="s">
        <v>14</v>
      </c>
      <c r="G1887" t="str">
        <f>PROPER(base[[#This Row],[Evento]]&amp;" "&amp;base[[#This Row],[Tipo]])</f>
        <v>Aniversário Teen</v>
      </c>
      <c r="H1887" t="s">
        <v>15</v>
      </c>
      <c r="I1887">
        <v>100</v>
      </c>
      <c r="J1887" s="3">
        <f>VLOOKUP(_xlfn.CONCAT(base[[#This Row],[Evento]],base[[#This Row],[Tipo]]),'[1]tabela de preços'!$D$4:$E$14,2,0)</f>
        <v>90</v>
      </c>
      <c r="K1887" s="3">
        <v>9000</v>
      </c>
      <c r="L1887" s="3">
        <v>3375</v>
      </c>
      <c r="M1887" s="3">
        <v>5625</v>
      </c>
      <c r="N1887" t="s">
        <v>23</v>
      </c>
    </row>
    <row r="1888" spans="2:14" hidden="1" x14ac:dyDescent="0.25">
      <c r="B1888" s="2">
        <v>43085</v>
      </c>
      <c r="C1888" s="7">
        <f>YEAR(base[[#This Row],[Data]])</f>
        <v>2017</v>
      </c>
      <c r="D1888" s="7" t="str">
        <f>UPPER(TEXT(base[[#This Row],[Data]],"mmm"))</f>
        <v>DEZ</v>
      </c>
      <c r="E1888" t="s">
        <v>10</v>
      </c>
      <c r="F1888" t="s">
        <v>16</v>
      </c>
      <c r="G1888" t="str">
        <f>PROPER(base[[#This Row],[Evento]]&amp;" "&amp;base[[#This Row],[Tipo]])</f>
        <v>Aniversário Adulto</v>
      </c>
      <c r="H1888" t="s">
        <v>12</v>
      </c>
      <c r="I1888">
        <v>150</v>
      </c>
      <c r="J1888" s="3">
        <f>VLOOKUP(_xlfn.CONCAT(base[[#This Row],[Evento]],base[[#This Row],[Tipo]]),'[1]tabela de preços'!$D$4:$E$14,2,0)</f>
        <v>120</v>
      </c>
      <c r="K1888" s="3">
        <v>18000</v>
      </c>
      <c r="L1888" s="3">
        <v>6039</v>
      </c>
      <c r="M1888" s="3">
        <v>11961</v>
      </c>
      <c r="N1888" t="s">
        <v>23</v>
      </c>
    </row>
    <row r="1889" spans="2:14" hidden="1" x14ac:dyDescent="0.25">
      <c r="B1889" s="2">
        <v>42482</v>
      </c>
      <c r="C1889" s="7">
        <f>YEAR(base[[#This Row],[Data]])</f>
        <v>2016</v>
      </c>
      <c r="D1889" s="7" t="str">
        <f>UPPER(TEXT(base[[#This Row],[Data]],"mmm"))</f>
        <v>ABR</v>
      </c>
      <c r="E1889" t="s">
        <v>10</v>
      </c>
      <c r="F1889" t="s">
        <v>17</v>
      </c>
      <c r="G1889" t="str">
        <f>PROPER(base[[#This Row],[Evento]]&amp;" "&amp;base[[#This Row],[Tipo]])</f>
        <v>Aniversário Melhor Idade</v>
      </c>
      <c r="H1889" t="s">
        <v>15</v>
      </c>
      <c r="I1889">
        <v>70</v>
      </c>
      <c r="J1889" s="3">
        <f>VLOOKUP(_xlfn.CONCAT(base[[#This Row],[Evento]],base[[#This Row],[Tipo]]),'[1]tabela de preços'!$D$4:$E$14,2,0)</f>
        <v>120</v>
      </c>
      <c r="K1889" s="3">
        <v>8400</v>
      </c>
      <c r="L1889" s="3">
        <v>3713</v>
      </c>
      <c r="M1889" s="3">
        <v>4687</v>
      </c>
      <c r="N1889" t="s">
        <v>23</v>
      </c>
    </row>
    <row r="1890" spans="2:14" hidden="1" x14ac:dyDescent="0.25">
      <c r="B1890" s="2">
        <v>43028</v>
      </c>
      <c r="C1890" s="7">
        <f>YEAR(base[[#This Row],[Data]])</f>
        <v>2017</v>
      </c>
      <c r="D1890" s="7" t="str">
        <f>UPPER(TEXT(base[[#This Row],[Data]],"mmm"))</f>
        <v>OUT</v>
      </c>
      <c r="E1890" t="s">
        <v>18</v>
      </c>
      <c r="F1890" t="s">
        <v>16</v>
      </c>
      <c r="G1890" t="str">
        <f>PROPER(base[[#This Row],[Evento]]&amp;" "&amp;base[[#This Row],[Tipo]])</f>
        <v>Casamento Adulto</v>
      </c>
      <c r="H1890" t="s">
        <v>12</v>
      </c>
      <c r="I1890">
        <v>120</v>
      </c>
      <c r="J1890" s="3">
        <f>VLOOKUP(_xlfn.CONCAT(base[[#This Row],[Evento]],base[[#This Row],[Tipo]]),'[1]tabela de preços'!$D$4:$E$14,2,0)</f>
        <v>150</v>
      </c>
      <c r="K1890" s="3">
        <v>18000</v>
      </c>
      <c r="L1890" s="3">
        <v>7829</v>
      </c>
      <c r="M1890" s="3">
        <v>10171</v>
      </c>
      <c r="N1890" t="s">
        <v>23</v>
      </c>
    </row>
    <row r="1891" spans="2:14" hidden="1" x14ac:dyDescent="0.25">
      <c r="B1891" s="2">
        <v>42487</v>
      </c>
      <c r="C1891" s="7">
        <f>YEAR(base[[#This Row],[Data]])</f>
        <v>2016</v>
      </c>
      <c r="D1891" s="7" t="str">
        <f>UPPER(TEXT(base[[#This Row],[Data]],"mmm"))</f>
        <v>ABR</v>
      </c>
      <c r="E1891" t="s">
        <v>19</v>
      </c>
      <c r="F1891" t="s">
        <v>16</v>
      </c>
      <c r="G1891" t="str">
        <f>PROPER(base[[#This Row],[Evento]]&amp;" "&amp;base[[#This Row],[Tipo]])</f>
        <v>Bodas Adulto</v>
      </c>
      <c r="H1891" t="s">
        <v>15</v>
      </c>
      <c r="I1891">
        <v>100</v>
      </c>
      <c r="J1891" s="3">
        <f>VLOOKUP(_xlfn.CONCAT(base[[#This Row],[Evento]],base[[#This Row],[Tipo]]),'[1]tabela de preços'!$D$4:$E$14,2,0)</f>
        <v>150</v>
      </c>
      <c r="K1891" s="3">
        <v>15000</v>
      </c>
      <c r="L1891" s="3">
        <v>5346</v>
      </c>
      <c r="M1891" s="3">
        <v>9654</v>
      </c>
      <c r="N1891" t="s">
        <v>23</v>
      </c>
    </row>
    <row r="1892" spans="2:14" hidden="1" x14ac:dyDescent="0.25">
      <c r="B1892" s="2">
        <v>42683</v>
      </c>
      <c r="C1892" s="7">
        <f>YEAR(base[[#This Row],[Data]])</f>
        <v>2016</v>
      </c>
      <c r="D1892" s="7" t="str">
        <f>UPPER(TEXT(base[[#This Row],[Data]],"mmm"))</f>
        <v>NOV</v>
      </c>
      <c r="E1892" t="s">
        <v>19</v>
      </c>
      <c r="F1892" t="s">
        <v>17</v>
      </c>
      <c r="G1892" t="str">
        <f>PROPER(base[[#This Row],[Evento]]&amp;" "&amp;base[[#This Row],[Tipo]])</f>
        <v>Bodas Melhor Idade</v>
      </c>
      <c r="H1892" t="s">
        <v>12</v>
      </c>
      <c r="I1892">
        <v>200</v>
      </c>
      <c r="J1892" s="3">
        <f>VLOOKUP(_xlfn.CONCAT(base[[#This Row],[Evento]],base[[#This Row],[Tipo]]),'[1]tabela de preços'!$D$4:$E$14,2,0)</f>
        <v>120</v>
      </c>
      <c r="K1892" s="3">
        <v>24000</v>
      </c>
      <c r="L1892" s="3">
        <v>9425</v>
      </c>
      <c r="M1892" s="3">
        <v>14575</v>
      </c>
      <c r="N1892" t="s">
        <v>23</v>
      </c>
    </row>
    <row r="1893" spans="2:14" hidden="1" x14ac:dyDescent="0.25">
      <c r="B1893" s="2">
        <v>42722</v>
      </c>
      <c r="C1893" s="7">
        <f>YEAR(base[[#This Row],[Data]])</f>
        <v>2016</v>
      </c>
      <c r="D1893" s="7" t="str">
        <f>UPPER(TEXT(base[[#This Row],[Data]],"mmm"))</f>
        <v>DEZ</v>
      </c>
      <c r="E1893" t="s">
        <v>20</v>
      </c>
      <c r="F1893" t="s">
        <v>16</v>
      </c>
      <c r="G1893" t="str">
        <f>PROPER(base[[#This Row],[Evento]]&amp;" "&amp;base[[#This Row],[Tipo]])</f>
        <v>Empresa Adulto</v>
      </c>
      <c r="H1893" t="s">
        <v>15</v>
      </c>
      <c r="I1893">
        <v>50</v>
      </c>
      <c r="J1893" s="3">
        <f>VLOOKUP(_xlfn.CONCAT(base[[#This Row],[Evento]],base[[#This Row],[Tipo]]),'[1]tabela de preços'!$D$4:$E$14,2,0)</f>
        <v>100</v>
      </c>
      <c r="K1893" s="3">
        <v>5000</v>
      </c>
      <c r="L1893" s="3">
        <v>1808</v>
      </c>
      <c r="M1893" s="3">
        <v>3192</v>
      </c>
      <c r="N1893" t="s">
        <v>23</v>
      </c>
    </row>
    <row r="1894" spans="2:14" hidden="1" x14ac:dyDescent="0.25">
      <c r="B1894" s="2">
        <v>43016</v>
      </c>
      <c r="C1894" s="7">
        <f>YEAR(base[[#This Row],[Data]])</f>
        <v>2017</v>
      </c>
      <c r="D1894" s="7" t="str">
        <f>UPPER(TEXT(base[[#This Row],[Data]],"mmm"))</f>
        <v>OUT</v>
      </c>
      <c r="E1894" t="s">
        <v>21</v>
      </c>
      <c r="F1894" t="s">
        <v>14</v>
      </c>
      <c r="G1894" t="str">
        <f>PROPER(base[[#This Row],[Evento]]&amp;" "&amp;base[[#This Row],[Tipo]])</f>
        <v>15 Anos Teen</v>
      </c>
      <c r="H1894" t="s">
        <v>12</v>
      </c>
      <c r="I1894">
        <v>100</v>
      </c>
      <c r="J1894" s="3">
        <f>VLOOKUP(_xlfn.CONCAT(base[[#This Row],[Evento]],base[[#This Row],[Tipo]]),'[1]tabela de preços'!$D$4:$E$14,2,0)</f>
        <v>90</v>
      </c>
      <c r="K1894" s="3">
        <v>9000</v>
      </c>
      <c r="L1894" s="3">
        <v>3435</v>
      </c>
      <c r="M1894" s="3">
        <v>5565</v>
      </c>
      <c r="N1894" t="s">
        <v>23</v>
      </c>
    </row>
    <row r="1895" spans="2:14" hidden="1" x14ac:dyDescent="0.25">
      <c r="B1895" s="2">
        <v>43087</v>
      </c>
      <c r="C1895" s="7">
        <f>YEAR(base[[#This Row],[Data]])</f>
        <v>2017</v>
      </c>
      <c r="D1895" s="7" t="str">
        <f>UPPER(TEXT(base[[#This Row],[Data]],"mmm"))</f>
        <v>DEZ</v>
      </c>
      <c r="E1895" t="s">
        <v>22</v>
      </c>
      <c r="F1895" t="s">
        <v>16</v>
      </c>
      <c r="G1895" t="str">
        <f>PROPER(base[[#This Row],[Evento]]&amp;" "&amp;base[[#This Row],[Tipo]])</f>
        <v>Despedida Adulto</v>
      </c>
      <c r="H1895" t="s">
        <v>15</v>
      </c>
      <c r="I1895">
        <v>150</v>
      </c>
      <c r="J1895" s="3">
        <f>VLOOKUP(_xlfn.CONCAT(base[[#This Row],[Evento]],base[[#This Row],[Tipo]]),'[1]tabela de preços'!$D$4:$E$14,2,0)</f>
        <v>120</v>
      </c>
      <c r="K1895" s="3">
        <v>18000</v>
      </c>
      <c r="L1895" s="3">
        <v>7250</v>
      </c>
      <c r="M1895" s="3">
        <v>10750</v>
      </c>
      <c r="N1895" t="s">
        <v>23</v>
      </c>
    </row>
    <row r="1896" spans="2:14" hidden="1" x14ac:dyDescent="0.25">
      <c r="B1896" s="2">
        <v>42595</v>
      </c>
      <c r="C1896" s="7">
        <f>YEAR(base[[#This Row],[Data]])</f>
        <v>2016</v>
      </c>
      <c r="D1896" s="7" t="str">
        <f>UPPER(TEXT(base[[#This Row],[Data]],"mmm"))</f>
        <v>AGO</v>
      </c>
      <c r="E1896" t="s">
        <v>10</v>
      </c>
      <c r="F1896" t="s">
        <v>11</v>
      </c>
      <c r="G1896" t="str">
        <f>PROPER(base[[#This Row],[Evento]]&amp;" "&amp;base[[#This Row],[Tipo]])</f>
        <v>Aniversário Infantil</v>
      </c>
      <c r="H1896" t="s">
        <v>12</v>
      </c>
      <c r="I1896">
        <v>50</v>
      </c>
      <c r="J1896" s="3">
        <f>VLOOKUP(_xlfn.CONCAT(base[[#This Row],[Evento]],base[[#This Row],[Tipo]]),'[1]tabela de preços'!$D$4:$E$14,2,0)</f>
        <v>70</v>
      </c>
      <c r="K1896" s="3">
        <v>3500</v>
      </c>
      <c r="L1896" s="3">
        <v>1309</v>
      </c>
      <c r="M1896" s="3">
        <v>2191</v>
      </c>
      <c r="N1896" t="s">
        <v>23</v>
      </c>
    </row>
    <row r="1897" spans="2:14" hidden="1" x14ac:dyDescent="0.25">
      <c r="B1897" s="2">
        <v>42833</v>
      </c>
      <c r="C1897" s="7">
        <f>YEAR(base[[#This Row],[Data]])</f>
        <v>2017</v>
      </c>
      <c r="D1897" s="7" t="str">
        <f>UPPER(TEXT(base[[#This Row],[Data]],"mmm"))</f>
        <v>ABR</v>
      </c>
      <c r="E1897" t="s">
        <v>10</v>
      </c>
      <c r="F1897" t="s">
        <v>14</v>
      </c>
      <c r="G1897" t="str">
        <f>PROPER(base[[#This Row],[Evento]]&amp;" "&amp;base[[#This Row],[Tipo]])</f>
        <v>Aniversário Teen</v>
      </c>
      <c r="H1897" t="s">
        <v>15</v>
      </c>
      <c r="I1897">
        <v>100</v>
      </c>
      <c r="J1897" s="3">
        <f>VLOOKUP(_xlfn.CONCAT(base[[#This Row],[Evento]],base[[#This Row],[Tipo]]),'[1]tabela de preços'!$D$4:$E$14,2,0)</f>
        <v>90</v>
      </c>
      <c r="K1897" s="3">
        <v>9000</v>
      </c>
      <c r="L1897" s="3">
        <v>3634</v>
      </c>
      <c r="M1897" s="3">
        <v>5366</v>
      </c>
      <c r="N1897" t="s">
        <v>23</v>
      </c>
    </row>
    <row r="1898" spans="2:14" hidden="1" x14ac:dyDescent="0.25">
      <c r="B1898" s="2">
        <v>42590</v>
      </c>
      <c r="C1898" s="7">
        <f>YEAR(base[[#This Row],[Data]])</f>
        <v>2016</v>
      </c>
      <c r="D1898" s="7" t="str">
        <f>UPPER(TEXT(base[[#This Row],[Data]],"mmm"))</f>
        <v>AGO</v>
      </c>
      <c r="E1898" t="s">
        <v>10</v>
      </c>
      <c r="F1898" t="s">
        <v>16</v>
      </c>
      <c r="G1898" t="str">
        <f>PROPER(base[[#This Row],[Evento]]&amp;" "&amp;base[[#This Row],[Tipo]])</f>
        <v>Aniversário Adulto</v>
      </c>
      <c r="H1898" t="s">
        <v>12</v>
      </c>
      <c r="I1898">
        <v>150</v>
      </c>
      <c r="J1898" s="3">
        <f>VLOOKUP(_xlfn.CONCAT(base[[#This Row],[Evento]],base[[#This Row],[Tipo]]),'[1]tabela de preços'!$D$4:$E$14,2,0)</f>
        <v>120</v>
      </c>
      <c r="K1898" s="3">
        <v>18000</v>
      </c>
      <c r="L1898" s="3">
        <v>6532</v>
      </c>
      <c r="M1898" s="3">
        <v>11468</v>
      </c>
      <c r="N1898" t="s">
        <v>23</v>
      </c>
    </row>
    <row r="1899" spans="2:14" hidden="1" x14ac:dyDescent="0.25">
      <c r="B1899" s="2">
        <v>43062</v>
      </c>
      <c r="C1899" s="7">
        <f>YEAR(base[[#This Row],[Data]])</f>
        <v>2017</v>
      </c>
      <c r="D1899" s="7" t="str">
        <f>UPPER(TEXT(base[[#This Row],[Data]],"mmm"))</f>
        <v>NOV</v>
      </c>
      <c r="E1899" t="s">
        <v>10</v>
      </c>
      <c r="F1899" t="s">
        <v>17</v>
      </c>
      <c r="G1899" t="str">
        <f>PROPER(base[[#This Row],[Evento]]&amp;" "&amp;base[[#This Row],[Tipo]])</f>
        <v>Aniversário Melhor Idade</v>
      </c>
      <c r="H1899" t="s">
        <v>15</v>
      </c>
      <c r="I1899">
        <v>70</v>
      </c>
      <c r="J1899" s="3">
        <f>VLOOKUP(_xlfn.CONCAT(base[[#This Row],[Evento]],base[[#This Row],[Tipo]]),'[1]tabela de preços'!$D$4:$E$14,2,0)</f>
        <v>120</v>
      </c>
      <c r="K1899" s="3">
        <v>8400</v>
      </c>
      <c r="L1899" s="3">
        <v>3629</v>
      </c>
      <c r="M1899" s="3">
        <v>4771</v>
      </c>
      <c r="N1899" t="s">
        <v>23</v>
      </c>
    </row>
    <row r="1900" spans="2:14" hidden="1" x14ac:dyDescent="0.25">
      <c r="B1900" s="2">
        <v>42625</v>
      </c>
      <c r="C1900" s="7">
        <f>YEAR(base[[#This Row],[Data]])</f>
        <v>2016</v>
      </c>
      <c r="D1900" s="7" t="str">
        <f>UPPER(TEXT(base[[#This Row],[Data]],"mmm"))</f>
        <v>SET</v>
      </c>
      <c r="E1900" t="s">
        <v>18</v>
      </c>
      <c r="F1900" t="s">
        <v>16</v>
      </c>
      <c r="G1900" t="str">
        <f>PROPER(base[[#This Row],[Evento]]&amp;" "&amp;base[[#This Row],[Tipo]])</f>
        <v>Casamento Adulto</v>
      </c>
      <c r="H1900" t="s">
        <v>12</v>
      </c>
      <c r="I1900">
        <v>120</v>
      </c>
      <c r="J1900" s="3">
        <f>VLOOKUP(_xlfn.CONCAT(base[[#This Row],[Evento]],base[[#This Row],[Tipo]]),'[1]tabela de preços'!$D$4:$E$14,2,0)</f>
        <v>150</v>
      </c>
      <c r="K1900" s="3">
        <v>18000</v>
      </c>
      <c r="L1900" s="3">
        <v>7390</v>
      </c>
      <c r="M1900" s="3">
        <v>10610</v>
      </c>
      <c r="N1900" t="s">
        <v>23</v>
      </c>
    </row>
    <row r="1901" spans="2:14" hidden="1" x14ac:dyDescent="0.25">
      <c r="B1901" s="2">
        <v>43007</v>
      </c>
      <c r="C1901" s="7">
        <f>YEAR(base[[#This Row],[Data]])</f>
        <v>2017</v>
      </c>
      <c r="D1901" s="7" t="str">
        <f>UPPER(TEXT(base[[#This Row],[Data]],"mmm"))</f>
        <v>SET</v>
      </c>
      <c r="E1901" t="s">
        <v>19</v>
      </c>
      <c r="F1901" t="s">
        <v>16</v>
      </c>
      <c r="G1901" t="str">
        <f>PROPER(base[[#This Row],[Evento]]&amp;" "&amp;base[[#This Row],[Tipo]])</f>
        <v>Bodas Adulto</v>
      </c>
      <c r="H1901" t="s">
        <v>15</v>
      </c>
      <c r="I1901">
        <v>100</v>
      </c>
      <c r="J1901" s="3">
        <f>VLOOKUP(_xlfn.CONCAT(base[[#This Row],[Evento]],base[[#This Row],[Tipo]]),'[1]tabela de preços'!$D$4:$E$14,2,0)</f>
        <v>150</v>
      </c>
      <c r="K1901" s="3">
        <v>15000</v>
      </c>
      <c r="L1901" s="3">
        <v>5584</v>
      </c>
      <c r="M1901" s="3">
        <v>9416</v>
      </c>
      <c r="N1901" t="s">
        <v>23</v>
      </c>
    </row>
    <row r="1902" spans="2:14" hidden="1" x14ac:dyDescent="0.25">
      <c r="B1902" s="2">
        <v>42542</v>
      </c>
      <c r="C1902" s="7">
        <f>YEAR(base[[#This Row],[Data]])</f>
        <v>2016</v>
      </c>
      <c r="D1902" s="7" t="str">
        <f>UPPER(TEXT(base[[#This Row],[Data]],"mmm"))</f>
        <v>JUN</v>
      </c>
      <c r="E1902" t="s">
        <v>19</v>
      </c>
      <c r="F1902" t="s">
        <v>17</v>
      </c>
      <c r="G1902" t="str">
        <f>PROPER(base[[#This Row],[Evento]]&amp;" "&amp;base[[#This Row],[Tipo]])</f>
        <v>Bodas Melhor Idade</v>
      </c>
      <c r="H1902" t="s">
        <v>12</v>
      </c>
      <c r="I1902">
        <v>200</v>
      </c>
      <c r="J1902" s="3">
        <f>VLOOKUP(_xlfn.CONCAT(base[[#This Row],[Evento]],base[[#This Row],[Tipo]]),'[1]tabela de preços'!$D$4:$E$14,2,0)</f>
        <v>120</v>
      </c>
      <c r="K1902" s="3">
        <v>24000</v>
      </c>
      <c r="L1902" s="3">
        <v>8255</v>
      </c>
      <c r="M1902" s="3">
        <v>15745</v>
      </c>
      <c r="N1902" t="s">
        <v>23</v>
      </c>
    </row>
    <row r="1903" spans="2:14" hidden="1" x14ac:dyDescent="0.25">
      <c r="B1903" s="2">
        <v>42389</v>
      </c>
      <c r="C1903" s="7">
        <f>YEAR(base[[#This Row],[Data]])</f>
        <v>2016</v>
      </c>
      <c r="D1903" s="7" t="str">
        <f>UPPER(TEXT(base[[#This Row],[Data]],"mmm"))</f>
        <v>JAN</v>
      </c>
      <c r="E1903" t="s">
        <v>20</v>
      </c>
      <c r="F1903" t="s">
        <v>16</v>
      </c>
      <c r="G1903" t="str">
        <f>PROPER(base[[#This Row],[Evento]]&amp;" "&amp;base[[#This Row],[Tipo]])</f>
        <v>Empresa Adulto</v>
      </c>
      <c r="H1903" t="s">
        <v>15</v>
      </c>
      <c r="I1903">
        <v>50</v>
      </c>
      <c r="J1903" s="3">
        <f>VLOOKUP(_xlfn.CONCAT(base[[#This Row],[Evento]],base[[#This Row],[Tipo]]),'[1]tabela de preços'!$D$4:$E$14,2,0)</f>
        <v>100</v>
      </c>
      <c r="K1903" s="3">
        <v>5000</v>
      </c>
      <c r="L1903" s="3">
        <v>2084</v>
      </c>
      <c r="M1903" s="3">
        <v>2916</v>
      </c>
      <c r="N1903" t="s">
        <v>23</v>
      </c>
    </row>
    <row r="1904" spans="2:14" hidden="1" x14ac:dyDescent="0.25">
      <c r="B1904" s="2">
        <v>42788</v>
      </c>
      <c r="C1904" s="7">
        <f>YEAR(base[[#This Row],[Data]])</f>
        <v>2017</v>
      </c>
      <c r="D1904" s="7" t="str">
        <f>UPPER(TEXT(base[[#This Row],[Data]],"mmm"))</f>
        <v>FEV</v>
      </c>
      <c r="E1904" t="s">
        <v>21</v>
      </c>
      <c r="F1904" t="s">
        <v>14</v>
      </c>
      <c r="G1904" t="str">
        <f>PROPER(base[[#This Row],[Evento]]&amp;" "&amp;base[[#This Row],[Tipo]])</f>
        <v>15 Anos Teen</v>
      </c>
      <c r="H1904" t="s">
        <v>12</v>
      </c>
      <c r="I1904">
        <v>100</v>
      </c>
      <c r="J1904" s="3">
        <f>VLOOKUP(_xlfn.CONCAT(base[[#This Row],[Evento]],base[[#This Row],[Tipo]]),'[1]tabela de preços'!$D$4:$E$14,2,0)</f>
        <v>90</v>
      </c>
      <c r="K1904" s="3">
        <v>9000</v>
      </c>
      <c r="L1904" s="3">
        <v>3510</v>
      </c>
      <c r="M1904" s="3">
        <v>5490</v>
      </c>
      <c r="N1904" t="s">
        <v>23</v>
      </c>
    </row>
    <row r="1905" spans="2:14" hidden="1" x14ac:dyDescent="0.25">
      <c r="B1905" s="2">
        <v>42485</v>
      </c>
      <c r="C1905" s="7">
        <f>YEAR(base[[#This Row],[Data]])</f>
        <v>2016</v>
      </c>
      <c r="D1905" s="7" t="str">
        <f>UPPER(TEXT(base[[#This Row],[Data]],"mmm"))</f>
        <v>ABR</v>
      </c>
      <c r="E1905" t="s">
        <v>22</v>
      </c>
      <c r="F1905" t="s">
        <v>16</v>
      </c>
      <c r="G1905" t="str">
        <f>PROPER(base[[#This Row],[Evento]]&amp;" "&amp;base[[#This Row],[Tipo]])</f>
        <v>Despedida Adulto</v>
      </c>
      <c r="H1905" t="s">
        <v>15</v>
      </c>
      <c r="I1905">
        <v>150</v>
      </c>
      <c r="J1905" s="3">
        <f>VLOOKUP(_xlfn.CONCAT(base[[#This Row],[Evento]],base[[#This Row],[Tipo]]),'[1]tabela de preços'!$D$4:$E$14,2,0)</f>
        <v>120</v>
      </c>
      <c r="K1905" s="3">
        <v>18000</v>
      </c>
      <c r="L1905" s="3">
        <v>7067</v>
      </c>
      <c r="M1905" s="3">
        <v>10933</v>
      </c>
      <c r="N1905" t="s">
        <v>23</v>
      </c>
    </row>
    <row r="1906" spans="2:14" hidden="1" x14ac:dyDescent="0.25">
      <c r="B1906" s="2">
        <v>42986</v>
      </c>
      <c r="C1906" s="7">
        <f>YEAR(base[[#This Row],[Data]])</f>
        <v>2017</v>
      </c>
      <c r="D1906" s="7" t="str">
        <f>UPPER(TEXT(base[[#This Row],[Data]],"mmm"))</f>
        <v>SET</v>
      </c>
      <c r="E1906" t="s">
        <v>10</v>
      </c>
      <c r="F1906" t="s">
        <v>11</v>
      </c>
      <c r="G1906" t="str">
        <f>PROPER(base[[#This Row],[Evento]]&amp;" "&amp;base[[#This Row],[Tipo]])</f>
        <v>Aniversário Infantil</v>
      </c>
      <c r="H1906" t="s">
        <v>12</v>
      </c>
      <c r="I1906">
        <v>50</v>
      </c>
      <c r="J1906" s="3">
        <f>VLOOKUP(_xlfn.CONCAT(base[[#This Row],[Evento]],base[[#This Row],[Tipo]]),'[1]tabela de preços'!$D$4:$E$14,2,0)</f>
        <v>70</v>
      </c>
      <c r="K1906" s="3">
        <v>3500</v>
      </c>
      <c r="L1906" s="3">
        <v>1500</v>
      </c>
      <c r="M1906" s="3">
        <v>2000</v>
      </c>
      <c r="N1906" t="s">
        <v>23</v>
      </c>
    </row>
    <row r="1907" spans="2:14" hidden="1" x14ac:dyDescent="0.25">
      <c r="B1907" s="2">
        <v>42446</v>
      </c>
      <c r="C1907" s="7">
        <f>YEAR(base[[#This Row],[Data]])</f>
        <v>2016</v>
      </c>
      <c r="D1907" s="7" t="str">
        <f>UPPER(TEXT(base[[#This Row],[Data]],"mmm"))</f>
        <v>MAR</v>
      </c>
      <c r="E1907" t="s">
        <v>10</v>
      </c>
      <c r="F1907" t="s">
        <v>14</v>
      </c>
      <c r="G1907" t="str">
        <f>PROPER(base[[#This Row],[Evento]]&amp;" "&amp;base[[#This Row],[Tipo]])</f>
        <v>Aniversário Teen</v>
      </c>
      <c r="H1907" t="s">
        <v>15</v>
      </c>
      <c r="I1907">
        <v>100</v>
      </c>
      <c r="J1907" s="3">
        <f>VLOOKUP(_xlfn.CONCAT(base[[#This Row],[Evento]],base[[#This Row],[Tipo]]),'[1]tabela de preços'!$D$4:$E$14,2,0)</f>
        <v>90</v>
      </c>
      <c r="K1907" s="3">
        <v>9000</v>
      </c>
      <c r="L1907" s="3">
        <v>3701</v>
      </c>
      <c r="M1907" s="3">
        <v>5299</v>
      </c>
      <c r="N1907" t="s">
        <v>23</v>
      </c>
    </row>
    <row r="1908" spans="2:14" hidden="1" x14ac:dyDescent="0.25">
      <c r="B1908" s="2">
        <v>42840</v>
      </c>
      <c r="C1908" s="7">
        <f>YEAR(base[[#This Row],[Data]])</f>
        <v>2017</v>
      </c>
      <c r="D1908" s="7" t="str">
        <f>UPPER(TEXT(base[[#This Row],[Data]],"mmm"))</f>
        <v>ABR</v>
      </c>
      <c r="E1908" t="s">
        <v>10</v>
      </c>
      <c r="F1908" t="s">
        <v>16</v>
      </c>
      <c r="G1908" t="str">
        <f>PROPER(base[[#This Row],[Evento]]&amp;" "&amp;base[[#This Row],[Tipo]])</f>
        <v>Aniversário Adulto</v>
      </c>
      <c r="H1908" t="s">
        <v>12</v>
      </c>
      <c r="I1908">
        <v>150</v>
      </c>
      <c r="J1908" s="3">
        <f>VLOOKUP(_xlfn.CONCAT(base[[#This Row],[Evento]],base[[#This Row],[Tipo]]),'[1]tabela de preços'!$D$4:$E$14,2,0)</f>
        <v>120</v>
      </c>
      <c r="K1908" s="3">
        <v>18000</v>
      </c>
      <c r="L1908" s="3">
        <v>7754</v>
      </c>
      <c r="M1908" s="3">
        <v>10246</v>
      </c>
      <c r="N1908" t="s">
        <v>23</v>
      </c>
    </row>
    <row r="1909" spans="2:14" hidden="1" x14ac:dyDescent="0.25">
      <c r="B1909" s="2">
        <v>42679</v>
      </c>
      <c r="C1909" s="7">
        <f>YEAR(base[[#This Row],[Data]])</f>
        <v>2016</v>
      </c>
      <c r="D1909" s="7" t="str">
        <f>UPPER(TEXT(base[[#This Row],[Data]],"mmm"))</f>
        <v>NOV</v>
      </c>
      <c r="E1909" t="s">
        <v>10</v>
      </c>
      <c r="F1909" t="s">
        <v>17</v>
      </c>
      <c r="G1909" t="str">
        <f>PROPER(base[[#This Row],[Evento]]&amp;" "&amp;base[[#This Row],[Tipo]])</f>
        <v>Aniversário Melhor Idade</v>
      </c>
      <c r="H1909" t="s">
        <v>15</v>
      </c>
      <c r="I1909">
        <v>70</v>
      </c>
      <c r="J1909" s="3">
        <f>VLOOKUP(_xlfn.CONCAT(base[[#This Row],[Evento]],base[[#This Row],[Tipo]]),'[1]tabela de preços'!$D$4:$E$14,2,0)</f>
        <v>120</v>
      </c>
      <c r="K1909" s="3">
        <v>8400</v>
      </c>
      <c r="L1909" s="3">
        <v>3642</v>
      </c>
      <c r="M1909" s="3">
        <v>4758</v>
      </c>
      <c r="N1909" t="s">
        <v>23</v>
      </c>
    </row>
    <row r="1910" spans="2:14" hidden="1" x14ac:dyDescent="0.25">
      <c r="B1910" s="2">
        <v>42867</v>
      </c>
      <c r="C1910" s="7">
        <f>YEAR(base[[#This Row],[Data]])</f>
        <v>2017</v>
      </c>
      <c r="D1910" s="7" t="str">
        <f>UPPER(TEXT(base[[#This Row],[Data]],"mmm"))</f>
        <v>MAI</v>
      </c>
      <c r="E1910" t="s">
        <v>18</v>
      </c>
      <c r="F1910" t="s">
        <v>16</v>
      </c>
      <c r="G1910" t="str">
        <f>PROPER(base[[#This Row],[Evento]]&amp;" "&amp;base[[#This Row],[Tipo]])</f>
        <v>Casamento Adulto</v>
      </c>
      <c r="H1910" t="s">
        <v>12</v>
      </c>
      <c r="I1910">
        <v>120</v>
      </c>
      <c r="J1910" s="3">
        <f>VLOOKUP(_xlfn.CONCAT(base[[#This Row],[Evento]],base[[#This Row],[Tipo]]),'[1]tabela de preços'!$D$4:$E$14,2,0)</f>
        <v>150</v>
      </c>
      <c r="K1910" s="3">
        <v>18000</v>
      </c>
      <c r="L1910" s="3">
        <v>6338</v>
      </c>
      <c r="M1910" s="3">
        <v>11662</v>
      </c>
      <c r="N1910" t="s">
        <v>23</v>
      </c>
    </row>
    <row r="1911" spans="2:14" hidden="1" x14ac:dyDescent="0.25">
      <c r="B1911" s="2">
        <v>42968</v>
      </c>
      <c r="C1911" s="7">
        <f>YEAR(base[[#This Row],[Data]])</f>
        <v>2017</v>
      </c>
      <c r="D1911" s="7" t="str">
        <f>UPPER(TEXT(base[[#This Row],[Data]],"mmm"))</f>
        <v>AGO</v>
      </c>
      <c r="E1911" t="s">
        <v>19</v>
      </c>
      <c r="F1911" t="s">
        <v>16</v>
      </c>
      <c r="G1911" t="str">
        <f>PROPER(base[[#This Row],[Evento]]&amp;" "&amp;base[[#This Row],[Tipo]])</f>
        <v>Bodas Adulto</v>
      </c>
      <c r="H1911" t="s">
        <v>15</v>
      </c>
      <c r="I1911">
        <v>100</v>
      </c>
      <c r="J1911" s="3">
        <f>VLOOKUP(_xlfn.CONCAT(base[[#This Row],[Evento]],base[[#This Row],[Tipo]]),'[1]tabela de preços'!$D$4:$E$14,2,0)</f>
        <v>150</v>
      </c>
      <c r="K1911" s="3">
        <v>15000</v>
      </c>
      <c r="L1911" s="3">
        <v>5387</v>
      </c>
      <c r="M1911" s="3">
        <v>9613</v>
      </c>
      <c r="N1911" t="s">
        <v>23</v>
      </c>
    </row>
    <row r="1912" spans="2:14" hidden="1" x14ac:dyDescent="0.25">
      <c r="B1912" s="2">
        <v>42692</v>
      </c>
      <c r="C1912" s="7">
        <f>YEAR(base[[#This Row],[Data]])</f>
        <v>2016</v>
      </c>
      <c r="D1912" s="7" t="str">
        <f>UPPER(TEXT(base[[#This Row],[Data]],"mmm"))</f>
        <v>NOV</v>
      </c>
      <c r="E1912" t="s">
        <v>19</v>
      </c>
      <c r="F1912" t="s">
        <v>17</v>
      </c>
      <c r="G1912" t="str">
        <f>PROPER(base[[#This Row],[Evento]]&amp;" "&amp;base[[#This Row],[Tipo]])</f>
        <v>Bodas Melhor Idade</v>
      </c>
      <c r="H1912" t="s">
        <v>12</v>
      </c>
      <c r="I1912">
        <v>200</v>
      </c>
      <c r="J1912" s="3">
        <f>VLOOKUP(_xlfn.CONCAT(base[[#This Row],[Evento]],base[[#This Row],[Tipo]]),'[1]tabela de preços'!$D$4:$E$14,2,0)</f>
        <v>120</v>
      </c>
      <c r="K1912" s="3">
        <v>24000</v>
      </c>
      <c r="L1912" s="3">
        <v>10582</v>
      </c>
      <c r="M1912" s="3">
        <v>13418</v>
      </c>
      <c r="N1912" t="s">
        <v>23</v>
      </c>
    </row>
    <row r="1913" spans="2:14" hidden="1" x14ac:dyDescent="0.25">
      <c r="B1913" s="2">
        <v>42997</v>
      </c>
      <c r="C1913" s="7">
        <f>YEAR(base[[#This Row],[Data]])</f>
        <v>2017</v>
      </c>
      <c r="D1913" s="7" t="str">
        <f>UPPER(TEXT(base[[#This Row],[Data]],"mmm"))</f>
        <v>SET</v>
      </c>
      <c r="E1913" t="s">
        <v>20</v>
      </c>
      <c r="F1913" t="s">
        <v>16</v>
      </c>
      <c r="G1913" t="str">
        <f>PROPER(base[[#This Row],[Evento]]&amp;" "&amp;base[[#This Row],[Tipo]])</f>
        <v>Empresa Adulto</v>
      </c>
      <c r="H1913" t="s">
        <v>15</v>
      </c>
      <c r="I1913">
        <v>50</v>
      </c>
      <c r="J1913" s="3">
        <f>VLOOKUP(_xlfn.CONCAT(base[[#This Row],[Evento]],base[[#This Row],[Tipo]]),'[1]tabela de preços'!$D$4:$E$14,2,0)</f>
        <v>100</v>
      </c>
      <c r="K1913" s="3">
        <v>5000</v>
      </c>
      <c r="L1913" s="3">
        <v>2142</v>
      </c>
      <c r="M1913" s="3">
        <v>2858</v>
      </c>
      <c r="N1913" t="s">
        <v>23</v>
      </c>
    </row>
    <row r="1914" spans="2:14" hidden="1" x14ac:dyDescent="0.25">
      <c r="B1914" s="2">
        <v>42993</v>
      </c>
      <c r="C1914" s="7">
        <f>YEAR(base[[#This Row],[Data]])</f>
        <v>2017</v>
      </c>
      <c r="D1914" s="7" t="str">
        <f>UPPER(TEXT(base[[#This Row],[Data]],"mmm"))</f>
        <v>SET</v>
      </c>
      <c r="E1914" t="s">
        <v>21</v>
      </c>
      <c r="F1914" t="s">
        <v>14</v>
      </c>
      <c r="G1914" t="str">
        <f>PROPER(base[[#This Row],[Evento]]&amp;" "&amp;base[[#This Row],[Tipo]])</f>
        <v>15 Anos Teen</v>
      </c>
      <c r="H1914" t="s">
        <v>12</v>
      </c>
      <c r="I1914">
        <v>100</v>
      </c>
      <c r="J1914" s="3">
        <f>VLOOKUP(_xlfn.CONCAT(base[[#This Row],[Evento]],base[[#This Row],[Tipo]]),'[1]tabela de preços'!$D$4:$E$14,2,0)</f>
        <v>90</v>
      </c>
      <c r="K1914" s="3">
        <v>9000</v>
      </c>
      <c r="L1914" s="3">
        <v>3214</v>
      </c>
      <c r="M1914" s="3">
        <v>5786</v>
      </c>
      <c r="N1914" t="s">
        <v>23</v>
      </c>
    </row>
    <row r="1915" spans="2:14" hidden="1" x14ac:dyDescent="0.25">
      <c r="B1915" s="2">
        <v>42463</v>
      </c>
      <c r="C1915" s="7">
        <f>YEAR(base[[#This Row],[Data]])</f>
        <v>2016</v>
      </c>
      <c r="D1915" s="7" t="str">
        <f>UPPER(TEXT(base[[#This Row],[Data]],"mmm"))</f>
        <v>ABR</v>
      </c>
      <c r="E1915" t="s">
        <v>22</v>
      </c>
      <c r="F1915" t="s">
        <v>16</v>
      </c>
      <c r="G1915" t="str">
        <f>PROPER(base[[#This Row],[Evento]]&amp;" "&amp;base[[#This Row],[Tipo]])</f>
        <v>Despedida Adulto</v>
      </c>
      <c r="H1915" t="s">
        <v>15</v>
      </c>
      <c r="I1915">
        <v>150</v>
      </c>
      <c r="J1915" s="3">
        <f>VLOOKUP(_xlfn.CONCAT(base[[#This Row],[Evento]],base[[#This Row],[Tipo]]),'[1]tabela de preços'!$D$4:$E$14,2,0)</f>
        <v>120</v>
      </c>
      <c r="K1915" s="3">
        <v>18000</v>
      </c>
      <c r="L1915" s="3">
        <v>7734</v>
      </c>
      <c r="M1915" s="3">
        <v>10266</v>
      </c>
      <c r="N1915" t="s">
        <v>23</v>
      </c>
    </row>
    <row r="1916" spans="2:14" hidden="1" x14ac:dyDescent="0.25">
      <c r="B1916" s="2">
        <v>43036</v>
      </c>
      <c r="C1916" s="7">
        <f>YEAR(base[[#This Row],[Data]])</f>
        <v>2017</v>
      </c>
      <c r="D1916" s="7" t="str">
        <f>UPPER(TEXT(base[[#This Row],[Data]],"mmm"))</f>
        <v>OUT</v>
      </c>
      <c r="E1916" t="s">
        <v>10</v>
      </c>
      <c r="F1916" t="s">
        <v>11</v>
      </c>
      <c r="G1916" t="str">
        <f>PROPER(base[[#This Row],[Evento]]&amp;" "&amp;base[[#This Row],[Tipo]])</f>
        <v>Aniversário Infantil</v>
      </c>
      <c r="H1916" t="s">
        <v>12</v>
      </c>
      <c r="I1916">
        <v>50</v>
      </c>
      <c r="J1916" s="3">
        <f>VLOOKUP(_xlfn.CONCAT(base[[#This Row],[Evento]],base[[#This Row],[Tipo]]),'[1]tabela de preços'!$D$4:$E$14,2,0)</f>
        <v>70</v>
      </c>
      <c r="K1916" s="3">
        <v>3500</v>
      </c>
      <c r="L1916" s="3">
        <v>1230</v>
      </c>
      <c r="M1916" s="3">
        <v>2270</v>
      </c>
      <c r="N1916" t="s">
        <v>23</v>
      </c>
    </row>
    <row r="1917" spans="2:14" hidden="1" x14ac:dyDescent="0.25">
      <c r="B1917" s="2">
        <v>42435</v>
      </c>
      <c r="C1917" s="7">
        <f>YEAR(base[[#This Row],[Data]])</f>
        <v>2016</v>
      </c>
      <c r="D1917" s="7" t="str">
        <f>UPPER(TEXT(base[[#This Row],[Data]],"mmm"))</f>
        <v>MAR</v>
      </c>
      <c r="E1917" t="s">
        <v>10</v>
      </c>
      <c r="F1917" t="s">
        <v>14</v>
      </c>
      <c r="G1917" t="str">
        <f>PROPER(base[[#This Row],[Evento]]&amp;" "&amp;base[[#This Row],[Tipo]])</f>
        <v>Aniversário Teen</v>
      </c>
      <c r="H1917" t="s">
        <v>15</v>
      </c>
      <c r="I1917">
        <v>100</v>
      </c>
      <c r="J1917" s="3">
        <f>VLOOKUP(_xlfn.CONCAT(base[[#This Row],[Evento]],base[[#This Row],[Tipo]]),'[1]tabela de preços'!$D$4:$E$14,2,0)</f>
        <v>90</v>
      </c>
      <c r="K1917" s="3">
        <v>9000</v>
      </c>
      <c r="L1917" s="3">
        <v>3461</v>
      </c>
      <c r="M1917" s="3">
        <v>5539</v>
      </c>
      <c r="N1917" t="s">
        <v>23</v>
      </c>
    </row>
    <row r="1918" spans="2:14" hidden="1" x14ac:dyDescent="0.25">
      <c r="B1918" s="2">
        <v>42552</v>
      </c>
      <c r="C1918" s="7">
        <f>YEAR(base[[#This Row],[Data]])</f>
        <v>2016</v>
      </c>
      <c r="D1918" s="7" t="str">
        <f>UPPER(TEXT(base[[#This Row],[Data]],"mmm"))</f>
        <v>JUL</v>
      </c>
      <c r="E1918" t="s">
        <v>10</v>
      </c>
      <c r="F1918" t="s">
        <v>16</v>
      </c>
      <c r="G1918" t="str">
        <f>PROPER(base[[#This Row],[Evento]]&amp;" "&amp;base[[#This Row],[Tipo]])</f>
        <v>Aniversário Adulto</v>
      </c>
      <c r="H1918" t="s">
        <v>12</v>
      </c>
      <c r="I1918">
        <v>150</v>
      </c>
      <c r="J1918" s="3">
        <f>VLOOKUP(_xlfn.CONCAT(base[[#This Row],[Evento]],base[[#This Row],[Tipo]]),'[1]tabela de preços'!$D$4:$E$14,2,0)</f>
        <v>120</v>
      </c>
      <c r="K1918" s="3">
        <v>18000</v>
      </c>
      <c r="L1918" s="3">
        <v>7781</v>
      </c>
      <c r="M1918" s="3">
        <v>10219</v>
      </c>
      <c r="N1918" t="s">
        <v>23</v>
      </c>
    </row>
    <row r="1919" spans="2:14" hidden="1" x14ac:dyDescent="0.25">
      <c r="B1919" s="2">
        <v>42486</v>
      </c>
      <c r="C1919" s="7">
        <f>YEAR(base[[#This Row],[Data]])</f>
        <v>2016</v>
      </c>
      <c r="D1919" s="7" t="str">
        <f>UPPER(TEXT(base[[#This Row],[Data]],"mmm"))</f>
        <v>ABR</v>
      </c>
      <c r="E1919" t="s">
        <v>10</v>
      </c>
      <c r="F1919" t="s">
        <v>17</v>
      </c>
      <c r="G1919" t="str">
        <f>PROPER(base[[#This Row],[Evento]]&amp;" "&amp;base[[#This Row],[Tipo]])</f>
        <v>Aniversário Melhor Idade</v>
      </c>
      <c r="H1919" t="s">
        <v>15</v>
      </c>
      <c r="I1919">
        <v>70</v>
      </c>
      <c r="J1919" s="3">
        <f>VLOOKUP(_xlfn.CONCAT(base[[#This Row],[Evento]],base[[#This Row],[Tipo]]),'[1]tabela de preços'!$D$4:$E$14,2,0)</f>
        <v>120</v>
      </c>
      <c r="K1919" s="3">
        <v>8400</v>
      </c>
      <c r="L1919" s="3">
        <v>3583</v>
      </c>
      <c r="M1919" s="3">
        <v>4817</v>
      </c>
      <c r="N1919" t="s">
        <v>23</v>
      </c>
    </row>
    <row r="1920" spans="2:14" hidden="1" x14ac:dyDescent="0.25">
      <c r="B1920" s="2">
        <v>43040</v>
      </c>
      <c r="C1920" s="7">
        <f>YEAR(base[[#This Row],[Data]])</f>
        <v>2017</v>
      </c>
      <c r="D1920" s="7" t="str">
        <f>UPPER(TEXT(base[[#This Row],[Data]],"mmm"))</f>
        <v>NOV</v>
      </c>
      <c r="E1920" t="s">
        <v>18</v>
      </c>
      <c r="F1920" t="s">
        <v>16</v>
      </c>
      <c r="G1920" t="str">
        <f>PROPER(base[[#This Row],[Evento]]&amp;" "&amp;base[[#This Row],[Tipo]])</f>
        <v>Casamento Adulto</v>
      </c>
      <c r="H1920" t="s">
        <v>12</v>
      </c>
      <c r="I1920">
        <v>120</v>
      </c>
      <c r="J1920" s="3">
        <f>VLOOKUP(_xlfn.CONCAT(base[[#This Row],[Evento]],base[[#This Row],[Tipo]]),'[1]tabela de preços'!$D$4:$E$14,2,0)</f>
        <v>150</v>
      </c>
      <c r="K1920" s="3">
        <v>18000</v>
      </c>
      <c r="L1920" s="3">
        <v>6261</v>
      </c>
      <c r="M1920" s="3">
        <v>11739</v>
      </c>
      <c r="N1920" t="s">
        <v>23</v>
      </c>
    </row>
    <row r="1921" spans="2:14" hidden="1" x14ac:dyDescent="0.25">
      <c r="B1921" s="2">
        <v>42502</v>
      </c>
      <c r="C1921" s="7">
        <f>YEAR(base[[#This Row],[Data]])</f>
        <v>2016</v>
      </c>
      <c r="D1921" s="7" t="str">
        <f>UPPER(TEXT(base[[#This Row],[Data]],"mmm"))</f>
        <v>MAI</v>
      </c>
      <c r="E1921" t="s">
        <v>19</v>
      </c>
      <c r="F1921" t="s">
        <v>16</v>
      </c>
      <c r="G1921" t="str">
        <f>PROPER(base[[#This Row],[Evento]]&amp;" "&amp;base[[#This Row],[Tipo]])</f>
        <v>Bodas Adulto</v>
      </c>
      <c r="H1921" t="s">
        <v>15</v>
      </c>
      <c r="I1921">
        <v>100</v>
      </c>
      <c r="J1921" s="3">
        <f>VLOOKUP(_xlfn.CONCAT(base[[#This Row],[Evento]],base[[#This Row],[Tipo]]),'[1]tabela de preços'!$D$4:$E$14,2,0)</f>
        <v>150</v>
      </c>
      <c r="K1921" s="3">
        <v>15000</v>
      </c>
      <c r="L1921" s="3">
        <v>6369</v>
      </c>
      <c r="M1921" s="3">
        <v>8631</v>
      </c>
      <c r="N1921" t="s">
        <v>23</v>
      </c>
    </row>
    <row r="1922" spans="2:14" hidden="1" x14ac:dyDescent="0.25">
      <c r="B1922" s="2">
        <v>42381</v>
      </c>
      <c r="C1922" s="7">
        <f>YEAR(base[[#This Row],[Data]])</f>
        <v>2016</v>
      </c>
      <c r="D1922" s="7" t="str">
        <f>UPPER(TEXT(base[[#This Row],[Data]],"mmm"))</f>
        <v>JAN</v>
      </c>
      <c r="E1922" t="s">
        <v>19</v>
      </c>
      <c r="F1922" t="s">
        <v>17</v>
      </c>
      <c r="G1922" t="str">
        <f>PROPER(base[[#This Row],[Evento]]&amp;" "&amp;base[[#This Row],[Tipo]])</f>
        <v>Bodas Melhor Idade</v>
      </c>
      <c r="H1922" t="s">
        <v>12</v>
      </c>
      <c r="I1922">
        <v>200</v>
      </c>
      <c r="J1922" s="3">
        <f>VLOOKUP(_xlfn.CONCAT(base[[#This Row],[Evento]],base[[#This Row],[Tipo]]),'[1]tabela de preços'!$D$4:$E$14,2,0)</f>
        <v>120</v>
      </c>
      <c r="K1922" s="3">
        <v>24000</v>
      </c>
      <c r="L1922" s="3">
        <v>10396</v>
      </c>
      <c r="M1922" s="3">
        <v>13604</v>
      </c>
      <c r="N1922" t="s">
        <v>23</v>
      </c>
    </row>
    <row r="1923" spans="2:14" hidden="1" x14ac:dyDescent="0.25">
      <c r="B1923" s="2">
        <v>42505</v>
      </c>
      <c r="C1923" s="7">
        <f>YEAR(base[[#This Row],[Data]])</f>
        <v>2016</v>
      </c>
      <c r="D1923" s="7" t="str">
        <f>UPPER(TEXT(base[[#This Row],[Data]],"mmm"))</f>
        <v>MAI</v>
      </c>
      <c r="E1923" t="s">
        <v>20</v>
      </c>
      <c r="F1923" t="s">
        <v>16</v>
      </c>
      <c r="G1923" t="str">
        <f>PROPER(base[[#This Row],[Evento]]&amp;" "&amp;base[[#This Row],[Tipo]])</f>
        <v>Empresa Adulto</v>
      </c>
      <c r="H1923" t="s">
        <v>15</v>
      </c>
      <c r="I1923">
        <v>50</v>
      </c>
      <c r="J1923" s="3">
        <f>VLOOKUP(_xlfn.CONCAT(base[[#This Row],[Evento]],base[[#This Row],[Tipo]]),'[1]tabela de preços'!$D$4:$E$14,2,0)</f>
        <v>100</v>
      </c>
      <c r="K1923" s="3">
        <v>5000</v>
      </c>
      <c r="L1923" s="3">
        <v>1831</v>
      </c>
      <c r="M1923" s="3">
        <v>3169</v>
      </c>
      <c r="N1923" t="s">
        <v>23</v>
      </c>
    </row>
    <row r="1924" spans="2:14" hidden="1" x14ac:dyDescent="0.25">
      <c r="B1924" s="2">
        <v>42629</v>
      </c>
      <c r="C1924" s="7">
        <f>YEAR(base[[#This Row],[Data]])</f>
        <v>2016</v>
      </c>
      <c r="D1924" s="7" t="str">
        <f>UPPER(TEXT(base[[#This Row],[Data]],"mmm"))</f>
        <v>SET</v>
      </c>
      <c r="E1924" t="s">
        <v>21</v>
      </c>
      <c r="F1924" t="s">
        <v>14</v>
      </c>
      <c r="G1924" t="str">
        <f>PROPER(base[[#This Row],[Evento]]&amp;" "&amp;base[[#This Row],[Tipo]])</f>
        <v>15 Anos Teen</v>
      </c>
      <c r="H1924" t="s">
        <v>12</v>
      </c>
      <c r="I1924">
        <v>100</v>
      </c>
      <c r="J1924" s="3">
        <f>VLOOKUP(_xlfn.CONCAT(base[[#This Row],[Evento]],base[[#This Row],[Tipo]]),'[1]tabela de preços'!$D$4:$E$14,2,0)</f>
        <v>90</v>
      </c>
      <c r="K1924" s="3">
        <v>9000</v>
      </c>
      <c r="L1924" s="3">
        <v>4035</v>
      </c>
      <c r="M1924" s="3">
        <v>4965</v>
      </c>
      <c r="N1924" t="s">
        <v>23</v>
      </c>
    </row>
    <row r="1925" spans="2:14" hidden="1" x14ac:dyDescent="0.25">
      <c r="B1925" s="2">
        <v>42536</v>
      </c>
      <c r="C1925" s="7">
        <f>YEAR(base[[#This Row],[Data]])</f>
        <v>2016</v>
      </c>
      <c r="D1925" s="7" t="str">
        <f>UPPER(TEXT(base[[#This Row],[Data]],"mmm"))</f>
        <v>JUN</v>
      </c>
      <c r="E1925" t="s">
        <v>22</v>
      </c>
      <c r="F1925" t="s">
        <v>16</v>
      </c>
      <c r="G1925" t="str">
        <f>PROPER(base[[#This Row],[Evento]]&amp;" "&amp;base[[#This Row],[Tipo]])</f>
        <v>Despedida Adulto</v>
      </c>
      <c r="H1925" t="s">
        <v>15</v>
      </c>
      <c r="I1925">
        <v>150</v>
      </c>
      <c r="J1925" s="3">
        <f>VLOOKUP(_xlfn.CONCAT(base[[#This Row],[Evento]],base[[#This Row],[Tipo]]),'[1]tabela de preços'!$D$4:$E$14,2,0)</f>
        <v>120</v>
      </c>
      <c r="K1925" s="3">
        <v>18000</v>
      </c>
      <c r="L1925" s="3">
        <v>7661</v>
      </c>
      <c r="M1925" s="3">
        <v>10339</v>
      </c>
      <c r="N1925" t="s">
        <v>23</v>
      </c>
    </row>
    <row r="1926" spans="2:14" hidden="1" x14ac:dyDescent="0.25">
      <c r="B1926" s="2">
        <v>42662</v>
      </c>
      <c r="C1926" s="7">
        <f>YEAR(base[[#This Row],[Data]])</f>
        <v>2016</v>
      </c>
      <c r="D1926" s="7" t="str">
        <f>UPPER(TEXT(base[[#This Row],[Data]],"mmm"))</f>
        <v>OUT</v>
      </c>
      <c r="E1926" t="s">
        <v>10</v>
      </c>
      <c r="F1926" t="s">
        <v>11</v>
      </c>
      <c r="G1926" t="str">
        <f>PROPER(base[[#This Row],[Evento]]&amp;" "&amp;base[[#This Row],[Tipo]])</f>
        <v>Aniversário Infantil</v>
      </c>
      <c r="H1926" t="s">
        <v>12</v>
      </c>
      <c r="I1926">
        <v>50</v>
      </c>
      <c r="J1926" s="3">
        <f>VLOOKUP(_xlfn.CONCAT(base[[#This Row],[Evento]],base[[#This Row],[Tipo]]),'[1]tabela de preços'!$D$4:$E$14,2,0)</f>
        <v>70</v>
      </c>
      <c r="K1926" s="3">
        <v>3500</v>
      </c>
      <c r="L1926" s="3">
        <v>1253</v>
      </c>
      <c r="M1926" s="3">
        <v>2247</v>
      </c>
      <c r="N1926" t="s">
        <v>23</v>
      </c>
    </row>
    <row r="1927" spans="2:14" hidden="1" x14ac:dyDescent="0.25">
      <c r="B1927" s="2">
        <v>42474</v>
      </c>
      <c r="C1927" s="7">
        <f>YEAR(base[[#This Row],[Data]])</f>
        <v>2016</v>
      </c>
      <c r="D1927" s="7" t="str">
        <f>UPPER(TEXT(base[[#This Row],[Data]],"mmm"))</f>
        <v>ABR</v>
      </c>
      <c r="E1927" t="s">
        <v>10</v>
      </c>
      <c r="F1927" t="s">
        <v>14</v>
      </c>
      <c r="G1927" t="str">
        <f>PROPER(base[[#This Row],[Evento]]&amp;" "&amp;base[[#This Row],[Tipo]])</f>
        <v>Aniversário Teen</v>
      </c>
      <c r="H1927" t="s">
        <v>15</v>
      </c>
      <c r="I1927">
        <v>100</v>
      </c>
      <c r="J1927" s="3">
        <f>VLOOKUP(_xlfn.CONCAT(base[[#This Row],[Evento]],base[[#This Row],[Tipo]]),'[1]tabela de preços'!$D$4:$E$14,2,0)</f>
        <v>90</v>
      </c>
      <c r="K1927" s="3">
        <v>9000</v>
      </c>
      <c r="L1927" s="3">
        <v>3669</v>
      </c>
      <c r="M1927" s="3">
        <v>5331</v>
      </c>
      <c r="N1927" t="s">
        <v>23</v>
      </c>
    </row>
    <row r="1928" spans="2:14" hidden="1" x14ac:dyDescent="0.25">
      <c r="B1928" s="2">
        <v>42951</v>
      </c>
      <c r="C1928" s="7">
        <f>YEAR(base[[#This Row],[Data]])</f>
        <v>2017</v>
      </c>
      <c r="D1928" s="7" t="str">
        <f>UPPER(TEXT(base[[#This Row],[Data]],"mmm"))</f>
        <v>AGO</v>
      </c>
      <c r="E1928" t="s">
        <v>10</v>
      </c>
      <c r="F1928" t="s">
        <v>16</v>
      </c>
      <c r="G1928" t="str">
        <f>PROPER(base[[#This Row],[Evento]]&amp;" "&amp;base[[#This Row],[Tipo]])</f>
        <v>Aniversário Adulto</v>
      </c>
      <c r="H1928" t="s">
        <v>12</v>
      </c>
      <c r="I1928">
        <v>150</v>
      </c>
      <c r="J1928" s="3">
        <f>VLOOKUP(_xlfn.CONCAT(base[[#This Row],[Evento]],base[[#This Row],[Tipo]]),'[1]tabela de preços'!$D$4:$E$14,2,0)</f>
        <v>120</v>
      </c>
      <c r="K1928" s="3">
        <v>18000</v>
      </c>
      <c r="L1928" s="3">
        <v>7548</v>
      </c>
      <c r="M1928" s="3">
        <v>10452</v>
      </c>
      <c r="N1928" t="s">
        <v>23</v>
      </c>
    </row>
    <row r="1929" spans="2:14" hidden="1" x14ac:dyDescent="0.25">
      <c r="B1929" s="2">
        <v>42526</v>
      </c>
      <c r="C1929" s="7">
        <f>YEAR(base[[#This Row],[Data]])</f>
        <v>2016</v>
      </c>
      <c r="D1929" s="7" t="str">
        <f>UPPER(TEXT(base[[#This Row],[Data]],"mmm"))</f>
        <v>JUN</v>
      </c>
      <c r="E1929" t="s">
        <v>10</v>
      </c>
      <c r="F1929" t="s">
        <v>17</v>
      </c>
      <c r="G1929" t="str">
        <f>PROPER(base[[#This Row],[Evento]]&amp;" "&amp;base[[#This Row],[Tipo]])</f>
        <v>Aniversário Melhor Idade</v>
      </c>
      <c r="H1929" t="s">
        <v>15</v>
      </c>
      <c r="I1929">
        <v>70</v>
      </c>
      <c r="J1929" s="3">
        <f>VLOOKUP(_xlfn.CONCAT(base[[#This Row],[Evento]],base[[#This Row],[Tipo]]),'[1]tabela de preços'!$D$4:$E$14,2,0)</f>
        <v>120</v>
      </c>
      <c r="K1929" s="3">
        <v>8400</v>
      </c>
      <c r="L1929" s="3">
        <v>3719</v>
      </c>
      <c r="M1929" s="3">
        <v>4681</v>
      </c>
      <c r="N1929" t="s">
        <v>23</v>
      </c>
    </row>
    <row r="1930" spans="2:14" hidden="1" x14ac:dyDescent="0.25">
      <c r="B1930" s="2">
        <v>42810</v>
      </c>
      <c r="C1930" s="7">
        <f>YEAR(base[[#This Row],[Data]])</f>
        <v>2017</v>
      </c>
      <c r="D1930" s="7" t="str">
        <f>UPPER(TEXT(base[[#This Row],[Data]],"mmm"))</f>
        <v>MAR</v>
      </c>
      <c r="E1930" t="s">
        <v>18</v>
      </c>
      <c r="F1930" t="s">
        <v>16</v>
      </c>
      <c r="G1930" t="str">
        <f>PROPER(base[[#This Row],[Evento]]&amp;" "&amp;base[[#This Row],[Tipo]])</f>
        <v>Casamento Adulto</v>
      </c>
      <c r="H1930" t="s">
        <v>12</v>
      </c>
      <c r="I1930">
        <v>120</v>
      </c>
      <c r="J1930" s="3">
        <f>VLOOKUP(_xlfn.CONCAT(base[[#This Row],[Evento]],base[[#This Row],[Tipo]]),'[1]tabela de preços'!$D$4:$E$14,2,0)</f>
        <v>150</v>
      </c>
      <c r="K1930" s="3">
        <v>18000</v>
      </c>
      <c r="L1930" s="3">
        <v>7200</v>
      </c>
      <c r="M1930" s="3">
        <v>10800</v>
      </c>
      <c r="N1930" t="s">
        <v>23</v>
      </c>
    </row>
    <row r="1931" spans="2:14" hidden="1" x14ac:dyDescent="0.25">
      <c r="B1931" s="2">
        <v>42909</v>
      </c>
      <c r="C1931" s="7">
        <f>YEAR(base[[#This Row],[Data]])</f>
        <v>2017</v>
      </c>
      <c r="D1931" s="7" t="str">
        <f>UPPER(TEXT(base[[#This Row],[Data]],"mmm"))</f>
        <v>JUN</v>
      </c>
      <c r="E1931" t="s">
        <v>19</v>
      </c>
      <c r="F1931" t="s">
        <v>16</v>
      </c>
      <c r="G1931" t="str">
        <f>PROPER(base[[#This Row],[Evento]]&amp;" "&amp;base[[#This Row],[Tipo]])</f>
        <v>Bodas Adulto</v>
      </c>
      <c r="H1931" t="s">
        <v>15</v>
      </c>
      <c r="I1931">
        <v>100</v>
      </c>
      <c r="J1931" s="3">
        <f>VLOOKUP(_xlfn.CONCAT(base[[#This Row],[Evento]],base[[#This Row],[Tipo]]),'[1]tabela de preços'!$D$4:$E$14,2,0)</f>
        <v>150</v>
      </c>
      <c r="K1931" s="3">
        <v>15000</v>
      </c>
      <c r="L1931" s="3">
        <v>6034</v>
      </c>
      <c r="M1931" s="3">
        <v>8966</v>
      </c>
      <c r="N1931" t="s">
        <v>23</v>
      </c>
    </row>
    <row r="1932" spans="2:14" hidden="1" x14ac:dyDescent="0.25">
      <c r="B1932" s="2">
        <v>42614</v>
      </c>
      <c r="C1932" s="7">
        <f>YEAR(base[[#This Row],[Data]])</f>
        <v>2016</v>
      </c>
      <c r="D1932" s="7" t="str">
        <f>UPPER(TEXT(base[[#This Row],[Data]],"mmm"))</f>
        <v>SET</v>
      </c>
      <c r="E1932" t="s">
        <v>19</v>
      </c>
      <c r="F1932" t="s">
        <v>17</v>
      </c>
      <c r="G1932" t="str">
        <f>PROPER(base[[#This Row],[Evento]]&amp;" "&amp;base[[#This Row],[Tipo]])</f>
        <v>Bodas Melhor Idade</v>
      </c>
      <c r="H1932" t="s">
        <v>12</v>
      </c>
      <c r="I1932">
        <v>200</v>
      </c>
      <c r="J1932" s="3">
        <f>VLOOKUP(_xlfn.CONCAT(base[[#This Row],[Evento]],base[[#This Row],[Tipo]]),'[1]tabela de preços'!$D$4:$E$14,2,0)</f>
        <v>120</v>
      </c>
      <c r="K1932" s="3">
        <v>24000</v>
      </c>
      <c r="L1932" s="3">
        <v>10582</v>
      </c>
      <c r="M1932" s="3">
        <v>13418</v>
      </c>
      <c r="N1932" t="s">
        <v>23</v>
      </c>
    </row>
    <row r="1933" spans="2:14" hidden="1" x14ac:dyDescent="0.25">
      <c r="B1933" s="2">
        <v>42888</v>
      </c>
      <c r="C1933" s="7">
        <f>YEAR(base[[#This Row],[Data]])</f>
        <v>2017</v>
      </c>
      <c r="D1933" s="7" t="str">
        <f>UPPER(TEXT(base[[#This Row],[Data]],"mmm"))</f>
        <v>JUN</v>
      </c>
      <c r="E1933" t="s">
        <v>20</v>
      </c>
      <c r="F1933" t="s">
        <v>16</v>
      </c>
      <c r="G1933" t="str">
        <f>PROPER(base[[#This Row],[Evento]]&amp;" "&amp;base[[#This Row],[Tipo]])</f>
        <v>Empresa Adulto</v>
      </c>
      <c r="H1933" t="s">
        <v>15</v>
      </c>
      <c r="I1933">
        <v>50</v>
      </c>
      <c r="J1933" s="3">
        <f>VLOOKUP(_xlfn.CONCAT(base[[#This Row],[Evento]],base[[#This Row],[Tipo]]),'[1]tabela de preços'!$D$4:$E$14,2,0)</f>
        <v>100</v>
      </c>
      <c r="K1933" s="3">
        <v>5000</v>
      </c>
      <c r="L1933" s="3">
        <v>1897</v>
      </c>
      <c r="M1933" s="3">
        <v>3103</v>
      </c>
      <c r="N1933" t="s">
        <v>23</v>
      </c>
    </row>
    <row r="1934" spans="2:14" hidden="1" x14ac:dyDescent="0.25">
      <c r="B1934" s="2">
        <v>42489</v>
      </c>
      <c r="C1934" s="7">
        <f>YEAR(base[[#This Row],[Data]])</f>
        <v>2016</v>
      </c>
      <c r="D1934" s="7" t="str">
        <f>UPPER(TEXT(base[[#This Row],[Data]],"mmm"))</f>
        <v>ABR</v>
      </c>
      <c r="E1934" t="s">
        <v>21</v>
      </c>
      <c r="F1934" t="s">
        <v>14</v>
      </c>
      <c r="G1934" t="str">
        <f>PROPER(base[[#This Row],[Evento]]&amp;" "&amp;base[[#This Row],[Tipo]])</f>
        <v>15 Anos Teen</v>
      </c>
      <c r="H1934" t="s">
        <v>12</v>
      </c>
      <c r="I1934">
        <v>100</v>
      </c>
      <c r="J1934" s="3">
        <f>VLOOKUP(_xlfn.CONCAT(base[[#This Row],[Evento]],base[[#This Row],[Tipo]]),'[1]tabela de preços'!$D$4:$E$14,2,0)</f>
        <v>90</v>
      </c>
      <c r="K1934" s="3">
        <v>9000</v>
      </c>
      <c r="L1934" s="3">
        <v>3278</v>
      </c>
      <c r="M1934" s="3">
        <v>5722</v>
      </c>
      <c r="N1934" t="s">
        <v>23</v>
      </c>
    </row>
    <row r="1935" spans="2:14" hidden="1" x14ac:dyDescent="0.25">
      <c r="B1935" s="2">
        <v>42431</v>
      </c>
      <c r="C1935" s="7">
        <f>YEAR(base[[#This Row],[Data]])</f>
        <v>2016</v>
      </c>
      <c r="D1935" s="7" t="str">
        <f>UPPER(TEXT(base[[#This Row],[Data]],"mmm"))</f>
        <v>MAR</v>
      </c>
      <c r="E1935" t="s">
        <v>22</v>
      </c>
      <c r="F1935" t="s">
        <v>16</v>
      </c>
      <c r="G1935" t="str">
        <f>PROPER(base[[#This Row],[Evento]]&amp;" "&amp;base[[#This Row],[Tipo]])</f>
        <v>Despedida Adulto</v>
      </c>
      <c r="H1935" t="s">
        <v>15</v>
      </c>
      <c r="I1935">
        <v>150</v>
      </c>
      <c r="J1935" s="3">
        <f>VLOOKUP(_xlfn.CONCAT(base[[#This Row],[Evento]],base[[#This Row],[Tipo]]),'[1]tabela de preços'!$D$4:$E$14,2,0)</f>
        <v>120</v>
      </c>
      <c r="K1935" s="3">
        <v>18000</v>
      </c>
      <c r="L1935" s="3">
        <v>6027</v>
      </c>
      <c r="M1935" s="3">
        <v>11973</v>
      </c>
      <c r="N1935" t="s">
        <v>23</v>
      </c>
    </row>
    <row r="1936" spans="2:14" hidden="1" x14ac:dyDescent="0.25">
      <c r="B1936" s="2">
        <v>42996</v>
      </c>
      <c r="C1936" s="7">
        <f>YEAR(base[[#This Row],[Data]])</f>
        <v>2017</v>
      </c>
      <c r="D1936" s="7" t="str">
        <f>UPPER(TEXT(base[[#This Row],[Data]],"mmm"))</f>
        <v>SET</v>
      </c>
      <c r="E1936" t="s">
        <v>10</v>
      </c>
      <c r="F1936" t="s">
        <v>11</v>
      </c>
      <c r="G1936" t="str">
        <f>PROPER(base[[#This Row],[Evento]]&amp;" "&amp;base[[#This Row],[Tipo]])</f>
        <v>Aniversário Infantil</v>
      </c>
      <c r="H1936" t="s">
        <v>12</v>
      </c>
      <c r="I1936">
        <v>50</v>
      </c>
      <c r="J1936" s="3">
        <f>VLOOKUP(_xlfn.CONCAT(base[[#This Row],[Evento]],base[[#This Row],[Tipo]]),'[1]tabela de preços'!$D$4:$E$14,2,0)</f>
        <v>70</v>
      </c>
      <c r="K1936" s="3">
        <v>3500</v>
      </c>
      <c r="L1936" s="3">
        <v>1459</v>
      </c>
      <c r="M1936" s="3">
        <v>2041</v>
      </c>
      <c r="N1936" t="s">
        <v>23</v>
      </c>
    </row>
    <row r="1937" spans="2:14" hidden="1" x14ac:dyDescent="0.25">
      <c r="B1937" s="2">
        <v>42911</v>
      </c>
      <c r="C1937" s="7">
        <f>YEAR(base[[#This Row],[Data]])</f>
        <v>2017</v>
      </c>
      <c r="D1937" s="7" t="str">
        <f>UPPER(TEXT(base[[#This Row],[Data]],"mmm"))</f>
        <v>JUN</v>
      </c>
      <c r="E1937" t="s">
        <v>10</v>
      </c>
      <c r="F1937" t="s">
        <v>14</v>
      </c>
      <c r="G1937" t="str">
        <f>PROPER(base[[#This Row],[Evento]]&amp;" "&amp;base[[#This Row],[Tipo]])</f>
        <v>Aniversário Teen</v>
      </c>
      <c r="H1937" t="s">
        <v>15</v>
      </c>
      <c r="I1937">
        <v>100</v>
      </c>
      <c r="J1937" s="3">
        <f>VLOOKUP(_xlfn.CONCAT(base[[#This Row],[Evento]],base[[#This Row],[Tipo]]),'[1]tabela de preços'!$D$4:$E$14,2,0)</f>
        <v>90</v>
      </c>
      <c r="K1937" s="3">
        <v>9000</v>
      </c>
      <c r="L1937" s="3">
        <v>4005</v>
      </c>
      <c r="M1937" s="3">
        <v>4995</v>
      </c>
      <c r="N1937" t="s">
        <v>23</v>
      </c>
    </row>
    <row r="1938" spans="2:14" hidden="1" x14ac:dyDescent="0.25">
      <c r="B1938" s="2">
        <v>42498</v>
      </c>
      <c r="C1938" s="7">
        <f>YEAR(base[[#This Row],[Data]])</f>
        <v>2016</v>
      </c>
      <c r="D1938" s="7" t="str">
        <f>UPPER(TEXT(base[[#This Row],[Data]],"mmm"))</f>
        <v>MAI</v>
      </c>
      <c r="E1938" t="s">
        <v>10</v>
      </c>
      <c r="F1938" t="s">
        <v>16</v>
      </c>
      <c r="G1938" t="str">
        <f>PROPER(base[[#This Row],[Evento]]&amp;" "&amp;base[[#This Row],[Tipo]])</f>
        <v>Aniversário Adulto</v>
      </c>
      <c r="H1938" t="s">
        <v>12</v>
      </c>
      <c r="I1938">
        <v>150</v>
      </c>
      <c r="J1938" s="3">
        <f>VLOOKUP(_xlfn.CONCAT(base[[#This Row],[Evento]],base[[#This Row],[Tipo]]),'[1]tabela de preços'!$D$4:$E$14,2,0)</f>
        <v>120</v>
      </c>
      <c r="K1938" s="3">
        <v>18000</v>
      </c>
      <c r="L1938" s="3">
        <v>5982</v>
      </c>
      <c r="M1938" s="3">
        <v>12018</v>
      </c>
      <c r="N1938" t="s">
        <v>23</v>
      </c>
    </row>
    <row r="1939" spans="2:14" hidden="1" x14ac:dyDescent="0.25">
      <c r="B1939" s="2">
        <v>42626</v>
      </c>
      <c r="C1939" s="7">
        <f>YEAR(base[[#This Row],[Data]])</f>
        <v>2016</v>
      </c>
      <c r="D1939" s="7" t="str">
        <f>UPPER(TEXT(base[[#This Row],[Data]],"mmm"))</f>
        <v>SET</v>
      </c>
      <c r="E1939" t="s">
        <v>10</v>
      </c>
      <c r="F1939" t="s">
        <v>17</v>
      </c>
      <c r="G1939" t="str">
        <f>PROPER(base[[#This Row],[Evento]]&amp;" "&amp;base[[#This Row],[Tipo]])</f>
        <v>Aniversário Melhor Idade</v>
      </c>
      <c r="H1939" t="s">
        <v>15</v>
      </c>
      <c r="I1939">
        <v>70</v>
      </c>
      <c r="J1939" s="3">
        <f>VLOOKUP(_xlfn.CONCAT(base[[#This Row],[Evento]],base[[#This Row],[Tipo]]),'[1]tabela de preços'!$D$4:$E$14,2,0)</f>
        <v>120</v>
      </c>
      <c r="K1939" s="3">
        <v>8400</v>
      </c>
      <c r="L1939" s="3">
        <v>3586</v>
      </c>
      <c r="M1939" s="3">
        <v>4814</v>
      </c>
      <c r="N1939" t="s">
        <v>23</v>
      </c>
    </row>
    <row r="1940" spans="2:14" hidden="1" x14ac:dyDescent="0.25">
      <c r="B1940" s="2">
        <v>43000</v>
      </c>
      <c r="C1940" s="7">
        <f>YEAR(base[[#This Row],[Data]])</f>
        <v>2017</v>
      </c>
      <c r="D1940" s="7" t="str">
        <f>UPPER(TEXT(base[[#This Row],[Data]],"mmm"))</f>
        <v>SET</v>
      </c>
      <c r="E1940" t="s">
        <v>18</v>
      </c>
      <c r="F1940" t="s">
        <v>16</v>
      </c>
      <c r="G1940" t="str">
        <f>PROPER(base[[#This Row],[Evento]]&amp;" "&amp;base[[#This Row],[Tipo]])</f>
        <v>Casamento Adulto</v>
      </c>
      <c r="H1940" t="s">
        <v>12</v>
      </c>
      <c r="I1940">
        <v>120</v>
      </c>
      <c r="J1940" s="3">
        <f>VLOOKUP(_xlfn.CONCAT(base[[#This Row],[Evento]],base[[#This Row],[Tipo]]),'[1]tabela de preços'!$D$4:$E$14,2,0)</f>
        <v>150</v>
      </c>
      <c r="K1940" s="3">
        <v>18000</v>
      </c>
      <c r="L1940" s="3">
        <v>6374</v>
      </c>
      <c r="M1940" s="3">
        <v>11626</v>
      </c>
      <c r="N1940" t="s">
        <v>23</v>
      </c>
    </row>
    <row r="1941" spans="2:14" hidden="1" x14ac:dyDescent="0.25">
      <c r="B1941" s="2">
        <v>42494</v>
      </c>
      <c r="C1941" s="7">
        <f>YEAR(base[[#This Row],[Data]])</f>
        <v>2016</v>
      </c>
      <c r="D1941" s="7" t="str">
        <f>UPPER(TEXT(base[[#This Row],[Data]],"mmm"))</f>
        <v>MAI</v>
      </c>
      <c r="E1941" t="s">
        <v>19</v>
      </c>
      <c r="F1941" t="s">
        <v>16</v>
      </c>
      <c r="G1941" t="str">
        <f>PROPER(base[[#This Row],[Evento]]&amp;" "&amp;base[[#This Row],[Tipo]])</f>
        <v>Bodas Adulto</v>
      </c>
      <c r="H1941" t="s">
        <v>15</v>
      </c>
      <c r="I1941">
        <v>100</v>
      </c>
      <c r="J1941" s="3">
        <f>VLOOKUP(_xlfn.CONCAT(base[[#This Row],[Evento]],base[[#This Row],[Tipo]]),'[1]tabela de preços'!$D$4:$E$14,2,0)</f>
        <v>150</v>
      </c>
      <c r="K1941" s="3">
        <v>15000</v>
      </c>
      <c r="L1941" s="3">
        <v>5217</v>
      </c>
      <c r="M1941" s="3">
        <v>9783</v>
      </c>
      <c r="N1941" t="s">
        <v>23</v>
      </c>
    </row>
    <row r="1942" spans="2:14" hidden="1" x14ac:dyDescent="0.25">
      <c r="B1942" s="2">
        <v>42777</v>
      </c>
      <c r="C1942" s="7">
        <f>YEAR(base[[#This Row],[Data]])</f>
        <v>2017</v>
      </c>
      <c r="D1942" s="7" t="str">
        <f>UPPER(TEXT(base[[#This Row],[Data]],"mmm"))</f>
        <v>FEV</v>
      </c>
      <c r="E1942" t="s">
        <v>19</v>
      </c>
      <c r="F1942" t="s">
        <v>17</v>
      </c>
      <c r="G1942" t="str">
        <f>PROPER(base[[#This Row],[Evento]]&amp;" "&amp;base[[#This Row],[Tipo]])</f>
        <v>Bodas Melhor Idade</v>
      </c>
      <c r="H1942" t="s">
        <v>12</v>
      </c>
      <c r="I1942">
        <v>200</v>
      </c>
      <c r="J1942" s="3">
        <f>VLOOKUP(_xlfn.CONCAT(base[[#This Row],[Evento]],base[[#This Row],[Tipo]]),'[1]tabela de preços'!$D$4:$E$14,2,0)</f>
        <v>120</v>
      </c>
      <c r="K1942" s="3">
        <v>24000</v>
      </c>
      <c r="L1942" s="3">
        <v>9326</v>
      </c>
      <c r="M1942" s="3">
        <v>14674</v>
      </c>
      <c r="N1942" t="s">
        <v>23</v>
      </c>
    </row>
    <row r="1943" spans="2:14" hidden="1" x14ac:dyDescent="0.25">
      <c r="B1943" s="2">
        <v>42855</v>
      </c>
      <c r="C1943" s="7">
        <f>YEAR(base[[#This Row],[Data]])</f>
        <v>2017</v>
      </c>
      <c r="D1943" s="7" t="str">
        <f>UPPER(TEXT(base[[#This Row],[Data]],"mmm"))</f>
        <v>ABR</v>
      </c>
      <c r="E1943" t="s">
        <v>20</v>
      </c>
      <c r="F1943" t="s">
        <v>16</v>
      </c>
      <c r="G1943" t="str">
        <f>PROPER(base[[#This Row],[Evento]]&amp;" "&amp;base[[#This Row],[Tipo]])</f>
        <v>Empresa Adulto</v>
      </c>
      <c r="H1943" t="s">
        <v>15</v>
      </c>
      <c r="I1943">
        <v>50</v>
      </c>
      <c r="J1943" s="3">
        <f>VLOOKUP(_xlfn.CONCAT(base[[#This Row],[Evento]],base[[#This Row],[Tipo]]),'[1]tabela de preços'!$D$4:$E$14,2,0)</f>
        <v>100</v>
      </c>
      <c r="K1943" s="3">
        <v>5000</v>
      </c>
      <c r="L1943" s="3">
        <v>2215</v>
      </c>
      <c r="M1943" s="3">
        <v>2785</v>
      </c>
      <c r="N1943" t="s">
        <v>23</v>
      </c>
    </row>
    <row r="1944" spans="2:14" hidden="1" x14ac:dyDescent="0.25">
      <c r="B1944" s="2">
        <v>42873</v>
      </c>
      <c r="C1944" s="7">
        <f>YEAR(base[[#This Row],[Data]])</f>
        <v>2017</v>
      </c>
      <c r="D1944" s="7" t="str">
        <f>UPPER(TEXT(base[[#This Row],[Data]],"mmm"))</f>
        <v>MAI</v>
      </c>
      <c r="E1944" t="s">
        <v>21</v>
      </c>
      <c r="F1944" t="s">
        <v>14</v>
      </c>
      <c r="G1944" t="str">
        <f>PROPER(base[[#This Row],[Evento]]&amp;" "&amp;base[[#This Row],[Tipo]])</f>
        <v>15 Anos Teen</v>
      </c>
      <c r="H1944" t="s">
        <v>12</v>
      </c>
      <c r="I1944">
        <v>100</v>
      </c>
      <c r="J1944" s="3">
        <f>VLOOKUP(_xlfn.CONCAT(base[[#This Row],[Evento]],base[[#This Row],[Tipo]]),'[1]tabela de preços'!$D$4:$E$14,2,0)</f>
        <v>90</v>
      </c>
      <c r="K1944" s="3">
        <v>9000</v>
      </c>
      <c r="L1944" s="3">
        <v>3660</v>
      </c>
      <c r="M1944" s="3">
        <v>5340</v>
      </c>
      <c r="N1944" t="s">
        <v>23</v>
      </c>
    </row>
    <row r="1945" spans="2:14" hidden="1" x14ac:dyDescent="0.25">
      <c r="B1945" s="2">
        <v>42833</v>
      </c>
      <c r="C1945" s="7">
        <f>YEAR(base[[#This Row],[Data]])</f>
        <v>2017</v>
      </c>
      <c r="D1945" s="7" t="str">
        <f>UPPER(TEXT(base[[#This Row],[Data]],"mmm"))</f>
        <v>ABR</v>
      </c>
      <c r="E1945" t="s">
        <v>22</v>
      </c>
      <c r="F1945" t="s">
        <v>16</v>
      </c>
      <c r="G1945" t="str">
        <f>PROPER(base[[#This Row],[Evento]]&amp;" "&amp;base[[#This Row],[Tipo]])</f>
        <v>Despedida Adulto</v>
      </c>
      <c r="H1945" t="s">
        <v>15</v>
      </c>
      <c r="I1945">
        <v>150</v>
      </c>
      <c r="J1945" s="3">
        <f>VLOOKUP(_xlfn.CONCAT(base[[#This Row],[Evento]],base[[#This Row],[Tipo]]),'[1]tabela de preços'!$D$4:$E$14,2,0)</f>
        <v>120</v>
      </c>
      <c r="K1945" s="3">
        <v>18000</v>
      </c>
      <c r="L1945" s="3">
        <v>7261</v>
      </c>
      <c r="M1945" s="3">
        <v>10739</v>
      </c>
      <c r="N1945" t="s">
        <v>23</v>
      </c>
    </row>
    <row r="1946" spans="2:14" hidden="1" x14ac:dyDescent="0.25">
      <c r="B1946" s="2">
        <v>42675</v>
      </c>
      <c r="C1946" s="7">
        <f>YEAR(base[[#This Row],[Data]])</f>
        <v>2016</v>
      </c>
      <c r="D1946" s="7" t="str">
        <f>UPPER(TEXT(base[[#This Row],[Data]],"mmm"))</f>
        <v>NOV</v>
      </c>
      <c r="E1946" t="s">
        <v>10</v>
      </c>
      <c r="F1946" t="s">
        <v>11</v>
      </c>
      <c r="G1946" t="str">
        <f>PROPER(base[[#This Row],[Evento]]&amp;" "&amp;base[[#This Row],[Tipo]])</f>
        <v>Aniversário Infantil</v>
      </c>
      <c r="H1946" t="s">
        <v>12</v>
      </c>
      <c r="I1946">
        <v>50</v>
      </c>
      <c r="J1946" s="3">
        <f>VLOOKUP(_xlfn.CONCAT(base[[#This Row],[Evento]],base[[#This Row],[Tipo]]),'[1]tabela de preços'!$D$4:$E$14,2,0)</f>
        <v>70</v>
      </c>
      <c r="K1946" s="3">
        <v>3500</v>
      </c>
      <c r="L1946" s="3">
        <v>1341</v>
      </c>
      <c r="M1946" s="3">
        <v>2159</v>
      </c>
      <c r="N1946" t="s">
        <v>23</v>
      </c>
    </row>
    <row r="1947" spans="2:14" hidden="1" x14ac:dyDescent="0.25">
      <c r="B1947" s="2">
        <v>42877</v>
      </c>
      <c r="C1947" s="7">
        <f>YEAR(base[[#This Row],[Data]])</f>
        <v>2017</v>
      </c>
      <c r="D1947" s="7" t="str">
        <f>UPPER(TEXT(base[[#This Row],[Data]],"mmm"))</f>
        <v>MAI</v>
      </c>
      <c r="E1947" t="s">
        <v>10</v>
      </c>
      <c r="F1947" t="s">
        <v>14</v>
      </c>
      <c r="G1947" t="str">
        <f>PROPER(base[[#This Row],[Evento]]&amp;" "&amp;base[[#This Row],[Tipo]])</f>
        <v>Aniversário Teen</v>
      </c>
      <c r="H1947" t="s">
        <v>15</v>
      </c>
      <c r="I1947">
        <v>100</v>
      </c>
      <c r="J1947" s="3">
        <f>VLOOKUP(_xlfn.CONCAT(base[[#This Row],[Evento]],base[[#This Row],[Tipo]]),'[1]tabela de preços'!$D$4:$E$14,2,0)</f>
        <v>90</v>
      </c>
      <c r="K1947" s="3">
        <v>9000</v>
      </c>
      <c r="L1947" s="3">
        <v>3077</v>
      </c>
      <c r="M1947" s="3">
        <v>5923</v>
      </c>
      <c r="N1947" t="s">
        <v>23</v>
      </c>
    </row>
    <row r="1948" spans="2:14" hidden="1" x14ac:dyDescent="0.25">
      <c r="B1948" s="2">
        <v>43036</v>
      </c>
      <c r="C1948" s="7">
        <f>YEAR(base[[#This Row],[Data]])</f>
        <v>2017</v>
      </c>
      <c r="D1948" s="7" t="str">
        <f>UPPER(TEXT(base[[#This Row],[Data]],"mmm"))</f>
        <v>OUT</v>
      </c>
      <c r="E1948" t="s">
        <v>10</v>
      </c>
      <c r="F1948" t="s">
        <v>16</v>
      </c>
      <c r="G1948" t="str">
        <f>PROPER(base[[#This Row],[Evento]]&amp;" "&amp;base[[#This Row],[Tipo]])</f>
        <v>Aniversário Adulto</v>
      </c>
      <c r="H1948" t="s">
        <v>12</v>
      </c>
      <c r="I1948">
        <v>150</v>
      </c>
      <c r="J1948" s="3">
        <f>VLOOKUP(_xlfn.CONCAT(base[[#This Row],[Evento]],base[[#This Row],[Tipo]]),'[1]tabela de preços'!$D$4:$E$14,2,0)</f>
        <v>120</v>
      </c>
      <c r="K1948" s="3">
        <v>18000</v>
      </c>
      <c r="L1948" s="3">
        <v>7150</v>
      </c>
      <c r="M1948" s="3">
        <v>10850</v>
      </c>
      <c r="N1948" t="s">
        <v>23</v>
      </c>
    </row>
    <row r="1949" spans="2:14" hidden="1" x14ac:dyDescent="0.25">
      <c r="B1949" s="2">
        <v>42612</v>
      </c>
      <c r="C1949" s="7">
        <f>YEAR(base[[#This Row],[Data]])</f>
        <v>2016</v>
      </c>
      <c r="D1949" s="7" t="str">
        <f>UPPER(TEXT(base[[#This Row],[Data]],"mmm"))</f>
        <v>AGO</v>
      </c>
      <c r="E1949" t="s">
        <v>10</v>
      </c>
      <c r="F1949" t="s">
        <v>17</v>
      </c>
      <c r="G1949" t="str">
        <f>PROPER(base[[#This Row],[Evento]]&amp;" "&amp;base[[#This Row],[Tipo]])</f>
        <v>Aniversário Melhor Idade</v>
      </c>
      <c r="H1949" t="s">
        <v>15</v>
      </c>
      <c r="I1949">
        <v>70</v>
      </c>
      <c r="J1949" s="3">
        <f>VLOOKUP(_xlfn.CONCAT(base[[#This Row],[Evento]],base[[#This Row],[Tipo]]),'[1]tabela de preços'!$D$4:$E$14,2,0)</f>
        <v>120</v>
      </c>
      <c r="K1949" s="3">
        <v>8400</v>
      </c>
      <c r="L1949" s="3">
        <v>3386</v>
      </c>
      <c r="M1949" s="3">
        <v>5014</v>
      </c>
      <c r="N1949" t="s">
        <v>23</v>
      </c>
    </row>
    <row r="1950" spans="2:14" hidden="1" x14ac:dyDescent="0.25">
      <c r="B1950" s="2">
        <v>42602</v>
      </c>
      <c r="C1950" s="7">
        <f>YEAR(base[[#This Row],[Data]])</f>
        <v>2016</v>
      </c>
      <c r="D1950" s="7" t="str">
        <f>UPPER(TEXT(base[[#This Row],[Data]],"mmm"))</f>
        <v>AGO</v>
      </c>
      <c r="E1950" t="s">
        <v>18</v>
      </c>
      <c r="F1950" t="s">
        <v>16</v>
      </c>
      <c r="G1950" t="str">
        <f>PROPER(base[[#This Row],[Evento]]&amp;" "&amp;base[[#This Row],[Tipo]])</f>
        <v>Casamento Adulto</v>
      </c>
      <c r="H1950" t="s">
        <v>12</v>
      </c>
      <c r="I1950">
        <v>120</v>
      </c>
      <c r="J1950" s="3">
        <f>VLOOKUP(_xlfn.CONCAT(base[[#This Row],[Evento]],base[[#This Row],[Tipo]]),'[1]tabela de preços'!$D$4:$E$14,2,0)</f>
        <v>150</v>
      </c>
      <c r="K1950" s="3">
        <v>18000</v>
      </c>
      <c r="L1950" s="3">
        <v>6150</v>
      </c>
      <c r="M1950" s="3">
        <v>11850</v>
      </c>
      <c r="N1950" t="s">
        <v>23</v>
      </c>
    </row>
    <row r="1951" spans="2:14" hidden="1" x14ac:dyDescent="0.25">
      <c r="B1951" s="2">
        <v>42376</v>
      </c>
      <c r="C1951" s="7">
        <f>YEAR(base[[#This Row],[Data]])</f>
        <v>2016</v>
      </c>
      <c r="D1951" s="7" t="str">
        <f>UPPER(TEXT(base[[#This Row],[Data]],"mmm"))</f>
        <v>JAN</v>
      </c>
      <c r="E1951" t="s">
        <v>19</v>
      </c>
      <c r="F1951" t="s">
        <v>16</v>
      </c>
      <c r="G1951" t="str">
        <f>PROPER(base[[#This Row],[Evento]]&amp;" "&amp;base[[#This Row],[Tipo]])</f>
        <v>Bodas Adulto</v>
      </c>
      <c r="H1951" t="s">
        <v>15</v>
      </c>
      <c r="I1951">
        <v>100</v>
      </c>
      <c r="J1951" s="3">
        <f>VLOOKUP(_xlfn.CONCAT(base[[#This Row],[Evento]],base[[#This Row],[Tipo]]),'[1]tabela de preços'!$D$4:$E$14,2,0)</f>
        <v>150</v>
      </c>
      <c r="K1951" s="3">
        <v>15000</v>
      </c>
      <c r="L1951" s="3">
        <v>5352</v>
      </c>
      <c r="M1951" s="3">
        <v>9648</v>
      </c>
      <c r="N1951" t="s">
        <v>23</v>
      </c>
    </row>
    <row r="1952" spans="2:14" hidden="1" x14ac:dyDescent="0.25">
      <c r="B1952" s="2">
        <v>42821</v>
      </c>
      <c r="C1952" s="7">
        <f>YEAR(base[[#This Row],[Data]])</f>
        <v>2017</v>
      </c>
      <c r="D1952" s="7" t="str">
        <f>UPPER(TEXT(base[[#This Row],[Data]],"mmm"))</f>
        <v>MAR</v>
      </c>
      <c r="E1952" t="s">
        <v>19</v>
      </c>
      <c r="F1952" t="s">
        <v>17</v>
      </c>
      <c r="G1952" t="str">
        <f>PROPER(base[[#This Row],[Evento]]&amp;" "&amp;base[[#This Row],[Tipo]])</f>
        <v>Bodas Melhor Idade</v>
      </c>
      <c r="H1952" t="s">
        <v>12</v>
      </c>
      <c r="I1952">
        <v>200</v>
      </c>
      <c r="J1952" s="3">
        <f>VLOOKUP(_xlfn.CONCAT(base[[#This Row],[Evento]],base[[#This Row],[Tipo]]),'[1]tabela de preços'!$D$4:$E$14,2,0)</f>
        <v>120</v>
      </c>
      <c r="K1952" s="3">
        <v>24000</v>
      </c>
      <c r="L1952" s="3">
        <v>10083</v>
      </c>
      <c r="M1952" s="3">
        <v>13917</v>
      </c>
      <c r="N1952" t="s">
        <v>23</v>
      </c>
    </row>
    <row r="1953" spans="2:14" hidden="1" x14ac:dyDescent="0.25">
      <c r="B1953" s="2">
        <v>42514</v>
      </c>
      <c r="C1953" s="7">
        <f>YEAR(base[[#This Row],[Data]])</f>
        <v>2016</v>
      </c>
      <c r="D1953" s="7" t="str">
        <f>UPPER(TEXT(base[[#This Row],[Data]],"mmm"))</f>
        <v>MAI</v>
      </c>
      <c r="E1953" t="s">
        <v>20</v>
      </c>
      <c r="F1953" t="s">
        <v>16</v>
      </c>
      <c r="G1953" t="str">
        <f>PROPER(base[[#This Row],[Evento]]&amp;" "&amp;base[[#This Row],[Tipo]])</f>
        <v>Empresa Adulto</v>
      </c>
      <c r="H1953" t="s">
        <v>15</v>
      </c>
      <c r="I1953">
        <v>50</v>
      </c>
      <c r="J1953" s="3">
        <f>VLOOKUP(_xlfn.CONCAT(base[[#This Row],[Evento]],base[[#This Row],[Tipo]]),'[1]tabela de preços'!$D$4:$E$14,2,0)</f>
        <v>100</v>
      </c>
      <c r="K1953" s="3">
        <v>5000</v>
      </c>
      <c r="L1953" s="3">
        <v>2061</v>
      </c>
      <c r="M1953" s="3">
        <v>2939</v>
      </c>
      <c r="N1953" t="s">
        <v>23</v>
      </c>
    </row>
    <row r="1954" spans="2:14" hidden="1" x14ac:dyDescent="0.25">
      <c r="B1954" s="2">
        <v>42883</v>
      </c>
      <c r="C1954" s="7">
        <f>YEAR(base[[#This Row],[Data]])</f>
        <v>2017</v>
      </c>
      <c r="D1954" s="7" t="str">
        <f>UPPER(TEXT(base[[#This Row],[Data]],"mmm"))</f>
        <v>MAI</v>
      </c>
      <c r="E1954" t="s">
        <v>21</v>
      </c>
      <c r="F1954" t="s">
        <v>14</v>
      </c>
      <c r="G1954" t="str">
        <f>PROPER(base[[#This Row],[Evento]]&amp;" "&amp;base[[#This Row],[Tipo]])</f>
        <v>15 Anos Teen</v>
      </c>
      <c r="H1954" t="s">
        <v>12</v>
      </c>
      <c r="I1954">
        <v>100</v>
      </c>
      <c r="J1954" s="3">
        <f>VLOOKUP(_xlfn.CONCAT(base[[#This Row],[Evento]],base[[#This Row],[Tipo]]),'[1]tabela de preços'!$D$4:$E$14,2,0)</f>
        <v>90</v>
      </c>
      <c r="K1954" s="3">
        <v>9000</v>
      </c>
      <c r="L1954" s="3">
        <v>3662</v>
      </c>
      <c r="M1954" s="3">
        <v>5338</v>
      </c>
      <c r="N1954" t="s">
        <v>23</v>
      </c>
    </row>
    <row r="1955" spans="2:14" hidden="1" x14ac:dyDescent="0.25">
      <c r="B1955" s="2">
        <v>42600</v>
      </c>
      <c r="C1955" s="7">
        <f>YEAR(base[[#This Row],[Data]])</f>
        <v>2016</v>
      </c>
      <c r="D1955" s="7" t="str">
        <f>UPPER(TEXT(base[[#This Row],[Data]],"mmm"))</f>
        <v>AGO</v>
      </c>
      <c r="E1955" t="s">
        <v>22</v>
      </c>
      <c r="F1955" t="s">
        <v>16</v>
      </c>
      <c r="G1955" t="str">
        <f>PROPER(base[[#This Row],[Evento]]&amp;" "&amp;base[[#This Row],[Tipo]])</f>
        <v>Despedida Adulto</v>
      </c>
      <c r="H1955" t="s">
        <v>15</v>
      </c>
      <c r="I1955">
        <v>150</v>
      </c>
      <c r="J1955" s="3">
        <f>VLOOKUP(_xlfn.CONCAT(base[[#This Row],[Evento]],base[[#This Row],[Tipo]]),'[1]tabela de preços'!$D$4:$E$14,2,0)</f>
        <v>120</v>
      </c>
      <c r="K1955" s="3">
        <v>18000</v>
      </c>
      <c r="L1955" s="3">
        <v>6413</v>
      </c>
      <c r="M1955" s="3">
        <v>11587</v>
      </c>
      <c r="N1955" t="s">
        <v>23</v>
      </c>
    </row>
    <row r="1956" spans="2:14" hidden="1" x14ac:dyDescent="0.25">
      <c r="B1956" s="2">
        <v>42953</v>
      </c>
      <c r="C1956" s="7">
        <f>YEAR(base[[#This Row],[Data]])</f>
        <v>2017</v>
      </c>
      <c r="D1956" s="7" t="str">
        <f>UPPER(TEXT(base[[#This Row],[Data]],"mmm"))</f>
        <v>AGO</v>
      </c>
      <c r="E1956" t="s">
        <v>10</v>
      </c>
      <c r="F1956" t="s">
        <v>11</v>
      </c>
      <c r="G1956" t="str">
        <f>PROPER(base[[#This Row],[Evento]]&amp;" "&amp;base[[#This Row],[Tipo]])</f>
        <v>Aniversário Infantil</v>
      </c>
      <c r="H1956" t="s">
        <v>12</v>
      </c>
      <c r="I1956">
        <v>50</v>
      </c>
      <c r="J1956" s="3">
        <f>VLOOKUP(_xlfn.CONCAT(base[[#This Row],[Evento]],base[[#This Row],[Tipo]]),'[1]tabela de preços'!$D$4:$E$14,2,0)</f>
        <v>70</v>
      </c>
      <c r="K1956" s="3">
        <v>3500</v>
      </c>
      <c r="L1956" s="3">
        <v>1510</v>
      </c>
      <c r="M1956" s="3">
        <v>1990</v>
      </c>
      <c r="N1956" t="s">
        <v>23</v>
      </c>
    </row>
    <row r="1957" spans="2:14" hidden="1" x14ac:dyDescent="0.25">
      <c r="B1957" s="2">
        <v>42553</v>
      </c>
      <c r="C1957" s="7">
        <f>YEAR(base[[#This Row],[Data]])</f>
        <v>2016</v>
      </c>
      <c r="D1957" s="7" t="str">
        <f>UPPER(TEXT(base[[#This Row],[Data]],"mmm"))</f>
        <v>JUL</v>
      </c>
      <c r="E1957" t="s">
        <v>10</v>
      </c>
      <c r="F1957" t="s">
        <v>14</v>
      </c>
      <c r="G1957" t="str">
        <f>PROPER(base[[#This Row],[Evento]]&amp;" "&amp;base[[#This Row],[Tipo]])</f>
        <v>Aniversário Teen</v>
      </c>
      <c r="H1957" t="s">
        <v>15</v>
      </c>
      <c r="I1957">
        <v>100</v>
      </c>
      <c r="J1957" s="3">
        <f>VLOOKUP(_xlfn.CONCAT(base[[#This Row],[Evento]],base[[#This Row],[Tipo]]),'[1]tabela de preços'!$D$4:$E$14,2,0)</f>
        <v>90</v>
      </c>
      <c r="K1957" s="3">
        <v>9000</v>
      </c>
      <c r="L1957" s="3">
        <v>3787</v>
      </c>
      <c r="M1957" s="3">
        <v>5213</v>
      </c>
      <c r="N1957" t="s">
        <v>23</v>
      </c>
    </row>
    <row r="1958" spans="2:14" hidden="1" x14ac:dyDescent="0.25">
      <c r="B1958" s="2">
        <v>42666</v>
      </c>
      <c r="C1958" s="7">
        <f>YEAR(base[[#This Row],[Data]])</f>
        <v>2016</v>
      </c>
      <c r="D1958" s="7" t="str">
        <f>UPPER(TEXT(base[[#This Row],[Data]],"mmm"))</f>
        <v>OUT</v>
      </c>
      <c r="E1958" t="s">
        <v>10</v>
      </c>
      <c r="F1958" t="s">
        <v>16</v>
      </c>
      <c r="G1958" t="str">
        <f>PROPER(base[[#This Row],[Evento]]&amp;" "&amp;base[[#This Row],[Tipo]])</f>
        <v>Aniversário Adulto</v>
      </c>
      <c r="H1958" t="s">
        <v>12</v>
      </c>
      <c r="I1958">
        <v>150</v>
      </c>
      <c r="J1958" s="3">
        <f>VLOOKUP(_xlfn.CONCAT(base[[#This Row],[Evento]],base[[#This Row],[Tipo]]),'[1]tabela de preços'!$D$4:$E$14,2,0)</f>
        <v>120</v>
      </c>
      <c r="K1958" s="3">
        <v>18000</v>
      </c>
      <c r="L1958" s="3">
        <v>6924</v>
      </c>
      <c r="M1958" s="3">
        <v>11076</v>
      </c>
      <c r="N1958" t="s">
        <v>23</v>
      </c>
    </row>
    <row r="1959" spans="2:14" hidden="1" x14ac:dyDescent="0.25">
      <c r="B1959" s="2">
        <v>42494</v>
      </c>
      <c r="C1959" s="7">
        <f>YEAR(base[[#This Row],[Data]])</f>
        <v>2016</v>
      </c>
      <c r="D1959" s="7" t="str">
        <f>UPPER(TEXT(base[[#This Row],[Data]],"mmm"))</f>
        <v>MAI</v>
      </c>
      <c r="E1959" t="s">
        <v>10</v>
      </c>
      <c r="F1959" t="s">
        <v>17</v>
      </c>
      <c r="G1959" t="str">
        <f>PROPER(base[[#This Row],[Evento]]&amp;" "&amp;base[[#This Row],[Tipo]])</f>
        <v>Aniversário Melhor Idade</v>
      </c>
      <c r="H1959" t="s">
        <v>15</v>
      </c>
      <c r="I1959">
        <v>70</v>
      </c>
      <c r="J1959" s="3">
        <f>VLOOKUP(_xlfn.CONCAT(base[[#This Row],[Evento]],base[[#This Row],[Tipo]]),'[1]tabela de preços'!$D$4:$E$14,2,0)</f>
        <v>120</v>
      </c>
      <c r="K1959" s="3">
        <v>8400</v>
      </c>
      <c r="L1959" s="3">
        <v>2865</v>
      </c>
      <c r="M1959" s="3">
        <v>5535</v>
      </c>
      <c r="N1959" t="s">
        <v>23</v>
      </c>
    </row>
    <row r="1960" spans="2:14" hidden="1" x14ac:dyDescent="0.25">
      <c r="B1960" s="2">
        <v>42894</v>
      </c>
      <c r="C1960" s="7">
        <f>YEAR(base[[#This Row],[Data]])</f>
        <v>2017</v>
      </c>
      <c r="D1960" s="7" t="str">
        <f>UPPER(TEXT(base[[#This Row],[Data]],"mmm"))</f>
        <v>JUN</v>
      </c>
      <c r="E1960" t="s">
        <v>18</v>
      </c>
      <c r="F1960" t="s">
        <v>16</v>
      </c>
      <c r="G1960" t="str">
        <f>PROPER(base[[#This Row],[Evento]]&amp;" "&amp;base[[#This Row],[Tipo]])</f>
        <v>Casamento Adulto</v>
      </c>
      <c r="H1960" t="s">
        <v>12</v>
      </c>
      <c r="I1960">
        <v>120</v>
      </c>
      <c r="J1960" s="3">
        <f>VLOOKUP(_xlfn.CONCAT(base[[#This Row],[Evento]],base[[#This Row],[Tipo]]),'[1]tabela de preços'!$D$4:$E$14,2,0)</f>
        <v>150</v>
      </c>
      <c r="K1960" s="3">
        <v>18000</v>
      </c>
      <c r="L1960" s="3">
        <v>7487</v>
      </c>
      <c r="M1960" s="3">
        <v>10513</v>
      </c>
      <c r="N1960" t="s">
        <v>23</v>
      </c>
    </row>
    <row r="1961" spans="2:14" hidden="1" x14ac:dyDescent="0.25">
      <c r="B1961" s="2">
        <v>42801</v>
      </c>
      <c r="C1961" s="7">
        <f>YEAR(base[[#This Row],[Data]])</f>
        <v>2017</v>
      </c>
      <c r="D1961" s="7" t="str">
        <f>UPPER(TEXT(base[[#This Row],[Data]],"mmm"))</f>
        <v>MAR</v>
      </c>
      <c r="E1961" t="s">
        <v>19</v>
      </c>
      <c r="F1961" t="s">
        <v>16</v>
      </c>
      <c r="G1961" t="str">
        <f>PROPER(base[[#This Row],[Evento]]&amp;" "&amp;base[[#This Row],[Tipo]])</f>
        <v>Bodas Adulto</v>
      </c>
      <c r="H1961" t="s">
        <v>15</v>
      </c>
      <c r="I1961">
        <v>100</v>
      </c>
      <c r="J1961" s="3">
        <f>VLOOKUP(_xlfn.CONCAT(base[[#This Row],[Evento]],base[[#This Row],[Tipo]]),'[1]tabela de preços'!$D$4:$E$14,2,0)</f>
        <v>150</v>
      </c>
      <c r="K1961" s="3">
        <v>15000</v>
      </c>
      <c r="L1961" s="3">
        <v>5023</v>
      </c>
      <c r="M1961" s="3">
        <v>9977</v>
      </c>
      <c r="N1961" t="s">
        <v>23</v>
      </c>
    </row>
    <row r="1962" spans="2:14" hidden="1" x14ac:dyDescent="0.25">
      <c r="B1962" s="2">
        <v>42982</v>
      </c>
      <c r="C1962" s="7">
        <f>YEAR(base[[#This Row],[Data]])</f>
        <v>2017</v>
      </c>
      <c r="D1962" s="7" t="str">
        <f>UPPER(TEXT(base[[#This Row],[Data]],"mmm"))</f>
        <v>SET</v>
      </c>
      <c r="E1962" t="s">
        <v>19</v>
      </c>
      <c r="F1962" t="s">
        <v>17</v>
      </c>
      <c r="G1962" t="str">
        <f>PROPER(base[[#This Row],[Evento]]&amp;" "&amp;base[[#This Row],[Tipo]])</f>
        <v>Bodas Melhor Idade</v>
      </c>
      <c r="H1962" t="s">
        <v>12</v>
      </c>
      <c r="I1962">
        <v>200</v>
      </c>
      <c r="J1962" s="3">
        <f>VLOOKUP(_xlfn.CONCAT(base[[#This Row],[Evento]],base[[#This Row],[Tipo]]),'[1]tabela de preços'!$D$4:$E$14,2,0)</f>
        <v>120</v>
      </c>
      <c r="K1962" s="3">
        <v>24000</v>
      </c>
      <c r="L1962" s="3">
        <v>9302</v>
      </c>
      <c r="M1962" s="3">
        <v>14698</v>
      </c>
      <c r="N1962" t="s">
        <v>23</v>
      </c>
    </row>
    <row r="1963" spans="2:14" hidden="1" x14ac:dyDescent="0.25">
      <c r="B1963" s="2">
        <v>42813</v>
      </c>
      <c r="C1963" s="7">
        <f>YEAR(base[[#This Row],[Data]])</f>
        <v>2017</v>
      </c>
      <c r="D1963" s="7" t="str">
        <f>UPPER(TEXT(base[[#This Row],[Data]],"mmm"))</f>
        <v>MAR</v>
      </c>
      <c r="E1963" t="s">
        <v>20</v>
      </c>
      <c r="F1963" t="s">
        <v>16</v>
      </c>
      <c r="G1963" t="str">
        <f>PROPER(base[[#This Row],[Evento]]&amp;" "&amp;base[[#This Row],[Tipo]])</f>
        <v>Empresa Adulto</v>
      </c>
      <c r="H1963" t="s">
        <v>15</v>
      </c>
      <c r="I1963">
        <v>50</v>
      </c>
      <c r="J1963" s="3">
        <f>VLOOKUP(_xlfn.CONCAT(base[[#This Row],[Evento]],base[[#This Row],[Tipo]]),'[1]tabela de preços'!$D$4:$E$14,2,0)</f>
        <v>100</v>
      </c>
      <c r="K1963" s="3">
        <v>5000</v>
      </c>
      <c r="L1963" s="3">
        <v>2048</v>
      </c>
      <c r="M1963" s="3">
        <v>2952</v>
      </c>
      <c r="N1963" t="s">
        <v>23</v>
      </c>
    </row>
    <row r="1964" spans="2:14" hidden="1" x14ac:dyDescent="0.25">
      <c r="B1964" s="2">
        <v>42418</v>
      </c>
      <c r="C1964" s="7">
        <f>YEAR(base[[#This Row],[Data]])</f>
        <v>2016</v>
      </c>
      <c r="D1964" s="7" t="str">
        <f>UPPER(TEXT(base[[#This Row],[Data]],"mmm"))</f>
        <v>FEV</v>
      </c>
      <c r="E1964" t="s">
        <v>21</v>
      </c>
      <c r="F1964" t="s">
        <v>14</v>
      </c>
      <c r="G1964" t="str">
        <f>PROPER(base[[#This Row],[Evento]]&amp;" "&amp;base[[#This Row],[Tipo]])</f>
        <v>15 Anos Teen</v>
      </c>
      <c r="H1964" t="s">
        <v>12</v>
      </c>
      <c r="I1964">
        <v>100</v>
      </c>
      <c r="J1964" s="3">
        <f>VLOOKUP(_xlfn.CONCAT(base[[#This Row],[Evento]],base[[#This Row],[Tipo]]),'[1]tabela de preços'!$D$4:$E$14,2,0)</f>
        <v>90</v>
      </c>
      <c r="K1964" s="3">
        <v>9000</v>
      </c>
      <c r="L1964" s="3">
        <v>3500</v>
      </c>
      <c r="M1964" s="3">
        <v>5500</v>
      </c>
      <c r="N1964" t="s">
        <v>23</v>
      </c>
    </row>
    <row r="1965" spans="2:14" hidden="1" x14ac:dyDescent="0.25">
      <c r="B1965" s="2">
        <v>42449</v>
      </c>
      <c r="C1965" s="7">
        <f>YEAR(base[[#This Row],[Data]])</f>
        <v>2016</v>
      </c>
      <c r="D1965" s="7" t="str">
        <f>UPPER(TEXT(base[[#This Row],[Data]],"mmm"))</f>
        <v>MAR</v>
      </c>
      <c r="E1965" t="s">
        <v>22</v>
      </c>
      <c r="F1965" t="s">
        <v>16</v>
      </c>
      <c r="G1965" t="str">
        <f>PROPER(base[[#This Row],[Evento]]&amp;" "&amp;base[[#This Row],[Tipo]])</f>
        <v>Despedida Adulto</v>
      </c>
      <c r="H1965" t="s">
        <v>15</v>
      </c>
      <c r="I1965">
        <v>150</v>
      </c>
      <c r="J1965" s="3">
        <f>VLOOKUP(_xlfn.CONCAT(base[[#This Row],[Evento]],base[[#This Row],[Tipo]]),'[1]tabela de preços'!$D$4:$E$14,2,0)</f>
        <v>120</v>
      </c>
      <c r="K1965" s="3">
        <v>18000</v>
      </c>
      <c r="L1965" s="3">
        <v>7548</v>
      </c>
      <c r="M1965" s="3">
        <v>10452</v>
      </c>
      <c r="N1965" t="s">
        <v>23</v>
      </c>
    </row>
    <row r="1966" spans="2:14" hidden="1" x14ac:dyDescent="0.25">
      <c r="B1966" s="2">
        <v>42666</v>
      </c>
      <c r="C1966" s="7">
        <f>YEAR(base[[#This Row],[Data]])</f>
        <v>2016</v>
      </c>
      <c r="D1966" s="7" t="str">
        <f>UPPER(TEXT(base[[#This Row],[Data]],"mmm"))</f>
        <v>OUT</v>
      </c>
      <c r="E1966" t="s">
        <v>10</v>
      </c>
      <c r="F1966" t="s">
        <v>11</v>
      </c>
      <c r="G1966" t="str">
        <f>PROPER(base[[#This Row],[Evento]]&amp;" "&amp;base[[#This Row],[Tipo]])</f>
        <v>Aniversário Infantil</v>
      </c>
      <c r="H1966" t="s">
        <v>12</v>
      </c>
      <c r="I1966">
        <v>50</v>
      </c>
      <c r="J1966" s="3">
        <f>VLOOKUP(_xlfn.CONCAT(base[[#This Row],[Evento]],base[[#This Row],[Tipo]]),'[1]tabela de preços'!$D$4:$E$14,2,0)</f>
        <v>70</v>
      </c>
      <c r="K1966" s="3">
        <v>3500</v>
      </c>
      <c r="L1966" s="3">
        <v>1493</v>
      </c>
      <c r="M1966" s="3">
        <v>2007</v>
      </c>
      <c r="N1966" t="s">
        <v>23</v>
      </c>
    </row>
    <row r="1967" spans="2:14" hidden="1" x14ac:dyDescent="0.25">
      <c r="B1967" s="2">
        <v>42525</v>
      </c>
      <c r="C1967" s="7">
        <f>YEAR(base[[#This Row],[Data]])</f>
        <v>2016</v>
      </c>
      <c r="D1967" s="7" t="str">
        <f>UPPER(TEXT(base[[#This Row],[Data]],"mmm"))</f>
        <v>JUN</v>
      </c>
      <c r="E1967" t="s">
        <v>10</v>
      </c>
      <c r="F1967" t="s">
        <v>14</v>
      </c>
      <c r="G1967" t="str">
        <f>PROPER(base[[#This Row],[Evento]]&amp;" "&amp;base[[#This Row],[Tipo]])</f>
        <v>Aniversário Teen</v>
      </c>
      <c r="H1967" t="s">
        <v>15</v>
      </c>
      <c r="I1967">
        <v>100</v>
      </c>
      <c r="J1967" s="3">
        <f>VLOOKUP(_xlfn.CONCAT(base[[#This Row],[Evento]],base[[#This Row],[Tipo]]),'[1]tabela de preços'!$D$4:$E$14,2,0)</f>
        <v>90</v>
      </c>
      <c r="K1967" s="3">
        <v>9000</v>
      </c>
      <c r="L1967" s="3">
        <v>3112</v>
      </c>
      <c r="M1967" s="3">
        <v>5888</v>
      </c>
      <c r="N1967" t="s">
        <v>23</v>
      </c>
    </row>
    <row r="1968" spans="2:14" hidden="1" x14ac:dyDescent="0.25">
      <c r="B1968" s="2">
        <v>42964</v>
      </c>
      <c r="C1968" s="7">
        <f>YEAR(base[[#This Row],[Data]])</f>
        <v>2017</v>
      </c>
      <c r="D1968" s="7" t="str">
        <f>UPPER(TEXT(base[[#This Row],[Data]],"mmm"))</f>
        <v>AGO</v>
      </c>
      <c r="E1968" t="s">
        <v>10</v>
      </c>
      <c r="F1968" t="s">
        <v>16</v>
      </c>
      <c r="G1968" t="str">
        <f>PROPER(base[[#This Row],[Evento]]&amp;" "&amp;base[[#This Row],[Tipo]])</f>
        <v>Aniversário Adulto</v>
      </c>
      <c r="H1968" t="s">
        <v>12</v>
      </c>
      <c r="I1968">
        <v>150</v>
      </c>
      <c r="J1968" s="3">
        <f>VLOOKUP(_xlfn.CONCAT(base[[#This Row],[Evento]],base[[#This Row],[Tipo]]),'[1]tabela de preços'!$D$4:$E$14,2,0)</f>
        <v>120</v>
      </c>
      <c r="K1968" s="3">
        <v>18000</v>
      </c>
      <c r="L1968" s="3">
        <v>7027</v>
      </c>
      <c r="M1968" s="3">
        <v>10973</v>
      </c>
      <c r="N1968" t="s">
        <v>23</v>
      </c>
    </row>
    <row r="1969" spans="2:14" hidden="1" x14ac:dyDescent="0.25">
      <c r="B1969" s="2">
        <v>42467</v>
      </c>
      <c r="C1969" s="7">
        <f>YEAR(base[[#This Row],[Data]])</f>
        <v>2016</v>
      </c>
      <c r="D1969" s="7" t="str">
        <f>UPPER(TEXT(base[[#This Row],[Data]],"mmm"))</f>
        <v>ABR</v>
      </c>
      <c r="E1969" t="s">
        <v>10</v>
      </c>
      <c r="F1969" t="s">
        <v>17</v>
      </c>
      <c r="G1969" t="str">
        <f>PROPER(base[[#This Row],[Evento]]&amp;" "&amp;base[[#This Row],[Tipo]])</f>
        <v>Aniversário Melhor Idade</v>
      </c>
      <c r="H1969" t="s">
        <v>15</v>
      </c>
      <c r="I1969">
        <v>70</v>
      </c>
      <c r="J1969" s="3">
        <f>VLOOKUP(_xlfn.CONCAT(base[[#This Row],[Evento]],base[[#This Row],[Tipo]]),'[1]tabela de preços'!$D$4:$E$14,2,0)</f>
        <v>120</v>
      </c>
      <c r="K1969" s="3">
        <v>8400</v>
      </c>
      <c r="L1969" s="3">
        <v>3773</v>
      </c>
      <c r="M1969" s="3">
        <v>4627</v>
      </c>
      <c r="N1969" t="s">
        <v>23</v>
      </c>
    </row>
    <row r="1970" spans="2:14" hidden="1" x14ac:dyDescent="0.25">
      <c r="B1970" s="2">
        <v>42680</v>
      </c>
      <c r="C1970" s="7">
        <f>YEAR(base[[#This Row],[Data]])</f>
        <v>2016</v>
      </c>
      <c r="D1970" s="7" t="str">
        <f>UPPER(TEXT(base[[#This Row],[Data]],"mmm"))</f>
        <v>NOV</v>
      </c>
      <c r="E1970" t="s">
        <v>18</v>
      </c>
      <c r="F1970" t="s">
        <v>16</v>
      </c>
      <c r="G1970" t="str">
        <f>PROPER(base[[#This Row],[Evento]]&amp;" "&amp;base[[#This Row],[Tipo]])</f>
        <v>Casamento Adulto</v>
      </c>
      <c r="H1970" t="s">
        <v>12</v>
      </c>
      <c r="I1970">
        <v>120</v>
      </c>
      <c r="J1970" s="3">
        <f>VLOOKUP(_xlfn.CONCAT(base[[#This Row],[Evento]],base[[#This Row],[Tipo]]),'[1]tabela de preços'!$D$4:$E$14,2,0)</f>
        <v>150</v>
      </c>
      <c r="K1970" s="3">
        <v>18000</v>
      </c>
      <c r="L1970" s="3">
        <v>5960</v>
      </c>
      <c r="M1970" s="3">
        <v>12040</v>
      </c>
      <c r="N1970" t="s">
        <v>23</v>
      </c>
    </row>
    <row r="1971" spans="2:14" hidden="1" x14ac:dyDescent="0.25">
      <c r="B1971" s="2">
        <v>42483</v>
      </c>
      <c r="C1971" s="7">
        <f>YEAR(base[[#This Row],[Data]])</f>
        <v>2016</v>
      </c>
      <c r="D1971" s="7" t="str">
        <f>UPPER(TEXT(base[[#This Row],[Data]],"mmm"))</f>
        <v>ABR</v>
      </c>
      <c r="E1971" t="s">
        <v>19</v>
      </c>
      <c r="F1971" t="s">
        <v>16</v>
      </c>
      <c r="G1971" t="str">
        <f>PROPER(base[[#This Row],[Evento]]&amp;" "&amp;base[[#This Row],[Tipo]])</f>
        <v>Bodas Adulto</v>
      </c>
      <c r="H1971" t="s">
        <v>15</v>
      </c>
      <c r="I1971">
        <v>100</v>
      </c>
      <c r="J1971" s="3">
        <f>VLOOKUP(_xlfn.CONCAT(base[[#This Row],[Evento]],base[[#This Row],[Tipo]]),'[1]tabela de preços'!$D$4:$E$14,2,0)</f>
        <v>150</v>
      </c>
      <c r="K1971" s="3">
        <v>15000</v>
      </c>
      <c r="L1971" s="3">
        <v>6023</v>
      </c>
      <c r="M1971" s="3">
        <v>8977</v>
      </c>
      <c r="N1971" t="s">
        <v>23</v>
      </c>
    </row>
    <row r="1972" spans="2:14" hidden="1" x14ac:dyDescent="0.25">
      <c r="B1972" s="2">
        <v>42448</v>
      </c>
      <c r="C1972" s="7">
        <f>YEAR(base[[#This Row],[Data]])</f>
        <v>2016</v>
      </c>
      <c r="D1972" s="7" t="str">
        <f>UPPER(TEXT(base[[#This Row],[Data]],"mmm"))</f>
        <v>MAR</v>
      </c>
      <c r="E1972" t="s">
        <v>19</v>
      </c>
      <c r="F1972" t="s">
        <v>17</v>
      </c>
      <c r="G1972" t="str">
        <f>PROPER(base[[#This Row],[Evento]]&amp;" "&amp;base[[#This Row],[Tipo]])</f>
        <v>Bodas Melhor Idade</v>
      </c>
      <c r="H1972" t="s">
        <v>12</v>
      </c>
      <c r="I1972">
        <v>200</v>
      </c>
      <c r="J1972" s="3">
        <f>VLOOKUP(_xlfn.CONCAT(base[[#This Row],[Evento]],base[[#This Row],[Tipo]]),'[1]tabela de preços'!$D$4:$E$14,2,0)</f>
        <v>120</v>
      </c>
      <c r="K1972" s="3">
        <v>24000</v>
      </c>
      <c r="L1972" s="3">
        <v>9878</v>
      </c>
      <c r="M1972" s="3">
        <v>14122</v>
      </c>
      <c r="N1972" t="s">
        <v>23</v>
      </c>
    </row>
    <row r="1973" spans="2:14" hidden="1" x14ac:dyDescent="0.25">
      <c r="B1973" s="2">
        <v>42713</v>
      </c>
      <c r="C1973" s="7">
        <f>YEAR(base[[#This Row],[Data]])</f>
        <v>2016</v>
      </c>
      <c r="D1973" s="7" t="str">
        <f>UPPER(TEXT(base[[#This Row],[Data]],"mmm"))</f>
        <v>DEZ</v>
      </c>
      <c r="E1973" t="s">
        <v>20</v>
      </c>
      <c r="F1973" t="s">
        <v>16</v>
      </c>
      <c r="G1973" t="str">
        <f>PROPER(base[[#This Row],[Evento]]&amp;" "&amp;base[[#This Row],[Tipo]])</f>
        <v>Empresa Adulto</v>
      </c>
      <c r="H1973" t="s">
        <v>15</v>
      </c>
      <c r="I1973">
        <v>50</v>
      </c>
      <c r="J1973" s="3">
        <f>VLOOKUP(_xlfn.CONCAT(base[[#This Row],[Evento]],base[[#This Row],[Tipo]]),'[1]tabela de preços'!$D$4:$E$14,2,0)</f>
        <v>100</v>
      </c>
      <c r="K1973" s="3">
        <v>5000</v>
      </c>
      <c r="L1973" s="3">
        <v>2196</v>
      </c>
      <c r="M1973" s="3">
        <v>2804</v>
      </c>
      <c r="N1973" t="s">
        <v>23</v>
      </c>
    </row>
    <row r="1974" spans="2:14" hidden="1" x14ac:dyDescent="0.25">
      <c r="B1974" s="2">
        <v>43015</v>
      </c>
      <c r="C1974" s="7">
        <f>YEAR(base[[#This Row],[Data]])</f>
        <v>2017</v>
      </c>
      <c r="D1974" s="7" t="str">
        <f>UPPER(TEXT(base[[#This Row],[Data]],"mmm"))</f>
        <v>OUT</v>
      </c>
      <c r="E1974" t="s">
        <v>21</v>
      </c>
      <c r="F1974" t="s">
        <v>14</v>
      </c>
      <c r="G1974" t="str">
        <f>PROPER(base[[#This Row],[Evento]]&amp;" "&amp;base[[#This Row],[Tipo]])</f>
        <v>15 Anos Teen</v>
      </c>
      <c r="H1974" t="s">
        <v>12</v>
      </c>
      <c r="I1974">
        <v>100</v>
      </c>
      <c r="J1974" s="3">
        <f>VLOOKUP(_xlfn.CONCAT(base[[#This Row],[Evento]],base[[#This Row],[Tipo]]),'[1]tabela de preços'!$D$4:$E$14,2,0)</f>
        <v>90</v>
      </c>
      <c r="K1974" s="3">
        <v>9000</v>
      </c>
      <c r="L1974" s="3">
        <v>3483</v>
      </c>
      <c r="M1974" s="3">
        <v>5517</v>
      </c>
      <c r="N1974" t="s">
        <v>23</v>
      </c>
    </row>
    <row r="1975" spans="2:14" hidden="1" x14ac:dyDescent="0.25">
      <c r="B1975" s="2">
        <v>43019</v>
      </c>
      <c r="C1975" s="7">
        <f>YEAR(base[[#This Row],[Data]])</f>
        <v>2017</v>
      </c>
      <c r="D1975" s="7" t="str">
        <f>UPPER(TEXT(base[[#This Row],[Data]],"mmm"))</f>
        <v>OUT</v>
      </c>
      <c r="E1975" t="s">
        <v>22</v>
      </c>
      <c r="F1975" t="s">
        <v>16</v>
      </c>
      <c r="G1975" t="str">
        <f>PROPER(base[[#This Row],[Evento]]&amp;" "&amp;base[[#This Row],[Tipo]])</f>
        <v>Despedida Adulto</v>
      </c>
      <c r="H1975" t="s">
        <v>15</v>
      </c>
      <c r="I1975">
        <v>150</v>
      </c>
      <c r="J1975" s="3">
        <f>VLOOKUP(_xlfn.CONCAT(base[[#This Row],[Evento]],base[[#This Row],[Tipo]]),'[1]tabela de preços'!$D$4:$E$14,2,0)</f>
        <v>120</v>
      </c>
      <c r="K1975" s="3">
        <v>18000</v>
      </c>
      <c r="L1975" s="3">
        <v>6975</v>
      </c>
      <c r="M1975" s="3">
        <v>11025</v>
      </c>
      <c r="N1975" t="s">
        <v>23</v>
      </c>
    </row>
    <row r="1976" spans="2:14" hidden="1" x14ac:dyDescent="0.25">
      <c r="B1976" s="2">
        <v>42883</v>
      </c>
      <c r="C1976" s="7">
        <f>YEAR(base[[#This Row],[Data]])</f>
        <v>2017</v>
      </c>
      <c r="D1976" s="7" t="str">
        <f>UPPER(TEXT(base[[#This Row],[Data]],"mmm"))</f>
        <v>MAI</v>
      </c>
      <c r="E1976" t="s">
        <v>10</v>
      </c>
      <c r="F1976" t="s">
        <v>11</v>
      </c>
      <c r="G1976" t="str">
        <f>PROPER(base[[#This Row],[Evento]]&amp;" "&amp;base[[#This Row],[Tipo]])</f>
        <v>Aniversário Infantil</v>
      </c>
      <c r="H1976" t="s">
        <v>12</v>
      </c>
      <c r="I1976">
        <v>50</v>
      </c>
      <c r="J1976" s="3">
        <f>VLOOKUP(_xlfn.CONCAT(base[[#This Row],[Evento]],base[[#This Row],[Tipo]]),'[1]tabela de preços'!$D$4:$E$14,2,0)</f>
        <v>70</v>
      </c>
      <c r="K1976" s="3">
        <v>3500</v>
      </c>
      <c r="L1976" s="3">
        <v>1362</v>
      </c>
      <c r="M1976" s="3">
        <v>2138</v>
      </c>
      <c r="N1976" t="s">
        <v>23</v>
      </c>
    </row>
    <row r="1977" spans="2:14" hidden="1" x14ac:dyDescent="0.25">
      <c r="B1977" s="2">
        <v>42530</v>
      </c>
      <c r="C1977" s="7">
        <f>YEAR(base[[#This Row],[Data]])</f>
        <v>2016</v>
      </c>
      <c r="D1977" s="7" t="str">
        <f>UPPER(TEXT(base[[#This Row],[Data]],"mmm"))</f>
        <v>JUN</v>
      </c>
      <c r="E1977" t="s">
        <v>10</v>
      </c>
      <c r="F1977" t="s">
        <v>14</v>
      </c>
      <c r="G1977" t="str">
        <f>PROPER(base[[#This Row],[Evento]]&amp;" "&amp;base[[#This Row],[Tipo]])</f>
        <v>Aniversário Teen</v>
      </c>
      <c r="H1977" t="s">
        <v>15</v>
      </c>
      <c r="I1977">
        <v>100</v>
      </c>
      <c r="J1977" s="3">
        <f>VLOOKUP(_xlfn.CONCAT(base[[#This Row],[Evento]],base[[#This Row],[Tipo]]),'[1]tabela de preços'!$D$4:$E$14,2,0)</f>
        <v>90</v>
      </c>
      <c r="K1977" s="3">
        <v>9000</v>
      </c>
      <c r="L1977" s="3">
        <v>3896</v>
      </c>
      <c r="M1977" s="3">
        <v>5104</v>
      </c>
      <c r="N1977" t="s">
        <v>23</v>
      </c>
    </row>
    <row r="1978" spans="2:14" hidden="1" x14ac:dyDescent="0.25">
      <c r="B1978" s="2">
        <v>43005</v>
      </c>
      <c r="C1978" s="7">
        <f>YEAR(base[[#This Row],[Data]])</f>
        <v>2017</v>
      </c>
      <c r="D1978" s="7" t="str">
        <f>UPPER(TEXT(base[[#This Row],[Data]],"mmm"))</f>
        <v>SET</v>
      </c>
      <c r="E1978" t="s">
        <v>10</v>
      </c>
      <c r="F1978" t="s">
        <v>16</v>
      </c>
      <c r="G1978" t="str">
        <f>PROPER(base[[#This Row],[Evento]]&amp;" "&amp;base[[#This Row],[Tipo]])</f>
        <v>Aniversário Adulto</v>
      </c>
      <c r="H1978" t="s">
        <v>12</v>
      </c>
      <c r="I1978">
        <v>150</v>
      </c>
      <c r="J1978" s="3">
        <f>VLOOKUP(_xlfn.CONCAT(base[[#This Row],[Evento]],base[[#This Row],[Tipo]]),'[1]tabela de preços'!$D$4:$E$14,2,0)</f>
        <v>120</v>
      </c>
      <c r="K1978" s="3">
        <v>18000</v>
      </c>
      <c r="L1978" s="3">
        <v>6454</v>
      </c>
      <c r="M1978" s="3">
        <v>11546</v>
      </c>
      <c r="N1978" t="s">
        <v>23</v>
      </c>
    </row>
    <row r="1979" spans="2:14" hidden="1" x14ac:dyDescent="0.25">
      <c r="B1979" s="2">
        <v>42896</v>
      </c>
      <c r="C1979" s="7">
        <f>YEAR(base[[#This Row],[Data]])</f>
        <v>2017</v>
      </c>
      <c r="D1979" s="7" t="str">
        <f>UPPER(TEXT(base[[#This Row],[Data]],"mmm"))</f>
        <v>JUN</v>
      </c>
      <c r="E1979" t="s">
        <v>10</v>
      </c>
      <c r="F1979" t="s">
        <v>17</v>
      </c>
      <c r="G1979" t="str">
        <f>PROPER(base[[#This Row],[Evento]]&amp;" "&amp;base[[#This Row],[Tipo]])</f>
        <v>Aniversário Melhor Idade</v>
      </c>
      <c r="H1979" t="s">
        <v>15</v>
      </c>
      <c r="I1979">
        <v>70</v>
      </c>
      <c r="J1979" s="3">
        <f>VLOOKUP(_xlfn.CONCAT(base[[#This Row],[Evento]],base[[#This Row],[Tipo]]),'[1]tabela de preços'!$D$4:$E$14,2,0)</f>
        <v>120</v>
      </c>
      <c r="K1979" s="3">
        <v>8400</v>
      </c>
      <c r="L1979" s="3">
        <v>3696</v>
      </c>
      <c r="M1979" s="3">
        <v>4704</v>
      </c>
      <c r="N1979" t="s">
        <v>23</v>
      </c>
    </row>
    <row r="1980" spans="2:14" x14ac:dyDescent="0.25">
      <c r="B1980" s="2">
        <v>42751</v>
      </c>
      <c r="C1980" s="7">
        <f>YEAR(base[[#This Row],[Data]])</f>
        <v>2017</v>
      </c>
      <c r="D1980" s="7" t="str">
        <f>UPPER(TEXT(base[[#This Row],[Data]],"mmm"))</f>
        <v>JAN</v>
      </c>
      <c r="E1980" t="s">
        <v>18</v>
      </c>
      <c r="F1980" t="s">
        <v>16</v>
      </c>
      <c r="G1980" t="str">
        <f>PROPER(base[[#This Row],[Evento]]&amp;" "&amp;base[[#This Row],[Tipo]])</f>
        <v>Casamento Adulto</v>
      </c>
      <c r="H1980" t="s">
        <v>12</v>
      </c>
      <c r="I1980">
        <v>120</v>
      </c>
      <c r="J1980" s="3">
        <f>VLOOKUP(_xlfn.CONCAT(base[[#This Row],[Evento]],base[[#This Row],[Tipo]]),'[1]tabela de preços'!$D$4:$E$14,2,0)</f>
        <v>150</v>
      </c>
      <c r="K1980" s="3">
        <v>18000</v>
      </c>
      <c r="L1980" s="3">
        <v>6616</v>
      </c>
      <c r="M1980" s="3">
        <v>11384</v>
      </c>
      <c r="N1980" t="s">
        <v>23</v>
      </c>
    </row>
    <row r="1981" spans="2:14" hidden="1" x14ac:dyDescent="0.25">
      <c r="B1981" s="2">
        <v>42431</v>
      </c>
      <c r="C1981" s="7">
        <f>YEAR(base[[#This Row],[Data]])</f>
        <v>2016</v>
      </c>
      <c r="D1981" s="7" t="str">
        <f>UPPER(TEXT(base[[#This Row],[Data]],"mmm"))</f>
        <v>MAR</v>
      </c>
      <c r="E1981" t="s">
        <v>19</v>
      </c>
      <c r="F1981" t="s">
        <v>16</v>
      </c>
      <c r="G1981" t="str">
        <f>PROPER(base[[#This Row],[Evento]]&amp;" "&amp;base[[#This Row],[Tipo]])</f>
        <v>Bodas Adulto</v>
      </c>
      <c r="H1981" t="s">
        <v>15</v>
      </c>
      <c r="I1981">
        <v>100</v>
      </c>
      <c r="J1981" s="3">
        <f>VLOOKUP(_xlfn.CONCAT(base[[#This Row],[Evento]],base[[#This Row],[Tipo]]),'[1]tabela de preços'!$D$4:$E$14,2,0)</f>
        <v>150</v>
      </c>
      <c r="K1981" s="3">
        <v>15000</v>
      </c>
      <c r="L1981" s="3">
        <v>6591</v>
      </c>
      <c r="M1981" s="3">
        <v>8409</v>
      </c>
      <c r="N1981" t="s">
        <v>23</v>
      </c>
    </row>
    <row r="1982" spans="2:14" hidden="1" x14ac:dyDescent="0.25">
      <c r="B1982" s="2">
        <v>42792</v>
      </c>
      <c r="C1982" s="7">
        <f>YEAR(base[[#This Row],[Data]])</f>
        <v>2017</v>
      </c>
      <c r="D1982" s="7" t="str">
        <f>UPPER(TEXT(base[[#This Row],[Data]],"mmm"))</f>
        <v>FEV</v>
      </c>
      <c r="E1982" t="s">
        <v>19</v>
      </c>
      <c r="F1982" t="s">
        <v>17</v>
      </c>
      <c r="G1982" t="str">
        <f>PROPER(base[[#This Row],[Evento]]&amp;" "&amp;base[[#This Row],[Tipo]])</f>
        <v>Bodas Melhor Idade</v>
      </c>
      <c r="H1982" t="s">
        <v>12</v>
      </c>
      <c r="I1982">
        <v>200</v>
      </c>
      <c r="J1982" s="3">
        <f>VLOOKUP(_xlfn.CONCAT(base[[#This Row],[Evento]],base[[#This Row],[Tipo]]),'[1]tabela de preços'!$D$4:$E$14,2,0)</f>
        <v>120</v>
      </c>
      <c r="K1982" s="3">
        <v>24000</v>
      </c>
      <c r="L1982" s="3">
        <v>9312</v>
      </c>
      <c r="M1982" s="3">
        <v>14688</v>
      </c>
      <c r="N1982" t="s">
        <v>23</v>
      </c>
    </row>
    <row r="1983" spans="2:14" hidden="1" x14ac:dyDescent="0.25">
      <c r="B1983" s="2">
        <v>42376</v>
      </c>
      <c r="C1983" s="7">
        <f>YEAR(base[[#This Row],[Data]])</f>
        <v>2016</v>
      </c>
      <c r="D1983" s="7" t="str">
        <f>UPPER(TEXT(base[[#This Row],[Data]],"mmm"))</f>
        <v>JAN</v>
      </c>
      <c r="E1983" t="s">
        <v>20</v>
      </c>
      <c r="F1983" t="s">
        <v>16</v>
      </c>
      <c r="G1983" t="str">
        <f>PROPER(base[[#This Row],[Evento]]&amp;" "&amp;base[[#This Row],[Tipo]])</f>
        <v>Empresa Adulto</v>
      </c>
      <c r="H1983" t="s">
        <v>15</v>
      </c>
      <c r="I1983">
        <v>50</v>
      </c>
      <c r="J1983" s="3">
        <f>VLOOKUP(_xlfn.CONCAT(base[[#This Row],[Evento]],base[[#This Row],[Tipo]]),'[1]tabela de preços'!$D$4:$E$14,2,0)</f>
        <v>100</v>
      </c>
      <c r="K1983" s="3">
        <v>5000</v>
      </c>
      <c r="L1983" s="3">
        <v>1773</v>
      </c>
      <c r="M1983" s="3">
        <v>3227</v>
      </c>
      <c r="N1983" t="s">
        <v>23</v>
      </c>
    </row>
    <row r="1984" spans="2:14" hidden="1" x14ac:dyDescent="0.25">
      <c r="B1984" s="2">
        <v>42505</v>
      </c>
      <c r="C1984" s="7">
        <f>YEAR(base[[#This Row],[Data]])</f>
        <v>2016</v>
      </c>
      <c r="D1984" s="7" t="str">
        <f>UPPER(TEXT(base[[#This Row],[Data]],"mmm"))</f>
        <v>MAI</v>
      </c>
      <c r="E1984" t="s">
        <v>21</v>
      </c>
      <c r="F1984" t="s">
        <v>14</v>
      </c>
      <c r="G1984" t="str">
        <f>PROPER(base[[#This Row],[Evento]]&amp;" "&amp;base[[#This Row],[Tipo]])</f>
        <v>15 Anos Teen</v>
      </c>
      <c r="H1984" t="s">
        <v>12</v>
      </c>
      <c r="I1984">
        <v>100</v>
      </c>
      <c r="J1984" s="3">
        <f>VLOOKUP(_xlfn.CONCAT(base[[#This Row],[Evento]],base[[#This Row],[Tipo]]),'[1]tabela de preços'!$D$4:$E$14,2,0)</f>
        <v>90</v>
      </c>
      <c r="K1984" s="3">
        <v>9000</v>
      </c>
      <c r="L1984" s="3">
        <v>3409</v>
      </c>
      <c r="M1984" s="3">
        <v>5591</v>
      </c>
      <c r="N1984" t="s">
        <v>23</v>
      </c>
    </row>
    <row r="1985" spans="2:14" hidden="1" x14ac:dyDescent="0.25">
      <c r="B1985" s="2">
        <v>42438</v>
      </c>
      <c r="C1985" s="7">
        <f>YEAR(base[[#This Row],[Data]])</f>
        <v>2016</v>
      </c>
      <c r="D1985" s="7" t="str">
        <f>UPPER(TEXT(base[[#This Row],[Data]],"mmm"))</f>
        <v>MAR</v>
      </c>
      <c r="E1985" t="s">
        <v>22</v>
      </c>
      <c r="F1985" t="s">
        <v>16</v>
      </c>
      <c r="G1985" t="str">
        <f>PROPER(base[[#This Row],[Evento]]&amp;" "&amp;base[[#This Row],[Tipo]])</f>
        <v>Despedida Adulto</v>
      </c>
      <c r="H1985" t="s">
        <v>15</v>
      </c>
      <c r="I1985">
        <v>150</v>
      </c>
      <c r="J1985" s="3">
        <f>VLOOKUP(_xlfn.CONCAT(base[[#This Row],[Evento]],base[[#This Row],[Tipo]]),'[1]tabela de preços'!$D$4:$E$14,2,0)</f>
        <v>120</v>
      </c>
      <c r="K1985" s="3">
        <v>18000</v>
      </c>
      <c r="L1985" s="3">
        <v>6472</v>
      </c>
      <c r="M1985" s="3">
        <v>11528</v>
      </c>
      <c r="N1985" t="s">
        <v>23</v>
      </c>
    </row>
    <row r="1986" spans="2:14" hidden="1" x14ac:dyDescent="0.25">
      <c r="B1986" s="2">
        <v>42788</v>
      </c>
      <c r="C1986" s="7">
        <f>YEAR(base[[#This Row],[Data]])</f>
        <v>2017</v>
      </c>
      <c r="D1986" s="7" t="str">
        <f>UPPER(TEXT(base[[#This Row],[Data]],"mmm"))</f>
        <v>FEV</v>
      </c>
      <c r="E1986" t="s">
        <v>10</v>
      </c>
      <c r="F1986" t="s">
        <v>11</v>
      </c>
      <c r="G1986" t="str">
        <f>PROPER(base[[#This Row],[Evento]]&amp;" "&amp;base[[#This Row],[Tipo]])</f>
        <v>Aniversário Infantil</v>
      </c>
      <c r="H1986" t="s">
        <v>12</v>
      </c>
      <c r="I1986">
        <v>50</v>
      </c>
      <c r="J1986" s="3">
        <f>VLOOKUP(_xlfn.CONCAT(base[[#This Row],[Evento]],base[[#This Row],[Tipo]]),'[1]tabela de preços'!$D$4:$E$14,2,0)</f>
        <v>70</v>
      </c>
      <c r="K1986" s="3">
        <v>3500</v>
      </c>
      <c r="L1986" s="3">
        <v>1457</v>
      </c>
      <c r="M1986" s="3">
        <v>2043</v>
      </c>
      <c r="N1986" t="s">
        <v>23</v>
      </c>
    </row>
    <row r="1987" spans="2:14" hidden="1" x14ac:dyDescent="0.25">
      <c r="B1987" s="2">
        <v>42943</v>
      </c>
      <c r="C1987" s="7">
        <f>YEAR(base[[#This Row],[Data]])</f>
        <v>2017</v>
      </c>
      <c r="D1987" s="7" t="str">
        <f>UPPER(TEXT(base[[#This Row],[Data]],"mmm"))</f>
        <v>JUL</v>
      </c>
      <c r="E1987" t="s">
        <v>10</v>
      </c>
      <c r="F1987" t="s">
        <v>14</v>
      </c>
      <c r="G1987" t="str">
        <f>PROPER(base[[#This Row],[Evento]]&amp;" "&amp;base[[#This Row],[Tipo]])</f>
        <v>Aniversário Teen</v>
      </c>
      <c r="H1987" t="s">
        <v>15</v>
      </c>
      <c r="I1987">
        <v>100</v>
      </c>
      <c r="J1987" s="3">
        <f>VLOOKUP(_xlfn.CONCAT(base[[#This Row],[Evento]],base[[#This Row],[Tipo]]),'[1]tabela de preços'!$D$4:$E$14,2,0)</f>
        <v>90</v>
      </c>
      <c r="K1987" s="3">
        <v>9000</v>
      </c>
      <c r="L1987" s="3">
        <v>3194</v>
      </c>
      <c r="M1987" s="3">
        <v>5806</v>
      </c>
      <c r="N1987" t="s">
        <v>23</v>
      </c>
    </row>
    <row r="1988" spans="2:14" hidden="1" x14ac:dyDescent="0.25">
      <c r="B1988" s="2">
        <v>42844</v>
      </c>
      <c r="C1988" s="7">
        <f>YEAR(base[[#This Row],[Data]])</f>
        <v>2017</v>
      </c>
      <c r="D1988" s="7" t="str">
        <f>UPPER(TEXT(base[[#This Row],[Data]],"mmm"))</f>
        <v>ABR</v>
      </c>
      <c r="E1988" t="s">
        <v>10</v>
      </c>
      <c r="F1988" t="s">
        <v>16</v>
      </c>
      <c r="G1988" t="str">
        <f>PROPER(base[[#This Row],[Evento]]&amp;" "&amp;base[[#This Row],[Tipo]])</f>
        <v>Aniversário Adulto</v>
      </c>
      <c r="H1988" t="s">
        <v>12</v>
      </c>
      <c r="I1988">
        <v>150</v>
      </c>
      <c r="J1988" s="3">
        <f>VLOOKUP(_xlfn.CONCAT(base[[#This Row],[Evento]],base[[#This Row],[Tipo]]),'[1]tabela de preços'!$D$4:$E$14,2,0)</f>
        <v>120</v>
      </c>
      <c r="K1988" s="3">
        <v>18000</v>
      </c>
      <c r="L1988" s="3">
        <v>7249</v>
      </c>
      <c r="M1988" s="3">
        <v>10751</v>
      </c>
      <c r="N1988" t="s">
        <v>23</v>
      </c>
    </row>
    <row r="1989" spans="2:14" hidden="1" x14ac:dyDescent="0.25">
      <c r="B1989" s="2">
        <v>42989</v>
      </c>
      <c r="C1989" s="7">
        <f>YEAR(base[[#This Row],[Data]])</f>
        <v>2017</v>
      </c>
      <c r="D1989" s="7" t="str">
        <f>UPPER(TEXT(base[[#This Row],[Data]],"mmm"))</f>
        <v>SET</v>
      </c>
      <c r="E1989" t="s">
        <v>10</v>
      </c>
      <c r="F1989" t="s">
        <v>17</v>
      </c>
      <c r="G1989" t="str">
        <f>PROPER(base[[#This Row],[Evento]]&amp;" "&amp;base[[#This Row],[Tipo]])</f>
        <v>Aniversário Melhor Idade</v>
      </c>
      <c r="H1989" t="s">
        <v>15</v>
      </c>
      <c r="I1989">
        <v>70</v>
      </c>
      <c r="J1989" s="3">
        <f>VLOOKUP(_xlfn.CONCAT(base[[#This Row],[Evento]],base[[#This Row],[Tipo]]),'[1]tabela de preços'!$D$4:$E$14,2,0)</f>
        <v>120</v>
      </c>
      <c r="K1989" s="3">
        <v>8400</v>
      </c>
      <c r="L1989" s="3">
        <v>3019</v>
      </c>
      <c r="M1989" s="3">
        <v>5381</v>
      </c>
      <c r="N1989" t="s">
        <v>23</v>
      </c>
    </row>
    <row r="1990" spans="2:14" hidden="1" x14ac:dyDescent="0.25">
      <c r="B1990" s="2">
        <v>42402</v>
      </c>
      <c r="C1990" s="7">
        <f>YEAR(base[[#This Row],[Data]])</f>
        <v>2016</v>
      </c>
      <c r="D1990" s="7" t="str">
        <f>UPPER(TEXT(base[[#This Row],[Data]],"mmm"))</f>
        <v>FEV</v>
      </c>
      <c r="E1990" t="s">
        <v>18</v>
      </c>
      <c r="F1990" t="s">
        <v>16</v>
      </c>
      <c r="G1990" t="str">
        <f>PROPER(base[[#This Row],[Evento]]&amp;" "&amp;base[[#This Row],[Tipo]])</f>
        <v>Casamento Adulto</v>
      </c>
      <c r="H1990" t="s">
        <v>12</v>
      </c>
      <c r="I1990">
        <v>120</v>
      </c>
      <c r="J1990" s="3">
        <f>VLOOKUP(_xlfn.CONCAT(base[[#This Row],[Evento]],base[[#This Row],[Tipo]]),'[1]tabela de preços'!$D$4:$E$14,2,0)</f>
        <v>150</v>
      </c>
      <c r="K1990" s="3">
        <v>18000</v>
      </c>
      <c r="L1990" s="3">
        <v>7027</v>
      </c>
      <c r="M1990" s="3">
        <v>10973</v>
      </c>
      <c r="N1990" t="s">
        <v>23</v>
      </c>
    </row>
    <row r="1991" spans="2:14" hidden="1" x14ac:dyDescent="0.25">
      <c r="B1991" s="2">
        <v>42779</v>
      </c>
      <c r="C1991" s="7">
        <f>YEAR(base[[#This Row],[Data]])</f>
        <v>2017</v>
      </c>
      <c r="D1991" s="7" t="str">
        <f>UPPER(TEXT(base[[#This Row],[Data]],"mmm"))</f>
        <v>FEV</v>
      </c>
      <c r="E1991" t="s">
        <v>19</v>
      </c>
      <c r="F1991" t="s">
        <v>16</v>
      </c>
      <c r="G1991" t="str">
        <f>PROPER(base[[#This Row],[Evento]]&amp;" "&amp;base[[#This Row],[Tipo]])</f>
        <v>Bodas Adulto</v>
      </c>
      <c r="H1991" t="s">
        <v>15</v>
      </c>
      <c r="I1991">
        <v>100</v>
      </c>
      <c r="J1991" s="3">
        <f>VLOOKUP(_xlfn.CONCAT(base[[#This Row],[Evento]],base[[#This Row],[Tipo]]),'[1]tabela de preços'!$D$4:$E$14,2,0)</f>
        <v>150</v>
      </c>
      <c r="K1991" s="3">
        <v>15000</v>
      </c>
      <c r="L1991" s="3">
        <v>6203</v>
      </c>
      <c r="M1991" s="3">
        <v>8797</v>
      </c>
      <c r="N1991" t="s">
        <v>23</v>
      </c>
    </row>
    <row r="1992" spans="2:14" hidden="1" x14ac:dyDescent="0.25">
      <c r="B1992" s="2">
        <v>42723</v>
      </c>
      <c r="C1992" s="7">
        <f>YEAR(base[[#This Row],[Data]])</f>
        <v>2016</v>
      </c>
      <c r="D1992" s="7" t="str">
        <f>UPPER(TEXT(base[[#This Row],[Data]],"mmm"))</f>
        <v>DEZ</v>
      </c>
      <c r="E1992" t="s">
        <v>19</v>
      </c>
      <c r="F1992" t="s">
        <v>17</v>
      </c>
      <c r="G1992" t="str">
        <f>PROPER(base[[#This Row],[Evento]]&amp;" "&amp;base[[#This Row],[Tipo]])</f>
        <v>Bodas Melhor Idade</v>
      </c>
      <c r="H1992" t="s">
        <v>12</v>
      </c>
      <c r="I1992">
        <v>200</v>
      </c>
      <c r="J1992" s="3">
        <f>VLOOKUP(_xlfn.CONCAT(base[[#This Row],[Evento]],base[[#This Row],[Tipo]]),'[1]tabela de preços'!$D$4:$E$14,2,0)</f>
        <v>120</v>
      </c>
      <c r="K1992" s="3">
        <v>24000</v>
      </c>
      <c r="L1992" s="3">
        <v>10114</v>
      </c>
      <c r="M1992" s="3">
        <v>13886</v>
      </c>
      <c r="N1992" t="s">
        <v>23</v>
      </c>
    </row>
    <row r="1993" spans="2:14" hidden="1" x14ac:dyDescent="0.25">
      <c r="B1993" s="2">
        <v>42535</v>
      </c>
      <c r="C1993" s="7">
        <f>YEAR(base[[#This Row],[Data]])</f>
        <v>2016</v>
      </c>
      <c r="D1993" s="7" t="str">
        <f>UPPER(TEXT(base[[#This Row],[Data]],"mmm"))</f>
        <v>JUN</v>
      </c>
      <c r="E1993" t="s">
        <v>20</v>
      </c>
      <c r="F1993" t="s">
        <v>16</v>
      </c>
      <c r="G1993" t="str">
        <f>PROPER(base[[#This Row],[Evento]]&amp;" "&amp;base[[#This Row],[Tipo]])</f>
        <v>Empresa Adulto</v>
      </c>
      <c r="H1993" t="s">
        <v>15</v>
      </c>
      <c r="I1993">
        <v>50</v>
      </c>
      <c r="J1993" s="3">
        <f>VLOOKUP(_xlfn.CONCAT(base[[#This Row],[Evento]],base[[#This Row],[Tipo]]),'[1]tabela de preços'!$D$4:$E$14,2,0)</f>
        <v>100</v>
      </c>
      <c r="K1993" s="3">
        <v>5000</v>
      </c>
      <c r="L1993" s="3">
        <v>2199</v>
      </c>
      <c r="M1993" s="3">
        <v>2801</v>
      </c>
      <c r="N1993" t="s">
        <v>23</v>
      </c>
    </row>
    <row r="1994" spans="2:14" hidden="1" x14ac:dyDescent="0.25">
      <c r="B1994" s="2">
        <v>42907</v>
      </c>
      <c r="C1994" s="7">
        <f>YEAR(base[[#This Row],[Data]])</f>
        <v>2017</v>
      </c>
      <c r="D1994" s="7" t="str">
        <f>UPPER(TEXT(base[[#This Row],[Data]],"mmm"))</f>
        <v>JUN</v>
      </c>
      <c r="E1994" t="s">
        <v>21</v>
      </c>
      <c r="F1994" t="s">
        <v>14</v>
      </c>
      <c r="G1994" t="str">
        <f>PROPER(base[[#This Row],[Evento]]&amp;" "&amp;base[[#This Row],[Tipo]])</f>
        <v>15 Anos Teen</v>
      </c>
      <c r="H1994" t="s">
        <v>12</v>
      </c>
      <c r="I1994">
        <v>100</v>
      </c>
      <c r="J1994" s="3">
        <f>VLOOKUP(_xlfn.CONCAT(base[[#This Row],[Evento]],base[[#This Row],[Tipo]]),'[1]tabela de preços'!$D$4:$E$14,2,0)</f>
        <v>90</v>
      </c>
      <c r="K1994" s="3">
        <v>9000</v>
      </c>
      <c r="L1994" s="3">
        <v>3691</v>
      </c>
      <c r="M1994" s="3">
        <v>5309</v>
      </c>
      <c r="N1994" t="s">
        <v>23</v>
      </c>
    </row>
    <row r="1995" spans="2:14" hidden="1" x14ac:dyDescent="0.25">
      <c r="B1995" s="2">
        <v>43089</v>
      </c>
      <c r="C1995" s="7">
        <f>YEAR(base[[#This Row],[Data]])</f>
        <v>2017</v>
      </c>
      <c r="D1995" s="7" t="str">
        <f>UPPER(TEXT(base[[#This Row],[Data]],"mmm"))</f>
        <v>DEZ</v>
      </c>
      <c r="E1995" t="s">
        <v>22</v>
      </c>
      <c r="F1995" t="s">
        <v>16</v>
      </c>
      <c r="G1995" t="str">
        <f>PROPER(base[[#This Row],[Evento]]&amp;" "&amp;base[[#This Row],[Tipo]])</f>
        <v>Despedida Adulto</v>
      </c>
      <c r="H1995" t="s">
        <v>15</v>
      </c>
      <c r="I1995">
        <v>150</v>
      </c>
      <c r="J1995" s="3">
        <f>VLOOKUP(_xlfn.CONCAT(base[[#This Row],[Evento]],base[[#This Row],[Tipo]]),'[1]tabela de preços'!$D$4:$E$14,2,0)</f>
        <v>120</v>
      </c>
      <c r="K1995" s="3">
        <v>18000</v>
      </c>
      <c r="L1995" s="3">
        <v>6761</v>
      </c>
      <c r="M1995" s="3">
        <v>11239</v>
      </c>
      <c r="N1995" t="s">
        <v>23</v>
      </c>
    </row>
    <row r="1996" spans="2:14" hidden="1" x14ac:dyDescent="0.25">
      <c r="B1996" s="2">
        <v>42722</v>
      </c>
      <c r="C1996" s="7">
        <f>YEAR(base[[#This Row],[Data]])</f>
        <v>2016</v>
      </c>
      <c r="D1996" s="7" t="str">
        <f>UPPER(TEXT(base[[#This Row],[Data]],"mmm"))</f>
        <v>DEZ</v>
      </c>
      <c r="E1996" t="s">
        <v>10</v>
      </c>
      <c r="F1996" t="s">
        <v>11</v>
      </c>
      <c r="G1996" t="str">
        <f>PROPER(base[[#This Row],[Evento]]&amp;" "&amp;base[[#This Row],[Tipo]])</f>
        <v>Aniversário Infantil</v>
      </c>
      <c r="H1996" t="s">
        <v>12</v>
      </c>
      <c r="I1996">
        <v>50</v>
      </c>
      <c r="J1996" s="3">
        <f>VLOOKUP(_xlfn.CONCAT(base[[#This Row],[Evento]],base[[#This Row],[Tipo]]),'[1]tabela de preços'!$D$4:$E$14,2,0)</f>
        <v>70</v>
      </c>
      <c r="K1996" s="3">
        <v>3500</v>
      </c>
      <c r="L1996" s="3">
        <v>1559</v>
      </c>
      <c r="M1996" s="3">
        <v>1941</v>
      </c>
      <c r="N1996" t="s">
        <v>23</v>
      </c>
    </row>
    <row r="1997" spans="2:14" hidden="1" x14ac:dyDescent="0.25">
      <c r="B1997" s="2">
        <v>42770</v>
      </c>
      <c r="C1997" s="7">
        <f>YEAR(base[[#This Row],[Data]])</f>
        <v>2017</v>
      </c>
      <c r="D1997" s="7" t="str">
        <f>UPPER(TEXT(base[[#This Row],[Data]],"mmm"))</f>
        <v>FEV</v>
      </c>
      <c r="E1997" t="s">
        <v>10</v>
      </c>
      <c r="F1997" t="s">
        <v>14</v>
      </c>
      <c r="G1997" t="str">
        <f>PROPER(base[[#This Row],[Evento]]&amp;" "&amp;base[[#This Row],[Tipo]])</f>
        <v>Aniversário Teen</v>
      </c>
      <c r="H1997" t="s">
        <v>15</v>
      </c>
      <c r="I1997">
        <v>100</v>
      </c>
      <c r="J1997" s="3">
        <f>VLOOKUP(_xlfn.CONCAT(base[[#This Row],[Evento]],base[[#This Row],[Tipo]]),'[1]tabela de preços'!$D$4:$E$14,2,0)</f>
        <v>90</v>
      </c>
      <c r="K1997" s="3">
        <v>9000</v>
      </c>
      <c r="L1997" s="3">
        <v>3300</v>
      </c>
      <c r="M1997" s="3">
        <v>5700</v>
      </c>
      <c r="N1997" t="s">
        <v>23</v>
      </c>
    </row>
    <row r="1998" spans="2:14" hidden="1" x14ac:dyDescent="0.25">
      <c r="B1998" s="2">
        <v>42734</v>
      </c>
      <c r="C1998" s="7">
        <f>YEAR(base[[#This Row],[Data]])</f>
        <v>2016</v>
      </c>
      <c r="D1998" s="7" t="str">
        <f>UPPER(TEXT(base[[#This Row],[Data]],"mmm"))</f>
        <v>DEZ</v>
      </c>
      <c r="E1998" t="s">
        <v>10</v>
      </c>
      <c r="F1998" t="s">
        <v>16</v>
      </c>
      <c r="G1998" t="str">
        <f>PROPER(base[[#This Row],[Evento]]&amp;" "&amp;base[[#This Row],[Tipo]])</f>
        <v>Aniversário Adulto</v>
      </c>
      <c r="H1998" t="s">
        <v>12</v>
      </c>
      <c r="I1998">
        <v>150</v>
      </c>
      <c r="J1998" s="3">
        <f>VLOOKUP(_xlfn.CONCAT(base[[#This Row],[Evento]],base[[#This Row],[Tipo]]),'[1]tabela de preços'!$D$4:$E$14,2,0)</f>
        <v>120</v>
      </c>
      <c r="K1998" s="3">
        <v>18000</v>
      </c>
      <c r="L1998" s="3">
        <v>7813</v>
      </c>
      <c r="M1998" s="3">
        <v>10187</v>
      </c>
      <c r="N1998" t="s">
        <v>23</v>
      </c>
    </row>
    <row r="1999" spans="2:14" hidden="1" x14ac:dyDescent="0.25">
      <c r="B1999" s="2">
        <v>42846</v>
      </c>
      <c r="C1999" s="7">
        <f>YEAR(base[[#This Row],[Data]])</f>
        <v>2017</v>
      </c>
      <c r="D1999" s="7" t="str">
        <f>UPPER(TEXT(base[[#This Row],[Data]],"mmm"))</f>
        <v>ABR</v>
      </c>
      <c r="E1999" t="s">
        <v>10</v>
      </c>
      <c r="F1999" t="s">
        <v>17</v>
      </c>
      <c r="G1999" t="str">
        <f>PROPER(base[[#This Row],[Evento]]&amp;" "&amp;base[[#This Row],[Tipo]])</f>
        <v>Aniversário Melhor Idade</v>
      </c>
      <c r="H1999" t="s">
        <v>15</v>
      </c>
      <c r="I1999">
        <v>70</v>
      </c>
      <c r="J1999" s="3">
        <f>VLOOKUP(_xlfn.CONCAT(base[[#This Row],[Evento]],base[[#This Row],[Tipo]]),'[1]tabela de preços'!$D$4:$E$14,2,0)</f>
        <v>120</v>
      </c>
      <c r="K1999" s="3">
        <v>8400</v>
      </c>
      <c r="L1999" s="3">
        <v>3360</v>
      </c>
      <c r="M1999" s="3">
        <v>5040</v>
      </c>
      <c r="N1999" t="s">
        <v>23</v>
      </c>
    </row>
    <row r="2000" spans="2:14" hidden="1" x14ac:dyDescent="0.25">
      <c r="B2000" s="2">
        <v>42671</v>
      </c>
      <c r="C2000" s="7">
        <f>YEAR(base[[#This Row],[Data]])</f>
        <v>2016</v>
      </c>
      <c r="D2000" s="7" t="str">
        <f>UPPER(TEXT(base[[#This Row],[Data]],"mmm"))</f>
        <v>OUT</v>
      </c>
      <c r="E2000" t="s">
        <v>18</v>
      </c>
      <c r="F2000" t="s">
        <v>16</v>
      </c>
      <c r="G2000" t="str">
        <f>PROPER(base[[#This Row],[Evento]]&amp;" "&amp;base[[#This Row],[Tipo]])</f>
        <v>Casamento Adulto</v>
      </c>
      <c r="H2000" t="s">
        <v>12</v>
      </c>
      <c r="I2000">
        <v>120</v>
      </c>
      <c r="J2000" s="3">
        <f>VLOOKUP(_xlfn.CONCAT(base[[#This Row],[Evento]],base[[#This Row],[Tipo]]),'[1]tabela de preços'!$D$4:$E$14,2,0)</f>
        <v>150</v>
      </c>
      <c r="K2000" s="3">
        <v>18000</v>
      </c>
      <c r="L2000" s="3">
        <v>7930</v>
      </c>
      <c r="M2000" s="3">
        <v>10070</v>
      </c>
      <c r="N2000" t="s">
        <v>23</v>
      </c>
    </row>
    <row r="2001" spans="2:14" hidden="1" x14ac:dyDescent="0.25">
      <c r="B2001" s="2">
        <v>42957</v>
      </c>
      <c r="C2001" s="7">
        <f>YEAR(base[[#This Row],[Data]])</f>
        <v>2017</v>
      </c>
      <c r="D2001" s="7" t="str">
        <f>UPPER(TEXT(base[[#This Row],[Data]],"mmm"))</f>
        <v>AGO</v>
      </c>
      <c r="E2001" t="s">
        <v>19</v>
      </c>
      <c r="F2001" t="s">
        <v>16</v>
      </c>
      <c r="G2001" t="str">
        <f>PROPER(base[[#This Row],[Evento]]&amp;" "&amp;base[[#This Row],[Tipo]])</f>
        <v>Bodas Adulto</v>
      </c>
      <c r="H2001" t="s">
        <v>15</v>
      </c>
      <c r="I2001">
        <v>100</v>
      </c>
      <c r="J2001" s="3">
        <f>VLOOKUP(_xlfn.CONCAT(base[[#This Row],[Evento]],base[[#This Row],[Tipo]]),'[1]tabela de preços'!$D$4:$E$14,2,0)</f>
        <v>150</v>
      </c>
      <c r="K2001" s="3">
        <v>15000</v>
      </c>
      <c r="L2001" s="3">
        <v>6423</v>
      </c>
      <c r="M2001" s="3">
        <v>8577</v>
      </c>
      <c r="N2001" t="s">
        <v>23</v>
      </c>
    </row>
    <row r="2002" spans="2:14" x14ac:dyDescent="0.25">
      <c r="B2002" s="2">
        <v>42743</v>
      </c>
      <c r="C2002" s="7">
        <f>YEAR(base[[#This Row],[Data]])</f>
        <v>2017</v>
      </c>
      <c r="D2002" s="7" t="str">
        <f>UPPER(TEXT(base[[#This Row],[Data]],"mmm"))</f>
        <v>JAN</v>
      </c>
      <c r="E2002" t="s">
        <v>19</v>
      </c>
      <c r="F2002" t="s">
        <v>17</v>
      </c>
      <c r="G2002" t="str">
        <f>PROPER(base[[#This Row],[Evento]]&amp;" "&amp;base[[#This Row],[Tipo]])</f>
        <v>Bodas Melhor Idade</v>
      </c>
      <c r="H2002" t="s">
        <v>12</v>
      </c>
      <c r="I2002">
        <v>200</v>
      </c>
      <c r="J2002" s="3">
        <f>VLOOKUP(_xlfn.CONCAT(base[[#This Row],[Evento]],base[[#This Row],[Tipo]]),'[1]tabela de preços'!$D$4:$E$14,2,0)</f>
        <v>120</v>
      </c>
      <c r="K2002" s="3">
        <v>24000</v>
      </c>
      <c r="L2002" s="3">
        <v>8220</v>
      </c>
      <c r="M2002" s="3">
        <v>15780</v>
      </c>
      <c r="N2002" t="s">
        <v>23</v>
      </c>
    </row>
    <row r="2003" spans="2:14" hidden="1" x14ac:dyDescent="0.25">
      <c r="B2003" s="2">
        <v>42401</v>
      </c>
      <c r="C2003" s="7">
        <f>YEAR(base[[#This Row],[Data]])</f>
        <v>2016</v>
      </c>
      <c r="D2003" s="7" t="str">
        <f>UPPER(TEXT(base[[#This Row],[Data]],"mmm"))</f>
        <v>FEV</v>
      </c>
      <c r="E2003" t="s">
        <v>20</v>
      </c>
      <c r="F2003" t="s">
        <v>16</v>
      </c>
      <c r="G2003" t="str">
        <f>PROPER(base[[#This Row],[Evento]]&amp;" "&amp;base[[#This Row],[Tipo]])</f>
        <v>Empresa Adulto</v>
      </c>
      <c r="H2003" t="s">
        <v>15</v>
      </c>
      <c r="I2003">
        <v>50</v>
      </c>
      <c r="J2003" s="3">
        <f>VLOOKUP(_xlfn.CONCAT(base[[#This Row],[Evento]],base[[#This Row],[Tipo]]),'[1]tabela de preços'!$D$4:$E$14,2,0)</f>
        <v>100</v>
      </c>
      <c r="K2003" s="3">
        <v>5000</v>
      </c>
      <c r="L2003" s="3">
        <v>1883</v>
      </c>
      <c r="M2003" s="3">
        <v>3117</v>
      </c>
      <c r="N2003" t="s">
        <v>23</v>
      </c>
    </row>
    <row r="2004" spans="2:14" hidden="1" x14ac:dyDescent="0.25">
      <c r="B2004" s="2">
        <v>42984</v>
      </c>
      <c r="C2004" s="7">
        <f>YEAR(base[[#This Row],[Data]])</f>
        <v>2017</v>
      </c>
      <c r="D2004" s="7" t="str">
        <f>UPPER(TEXT(base[[#This Row],[Data]],"mmm"))</f>
        <v>SET</v>
      </c>
      <c r="E2004" t="s">
        <v>21</v>
      </c>
      <c r="F2004" t="s">
        <v>14</v>
      </c>
      <c r="G2004" t="str">
        <f>PROPER(base[[#This Row],[Evento]]&amp;" "&amp;base[[#This Row],[Tipo]])</f>
        <v>15 Anos Teen</v>
      </c>
      <c r="H2004" t="s">
        <v>12</v>
      </c>
      <c r="I2004">
        <v>100</v>
      </c>
      <c r="J2004" s="3">
        <f>VLOOKUP(_xlfn.CONCAT(base[[#This Row],[Evento]],base[[#This Row],[Tipo]]),'[1]tabela de preços'!$D$4:$E$14,2,0)</f>
        <v>90</v>
      </c>
      <c r="K2004" s="3">
        <v>9000</v>
      </c>
      <c r="L2004" s="3">
        <v>3588</v>
      </c>
      <c r="M2004" s="3">
        <v>5412</v>
      </c>
      <c r="N2004" t="s">
        <v>23</v>
      </c>
    </row>
    <row r="2005" spans="2:14" hidden="1" x14ac:dyDescent="0.25">
      <c r="B2005" s="2">
        <v>42617</v>
      </c>
      <c r="C2005" s="7">
        <f>YEAR(base[[#This Row],[Data]])</f>
        <v>2016</v>
      </c>
      <c r="D2005" s="7" t="str">
        <f>UPPER(TEXT(base[[#This Row],[Data]],"mmm"))</f>
        <v>SET</v>
      </c>
      <c r="E2005" t="s">
        <v>22</v>
      </c>
      <c r="F2005" t="s">
        <v>16</v>
      </c>
      <c r="G2005" t="str">
        <f>PROPER(base[[#This Row],[Evento]]&amp;" "&amp;base[[#This Row],[Tipo]])</f>
        <v>Despedida Adulto</v>
      </c>
      <c r="H2005" t="s">
        <v>15</v>
      </c>
      <c r="I2005">
        <v>150</v>
      </c>
      <c r="J2005" s="3">
        <f>VLOOKUP(_xlfn.CONCAT(base[[#This Row],[Evento]],base[[#This Row],[Tipo]]),'[1]tabela de preços'!$D$4:$E$14,2,0)</f>
        <v>120</v>
      </c>
      <c r="K2005" s="3">
        <v>18000</v>
      </c>
      <c r="L2005" s="3">
        <v>6750</v>
      </c>
      <c r="M2005" s="3">
        <v>11250</v>
      </c>
      <c r="N2005" t="s">
        <v>23</v>
      </c>
    </row>
    <row r="2006" spans="2:14" x14ac:dyDescent="0.25">
      <c r="B2006" s="2">
        <v>42745</v>
      </c>
      <c r="C2006" s="7">
        <f>YEAR(base[[#This Row],[Data]])</f>
        <v>2017</v>
      </c>
      <c r="D2006" s="7" t="str">
        <f>UPPER(TEXT(base[[#This Row],[Data]],"mmm"))</f>
        <v>JAN</v>
      </c>
      <c r="E2006" t="s">
        <v>10</v>
      </c>
      <c r="F2006" t="s">
        <v>11</v>
      </c>
      <c r="G2006" t="str">
        <f>PROPER(base[[#This Row],[Evento]]&amp;" "&amp;base[[#This Row],[Tipo]])</f>
        <v>Aniversário Infantil</v>
      </c>
      <c r="H2006" t="s">
        <v>12</v>
      </c>
      <c r="I2006">
        <v>50</v>
      </c>
      <c r="J2006" s="3">
        <f>VLOOKUP(_xlfn.CONCAT(base[[#This Row],[Evento]],base[[#This Row],[Tipo]]),'[1]tabela de preços'!$D$4:$E$14,2,0)</f>
        <v>70</v>
      </c>
      <c r="K2006" s="3">
        <v>3500</v>
      </c>
      <c r="L2006" s="3">
        <v>1196</v>
      </c>
      <c r="M2006" s="3">
        <v>2304</v>
      </c>
      <c r="N2006" t="s">
        <v>23</v>
      </c>
    </row>
    <row r="2007" spans="2:14" hidden="1" x14ac:dyDescent="0.25">
      <c r="B2007" s="2">
        <v>42928</v>
      </c>
      <c r="C2007" s="7">
        <f>YEAR(base[[#This Row],[Data]])</f>
        <v>2017</v>
      </c>
      <c r="D2007" s="7" t="str">
        <f>UPPER(TEXT(base[[#This Row],[Data]],"mmm"))</f>
        <v>JUL</v>
      </c>
      <c r="E2007" t="s">
        <v>10</v>
      </c>
      <c r="F2007" t="s">
        <v>14</v>
      </c>
      <c r="G2007" t="str">
        <f>PROPER(base[[#This Row],[Evento]]&amp;" "&amp;base[[#This Row],[Tipo]])</f>
        <v>Aniversário Teen</v>
      </c>
      <c r="H2007" t="s">
        <v>15</v>
      </c>
      <c r="I2007">
        <v>100</v>
      </c>
      <c r="J2007" s="3">
        <f>VLOOKUP(_xlfn.CONCAT(base[[#This Row],[Evento]],base[[#This Row],[Tipo]]),'[1]tabela de preços'!$D$4:$E$14,2,0)</f>
        <v>90</v>
      </c>
      <c r="K2007" s="3">
        <v>9000</v>
      </c>
      <c r="L2007" s="3">
        <v>2979</v>
      </c>
      <c r="M2007" s="3">
        <v>6021</v>
      </c>
      <c r="N2007" t="s">
        <v>23</v>
      </c>
    </row>
    <row r="2008" spans="2:14" hidden="1" x14ac:dyDescent="0.25">
      <c r="B2008" s="2">
        <v>42873</v>
      </c>
      <c r="C2008" s="7">
        <f>YEAR(base[[#This Row],[Data]])</f>
        <v>2017</v>
      </c>
      <c r="D2008" s="7" t="str">
        <f>UPPER(TEXT(base[[#This Row],[Data]],"mmm"))</f>
        <v>MAI</v>
      </c>
      <c r="E2008" t="s">
        <v>10</v>
      </c>
      <c r="F2008" t="s">
        <v>16</v>
      </c>
      <c r="G2008" t="str">
        <f>PROPER(base[[#This Row],[Evento]]&amp;" "&amp;base[[#This Row],[Tipo]])</f>
        <v>Aniversário Adulto</v>
      </c>
      <c r="H2008" t="s">
        <v>12</v>
      </c>
      <c r="I2008">
        <v>150</v>
      </c>
      <c r="J2008" s="3">
        <f>VLOOKUP(_xlfn.CONCAT(base[[#This Row],[Evento]],base[[#This Row],[Tipo]]),'[1]tabela de preços'!$D$4:$E$14,2,0)</f>
        <v>120</v>
      </c>
      <c r="K2008" s="3">
        <v>18000</v>
      </c>
      <c r="L2008" s="3">
        <v>7209</v>
      </c>
      <c r="M2008" s="3">
        <v>10791</v>
      </c>
      <c r="N2008" t="s">
        <v>23</v>
      </c>
    </row>
    <row r="2009" spans="2:14" hidden="1" x14ac:dyDescent="0.25">
      <c r="B2009" s="2">
        <v>42587</v>
      </c>
      <c r="C2009" s="7">
        <f>YEAR(base[[#This Row],[Data]])</f>
        <v>2016</v>
      </c>
      <c r="D2009" s="7" t="str">
        <f>UPPER(TEXT(base[[#This Row],[Data]],"mmm"))</f>
        <v>AGO</v>
      </c>
      <c r="E2009" t="s">
        <v>10</v>
      </c>
      <c r="F2009" t="s">
        <v>17</v>
      </c>
      <c r="G2009" t="str">
        <f>PROPER(base[[#This Row],[Evento]]&amp;" "&amp;base[[#This Row],[Tipo]])</f>
        <v>Aniversário Melhor Idade</v>
      </c>
      <c r="H2009" t="s">
        <v>15</v>
      </c>
      <c r="I2009">
        <v>70</v>
      </c>
      <c r="J2009" s="3">
        <f>VLOOKUP(_xlfn.CONCAT(base[[#This Row],[Evento]],base[[#This Row],[Tipo]]),'[1]tabela de preços'!$D$4:$E$14,2,0)</f>
        <v>120</v>
      </c>
      <c r="K2009" s="3">
        <v>8400</v>
      </c>
      <c r="L2009" s="3">
        <v>3774</v>
      </c>
      <c r="M2009" s="3">
        <v>4626</v>
      </c>
      <c r="N2009" t="s">
        <v>23</v>
      </c>
    </row>
    <row r="2010" spans="2:14" hidden="1" x14ac:dyDescent="0.25">
      <c r="B2010" s="2">
        <v>42850</v>
      </c>
      <c r="C2010" s="7">
        <f>YEAR(base[[#This Row],[Data]])</f>
        <v>2017</v>
      </c>
      <c r="D2010" s="7" t="str">
        <f>UPPER(TEXT(base[[#This Row],[Data]],"mmm"))</f>
        <v>ABR</v>
      </c>
      <c r="E2010" t="s">
        <v>18</v>
      </c>
      <c r="F2010" t="s">
        <v>16</v>
      </c>
      <c r="G2010" t="str">
        <f>PROPER(base[[#This Row],[Evento]]&amp;" "&amp;base[[#This Row],[Tipo]])</f>
        <v>Casamento Adulto</v>
      </c>
      <c r="H2010" t="s">
        <v>12</v>
      </c>
      <c r="I2010">
        <v>120</v>
      </c>
      <c r="J2010" s="3">
        <f>VLOOKUP(_xlfn.CONCAT(base[[#This Row],[Evento]],base[[#This Row],[Tipo]]),'[1]tabela de preços'!$D$4:$E$14,2,0)</f>
        <v>150</v>
      </c>
      <c r="K2010" s="3">
        <v>18000</v>
      </c>
      <c r="L2010" s="3">
        <v>7588</v>
      </c>
      <c r="M2010" s="3">
        <v>10412</v>
      </c>
      <c r="N2010" t="s">
        <v>23</v>
      </c>
    </row>
    <row r="2011" spans="2:14" hidden="1" x14ac:dyDescent="0.25">
      <c r="B2011" s="2">
        <v>42922</v>
      </c>
      <c r="C2011" s="7">
        <f>YEAR(base[[#This Row],[Data]])</f>
        <v>2017</v>
      </c>
      <c r="D2011" s="7" t="str">
        <f>UPPER(TEXT(base[[#This Row],[Data]],"mmm"))</f>
        <v>JUL</v>
      </c>
      <c r="E2011" t="s">
        <v>19</v>
      </c>
      <c r="F2011" t="s">
        <v>16</v>
      </c>
      <c r="G2011" t="str">
        <f>PROPER(base[[#This Row],[Evento]]&amp;" "&amp;base[[#This Row],[Tipo]])</f>
        <v>Bodas Adulto</v>
      </c>
      <c r="H2011" t="s">
        <v>15</v>
      </c>
      <c r="I2011">
        <v>100</v>
      </c>
      <c r="J2011" s="3">
        <f>VLOOKUP(_xlfn.CONCAT(base[[#This Row],[Evento]],base[[#This Row],[Tipo]]),'[1]tabela de preços'!$D$4:$E$14,2,0)</f>
        <v>150</v>
      </c>
      <c r="K2011" s="3">
        <v>15000</v>
      </c>
      <c r="L2011" s="3">
        <v>5966</v>
      </c>
      <c r="M2011" s="3">
        <v>9034</v>
      </c>
      <c r="N2011" t="s">
        <v>23</v>
      </c>
    </row>
    <row r="2012" spans="2:14" hidden="1" x14ac:dyDescent="0.25">
      <c r="B2012" s="2">
        <v>42498</v>
      </c>
      <c r="C2012" s="7">
        <f>YEAR(base[[#This Row],[Data]])</f>
        <v>2016</v>
      </c>
      <c r="D2012" s="7" t="str">
        <f>UPPER(TEXT(base[[#This Row],[Data]],"mmm"))</f>
        <v>MAI</v>
      </c>
      <c r="E2012" t="s">
        <v>19</v>
      </c>
      <c r="F2012" t="s">
        <v>17</v>
      </c>
      <c r="G2012" t="str">
        <f>PROPER(base[[#This Row],[Evento]]&amp;" "&amp;base[[#This Row],[Tipo]])</f>
        <v>Bodas Melhor Idade</v>
      </c>
      <c r="H2012" t="s">
        <v>12</v>
      </c>
      <c r="I2012">
        <v>200</v>
      </c>
      <c r="J2012" s="3">
        <f>VLOOKUP(_xlfn.CONCAT(base[[#This Row],[Evento]],base[[#This Row],[Tipo]]),'[1]tabela de preços'!$D$4:$E$14,2,0)</f>
        <v>120</v>
      </c>
      <c r="K2012" s="3">
        <v>24000</v>
      </c>
      <c r="L2012" s="3">
        <v>8595</v>
      </c>
      <c r="M2012" s="3">
        <v>15405</v>
      </c>
      <c r="N2012" t="s">
        <v>23</v>
      </c>
    </row>
    <row r="2013" spans="2:14" hidden="1" x14ac:dyDescent="0.25">
      <c r="B2013" s="2">
        <v>42595</v>
      </c>
      <c r="C2013" s="7">
        <f>YEAR(base[[#This Row],[Data]])</f>
        <v>2016</v>
      </c>
      <c r="D2013" s="7" t="str">
        <f>UPPER(TEXT(base[[#This Row],[Data]],"mmm"))</f>
        <v>AGO</v>
      </c>
      <c r="E2013" t="s">
        <v>20</v>
      </c>
      <c r="F2013" t="s">
        <v>16</v>
      </c>
      <c r="G2013" t="str">
        <f>PROPER(base[[#This Row],[Evento]]&amp;" "&amp;base[[#This Row],[Tipo]])</f>
        <v>Empresa Adulto</v>
      </c>
      <c r="H2013" t="s">
        <v>15</v>
      </c>
      <c r="I2013">
        <v>50</v>
      </c>
      <c r="J2013" s="3">
        <f>VLOOKUP(_xlfn.CONCAT(base[[#This Row],[Evento]],base[[#This Row],[Tipo]]),'[1]tabela de preços'!$D$4:$E$14,2,0)</f>
        <v>100</v>
      </c>
      <c r="K2013" s="3">
        <v>5000</v>
      </c>
      <c r="L2013" s="3">
        <v>1667</v>
      </c>
      <c r="M2013" s="3">
        <v>3333</v>
      </c>
      <c r="N2013" t="s">
        <v>23</v>
      </c>
    </row>
    <row r="2014" spans="2:14" x14ac:dyDescent="0.25">
      <c r="B2014" s="2">
        <v>42736</v>
      </c>
      <c r="C2014" s="7">
        <f>YEAR(base[[#This Row],[Data]])</f>
        <v>2017</v>
      </c>
      <c r="D2014" s="7" t="str">
        <f>UPPER(TEXT(base[[#This Row],[Data]],"mmm"))</f>
        <v>JAN</v>
      </c>
      <c r="E2014" t="s">
        <v>21</v>
      </c>
      <c r="F2014" t="s">
        <v>14</v>
      </c>
      <c r="G2014" t="str">
        <f>PROPER(base[[#This Row],[Evento]]&amp;" "&amp;base[[#This Row],[Tipo]])</f>
        <v>15 Anos Teen</v>
      </c>
      <c r="H2014" t="s">
        <v>12</v>
      </c>
      <c r="I2014">
        <v>100</v>
      </c>
      <c r="J2014" s="3">
        <f>VLOOKUP(_xlfn.CONCAT(base[[#This Row],[Evento]],base[[#This Row],[Tipo]]),'[1]tabela de preços'!$D$4:$E$14,2,0)</f>
        <v>90</v>
      </c>
      <c r="K2014" s="3">
        <v>9000</v>
      </c>
      <c r="L2014" s="3">
        <v>3530</v>
      </c>
      <c r="M2014" s="3">
        <v>5470</v>
      </c>
      <c r="N2014" t="s">
        <v>23</v>
      </c>
    </row>
    <row r="2015" spans="2:14" hidden="1" x14ac:dyDescent="0.25">
      <c r="B2015" s="2">
        <v>42915</v>
      </c>
      <c r="C2015" s="7">
        <f>YEAR(base[[#This Row],[Data]])</f>
        <v>2017</v>
      </c>
      <c r="D2015" s="7" t="str">
        <f>UPPER(TEXT(base[[#This Row],[Data]],"mmm"))</f>
        <v>JUN</v>
      </c>
      <c r="E2015" t="s">
        <v>22</v>
      </c>
      <c r="F2015" t="s">
        <v>16</v>
      </c>
      <c r="G2015" t="str">
        <f>PROPER(base[[#This Row],[Evento]]&amp;" "&amp;base[[#This Row],[Tipo]])</f>
        <v>Despedida Adulto</v>
      </c>
      <c r="H2015" t="s">
        <v>15</v>
      </c>
      <c r="I2015">
        <v>150</v>
      </c>
      <c r="J2015" s="3">
        <f>VLOOKUP(_xlfn.CONCAT(base[[#This Row],[Evento]],base[[#This Row],[Tipo]]),'[1]tabela de preços'!$D$4:$E$14,2,0)</f>
        <v>120</v>
      </c>
      <c r="K2015" s="3">
        <v>18000</v>
      </c>
      <c r="L2015" s="3">
        <v>7305</v>
      </c>
      <c r="M2015" s="3">
        <v>10695</v>
      </c>
      <c r="N2015" t="s">
        <v>23</v>
      </c>
    </row>
    <row r="2016" spans="2:14" hidden="1" x14ac:dyDescent="0.25">
      <c r="B2016" s="2">
        <v>42679</v>
      </c>
      <c r="C2016" s="7">
        <f>YEAR(base[[#This Row],[Data]])</f>
        <v>2016</v>
      </c>
      <c r="D2016" s="7" t="str">
        <f>UPPER(TEXT(base[[#This Row],[Data]],"mmm"))</f>
        <v>NOV</v>
      </c>
      <c r="E2016" t="s">
        <v>10</v>
      </c>
      <c r="F2016" t="s">
        <v>11</v>
      </c>
      <c r="G2016" t="str">
        <f>PROPER(base[[#This Row],[Evento]]&amp;" "&amp;base[[#This Row],[Tipo]])</f>
        <v>Aniversário Infantil</v>
      </c>
      <c r="H2016" t="s">
        <v>12</v>
      </c>
      <c r="I2016">
        <v>50</v>
      </c>
      <c r="J2016" s="3">
        <f>VLOOKUP(_xlfn.CONCAT(base[[#This Row],[Evento]],base[[#This Row],[Tipo]]),'[1]tabela de preços'!$D$4:$E$14,2,0)</f>
        <v>70</v>
      </c>
      <c r="K2016" s="3">
        <v>3500</v>
      </c>
      <c r="L2016" s="3">
        <v>1496</v>
      </c>
      <c r="M2016" s="3">
        <v>2004</v>
      </c>
      <c r="N2016" t="s">
        <v>23</v>
      </c>
    </row>
    <row r="2017" spans="2:14" hidden="1" x14ac:dyDescent="0.25">
      <c r="B2017" s="2">
        <v>42887</v>
      </c>
      <c r="C2017" s="7">
        <f>YEAR(base[[#This Row],[Data]])</f>
        <v>2017</v>
      </c>
      <c r="D2017" s="7" t="str">
        <f>UPPER(TEXT(base[[#This Row],[Data]],"mmm"))</f>
        <v>JUN</v>
      </c>
      <c r="E2017" t="s">
        <v>10</v>
      </c>
      <c r="F2017" t="s">
        <v>14</v>
      </c>
      <c r="G2017" t="str">
        <f>PROPER(base[[#This Row],[Evento]]&amp;" "&amp;base[[#This Row],[Tipo]])</f>
        <v>Aniversário Teen</v>
      </c>
      <c r="H2017" t="s">
        <v>15</v>
      </c>
      <c r="I2017">
        <v>100</v>
      </c>
      <c r="J2017" s="3">
        <f>VLOOKUP(_xlfn.CONCAT(base[[#This Row],[Evento]],base[[#This Row],[Tipo]]),'[1]tabela de preços'!$D$4:$E$14,2,0)</f>
        <v>90</v>
      </c>
      <c r="K2017" s="3">
        <v>9000</v>
      </c>
      <c r="L2017" s="3">
        <v>3914</v>
      </c>
      <c r="M2017" s="3">
        <v>5086</v>
      </c>
      <c r="N2017" t="s">
        <v>23</v>
      </c>
    </row>
    <row r="2018" spans="2:14" hidden="1" x14ac:dyDescent="0.25">
      <c r="B2018" s="2">
        <v>42818</v>
      </c>
      <c r="C2018" s="7">
        <f>YEAR(base[[#This Row],[Data]])</f>
        <v>2017</v>
      </c>
      <c r="D2018" s="7" t="str">
        <f>UPPER(TEXT(base[[#This Row],[Data]],"mmm"))</f>
        <v>MAR</v>
      </c>
      <c r="E2018" t="s">
        <v>10</v>
      </c>
      <c r="F2018" t="s">
        <v>16</v>
      </c>
      <c r="G2018" t="str">
        <f>PROPER(base[[#This Row],[Evento]]&amp;" "&amp;base[[#This Row],[Tipo]])</f>
        <v>Aniversário Adulto</v>
      </c>
      <c r="H2018" t="s">
        <v>12</v>
      </c>
      <c r="I2018">
        <v>150</v>
      </c>
      <c r="J2018" s="3">
        <f>VLOOKUP(_xlfn.CONCAT(base[[#This Row],[Evento]],base[[#This Row],[Tipo]]),'[1]tabela de preços'!$D$4:$E$14,2,0)</f>
        <v>120</v>
      </c>
      <c r="K2018" s="3">
        <v>18000</v>
      </c>
      <c r="L2018" s="3">
        <v>5985</v>
      </c>
      <c r="M2018" s="3">
        <v>12015</v>
      </c>
      <c r="N2018" t="s">
        <v>23</v>
      </c>
    </row>
    <row r="2019" spans="2:14" hidden="1" x14ac:dyDescent="0.25">
      <c r="B2019" s="2">
        <v>42974</v>
      </c>
      <c r="C2019" s="7">
        <f>YEAR(base[[#This Row],[Data]])</f>
        <v>2017</v>
      </c>
      <c r="D2019" s="7" t="str">
        <f>UPPER(TEXT(base[[#This Row],[Data]],"mmm"))</f>
        <v>AGO</v>
      </c>
      <c r="E2019" t="s">
        <v>10</v>
      </c>
      <c r="F2019" t="s">
        <v>17</v>
      </c>
      <c r="G2019" t="str">
        <f>PROPER(base[[#This Row],[Evento]]&amp;" "&amp;base[[#This Row],[Tipo]])</f>
        <v>Aniversário Melhor Idade</v>
      </c>
      <c r="H2019" t="s">
        <v>15</v>
      </c>
      <c r="I2019">
        <v>70</v>
      </c>
      <c r="J2019" s="3">
        <f>VLOOKUP(_xlfn.CONCAT(base[[#This Row],[Evento]],base[[#This Row],[Tipo]]),'[1]tabela de preços'!$D$4:$E$14,2,0)</f>
        <v>120</v>
      </c>
      <c r="K2019" s="3">
        <v>8400</v>
      </c>
      <c r="L2019" s="3">
        <v>3057</v>
      </c>
      <c r="M2019" s="3">
        <v>5343</v>
      </c>
      <c r="N2019" t="s">
        <v>23</v>
      </c>
    </row>
    <row r="2020" spans="2:14" hidden="1" x14ac:dyDescent="0.25">
      <c r="B2020" s="2">
        <v>42702</v>
      </c>
      <c r="C2020" s="7">
        <f>YEAR(base[[#This Row],[Data]])</f>
        <v>2016</v>
      </c>
      <c r="D2020" s="7" t="str">
        <f>UPPER(TEXT(base[[#This Row],[Data]],"mmm"))</f>
        <v>NOV</v>
      </c>
      <c r="E2020" t="s">
        <v>18</v>
      </c>
      <c r="F2020" t="s">
        <v>16</v>
      </c>
      <c r="G2020" t="str">
        <f>PROPER(base[[#This Row],[Evento]]&amp;" "&amp;base[[#This Row],[Tipo]])</f>
        <v>Casamento Adulto</v>
      </c>
      <c r="H2020" t="s">
        <v>12</v>
      </c>
      <c r="I2020">
        <v>120</v>
      </c>
      <c r="J2020" s="3">
        <f>VLOOKUP(_xlfn.CONCAT(base[[#This Row],[Evento]],base[[#This Row],[Tipo]]),'[1]tabela de preços'!$D$4:$E$14,2,0)</f>
        <v>150</v>
      </c>
      <c r="K2020" s="3">
        <v>18000</v>
      </c>
      <c r="L2020" s="3">
        <v>6289</v>
      </c>
      <c r="M2020" s="3">
        <v>11711</v>
      </c>
      <c r="N2020" t="s">
        <v>23</v>
      </c>
    </row>
    <row r="2021" spans="2:14" hidden="1" x14ac:dyDescent="0.25">
      <c r="B2021" s="2">
        <v>42995</v>
      </c>
      <c r="C2021" s="7">
        <f>YEAR(base[[#This Row],[Data]])</f>
        <v>2017</v>
      </c>
      <c r="D2021" s="7" t="str">
        <f>UPPER(TEXT(base[[#This Row],[Data]],"mmm"))</f>
        <v>SET</v>
      </c>
      <c r="E2021" t="s">
        <v>19</v>
      </c>
      <c r="F2021" t="s">
        <v>16</v>
      </c>
      <c r="G2021" t="str">
        <f>PROPER(base[[#This Row],[Evento]]&amp;" "&amp;base[[#This Row],[Tipo]])</f>
        <v>Bodas Adulto</v>
      </c>
      <c r="H2021" t="s">
        <v>15</v>
      </c>
      <c r="I2021">
        <v>100</v>
      </c>
      <c r="J2021" s="3">
        <f>VLOOKUP(_xlfn.CONCAT(base[[#This Row],[Evento]],base[[#This Row],[Tipo]]),'[1]tabela de preços'!$D$4:$E$14,2,0)</f>
        <v>150</v>
      </c>
      <c r="K2021" s="3">
        <v>15000</v>
      </c>
      <c r="L2021" s="3">
        <v>6412</v>
      </c>
      <c r="M2021" s="3">
        <v>8588</v>
      </c>
      <c r="N2021" t="s">
        <v>23</v>
      </c>
    </row>
    <row r="2022" spans="2:14" hidden="1" x14ac:dyDescent="0.25">
      <c r="B2022" s="2">
        <v>42684</v>
      </c>
      <c r="C2022" s="7">
        <f>YEAR(base[[#This Row],[Data]])</f>
        <v>2016</v>
      </c>
      <c r="D2022" s="7" t="str">
        <f>UPPER(TEXT(base[[#This Row],[Data]],"mmm"))</f>
        <v>NOV</v>
      </c>
      <c r="E2022" t="s">
        <v>19</v>
      </c>
      <c r="F2022" t="s">
        <v>17</v>
      </c>
      <c r="G2022" t="str">
        <f>PROPER(base[[#This Row],[Evento]]&amp;" "&amp;base[[#This Row],[Tipo]])</f>
        <v>Bodas Melhor Idade</v>
      </c>
      <c r="H2022" t="s">
        <v>12</v>
      </c>
      <c r="I2022">
        <v>200</v>
      </c>
      <c r="J2022" s="3">
        <f>VLOOKUP(_xlfn.CONCAT(base[[#This Row],[Evento]],base[[#This Row],[Tipo]]),'[1]tabela de preços'!$D$4:$E$14,2,0)</f>
        <v>120</v>
      </c>
      <c r="K2022" s="3">
        <v>24000</v>
      </c>
      <c r="L2022" s="3">
        <v>8271</v>
      </c>
      <c r="M2022" s="3">
        <v>15729</v>
      </c>
      <c r="N2022" t="s">
        <v>23</v>
      </c>
    </row>
    <row r="2023" spans="2:14" hidden="1" x14ac:dyDescent="0.25">
      <c r="B2023" s="2">
        <v>42385</v>
      </c>
      <c r="C2023" s="7">
        <f>YEAR(base[[#This Row],[Data]])</f>
        <v>2016</v>
      </c>
      <c r="D2023" s="7" t="str">
        <f>UPPER(TEXT(base[[#This Row],[Data]],"mmm"))</f>
        <v>JAN</v>
      </c>
      <c r="E2023" t="s">
        <v>20</v>
      </c>
      <c r="F2023" t="s">
        <v>16</v>
      </c>
      <c r="G2023" t="str">
        <f>PROPER(base[[#This Row],[Evento]]&amp;" "&amp;base[[#This Row],[Tipo]])</f>
        <v>Empresa Adulto</v>
      </c>
      <c r="H2023" t="s">
        <v>15</v>
      </c>
      <c r="I2023">
        <v>50</v>
      </c>
      <c r="J2023" s="3">
        <f>VLOOKUP(_xlfn.CONCAT(base[[#This Row],[Evento]],base[[#This Row],[Tipo]]),'[1]tabela de preços'!$D$4:$E$14,2,0)</f>
        <v>100</v>
      </c>
      <c r="K2023" s="3">
        <v>5000</v>
      </c>
      <c r="L2023" s="3">
        <v>1872</v>
      </c>
      <c r="M2023" s="3">
        <v>3128</v>
      </c>
      <c r="N2023" t="s">
        <v>23</v>
      </c>
    </row>
    <row r="2024" spans="2:14" hidden="1" x14ac:dyDescent="0.25">
      <c r="B2024" s="2">
        <v>43090</v>
      </c>
      <c r="C2024" s="7">
        <f>YEAR(base[[#This Row],[Data]])</f>
        <v>2017</v>
      </c>
      <c r="D2024" s="7" t="str">
        <f>UPPER(TEXT(base[[#This Row],[Data]],"mmm"))</f>
        <v>DEZ</v>
      </c>
      <c r="E2024" t="s">
        <v>21</v>
      </c>
      <c r="F2024" t="s">
        <v>14</v>
      </c>
      <c r="G2024" t="str">
        <f>PROPER(base[[#This Row],[Evento]]&amp;" "&amp;base[[#This Row],[Tipo]])</f>
        <v>15 Anos Teen</v>
      </c>
      <c r="H2024" t="s">
        <v>12</v>
      </c>
      <c r="I2024">
        <v>100</v>
      </c>
      <c r="J2024" s="3">
        <f>VLOOKUP(_xlfn.CONCAT(base[[#This Row],[Evento]],base[[#This Row],[Tipo]]),'[1]tabela de preços'!$D$4:$E$14,2,0)</f>
        <v>90</v>
      </c>
      <c r="K2024" s="3">
        <v>9000</v>
      </c>
      <c r="L2024" s="3">
        <v>3337</v>
      </c>
      <c r="M2024" s="3">
        <v>5663</v>
      </c>
      <c r="N2024" t="s">
        <v>23</v>
      </c>
    </row>
    <row r="2025" spans="2:14" hidden="1" x14ac:dyDescent="0.25">
      <c r="B2025" s="2">
        <v>42968</v>
      </c>
      <c r="C2025" s="7">
        <f>YEAR(base[[#This Row],[Data]])</f>
        <v>2017</v>
      </c>
      <c r="D2025" s="7" t="str">
        <f>UPPER(TEXT(base[[#This Row],[Data]],"mmm"))</f>
        <v>AGO</v>
      </c>
      <c r="E2025" t="s">
        <v>22</v>
      </c>
      <c r="F2025" t="s">
        <v>16</v>
      </c>
      <c r="G2025" t="str">
        <f>PROPER(base[[#This Row],[Evento]]&amp;" "&amp;base[[#This Row],[Tipo]])</f>
        <v>Despedida Adulto</v>
      </c>
      <c r="H2025" t="s">
        <v>15</v>
      </c>
      <c r="I2025">
        <v>150</v>
      </c>
      <c r="J2025" s="3">
        <f>VLOOKUP(_xlfn.CONCAT(base[[#This Row],[Evento]],base[[#This Row],[Tipo]]),'[1]tabela de preços'!$D$4:$E$14,2,0)</f>
        <v>120</v>
      </c>
      <c r="K2025" s="3">
        <v>18000</v>
      </c>
      <c r="L2025" s="3">
        <v>7197</v>
      </c>
      <c r="M2025" s="3">
        <v>10803</v>
      </c>
      <c r="N2025" t="s">
        <v>23</v>
      </c>
    </row>
    <row r="2026" spans="2:14" hidden="1" x14ac:dyDescent="0.25">
      <c r="B2026" s="2">
        <v>42577</v>
      </c>
      <c r="C2026" s="7">
        <f>YEAR(base[[#This Row],[Data]])</f>
        <v>2016</v>
      </c>
      <c r="D2026" s="7" t="str">
        <f>UPPER(TEXT(base[[#This Row],[Data]],"mmm"))</f>
        <v>JUL</v>
      </c>
      <c r="E2026" t="s">
        <v>10</v>
      </c>
      <c r="F2026" t="s">
        <v>11</v>
      </c>
      <c r="G2026" t="str">
        <f>PROPER(base[[#This Row],[Evento]]&amp;" "&amp;base[[#This Row],[Tipo]])</f>
        <v>Aniversário Infantil</v>
      </c>
      <c r="H2026" t="s">
        <v>12</v>
      </c>
      <c r="I2026">
        <v>50</v>
      </c>
      <c r="J2026" s="3">
        <f>VLOOKUP(_xlfn.CONCAT(base[[#This Row],[Evento]],base[[#This Row],[Tipo]]),'[1]tabela de preços'!$D$4:$E$14,2,0)</f>
        <v>70</v>
      </c>
      <c r="K2026" s="3">
        <v>3500</v>
      </c>
      <c r="L2026" s="3">
        <v>1385</v>
      </c>
      <c r="M2026" s="3">
        <v>2115</v>
      </c>
      <c r="N2026" t="s">
        <v>23</v>
      </c>
    </row>
    <row r="2027" spans="2:14" hidden="1" x14ac:dyDescent="0.25">
      <c r="B2027" s="2">
        <v>42646</v>
      </c>
      <c r="C2027" s="7">
        <f>YEAR(base[[#This Row],[Data]])</f>
        <v>2016</v>
      </c>
      <c r="D2027" s="7" t="str">
        <f>UPPER(TEXT(base[[#This Row],[Data]],"mmm"))</f>
        <v>OUT</v>
      </c>
      <c r="E2027" t="s">
        <v>10</v>
      </c>
      <c r="F2027" t="s">
        <v>14</v>
      </c>
      <c r="G2027" t="str">
        <f>PROPER(base[[#This Row],[Evento]]&amp;" "&amp;base[[#This Row],[Tipo]])</f>
        <v>Aniversário Teen</v>
      </c>
      <c r="H2027" t="s">
        <v>15</v>
      </c>
      <c r="I2027">
        <v>100</v>
      </c>
      <c r="J2027" s="3">
        <f>VLOOKUP(_xlfn.CONCAT(base[[#This Row],[Evento]],base[[#This Row],[Tipo]]),'[1]tabela de preços'!$D$4:$E$14,2,0)</f>
        <v>90</v>
      </c>
      <c r="K2027" s="3">
        <v>9000</v>
      </c>
      <c r="L2027" s="3">
        <v>3252</v>
      </c>
      <c r="M2027" s="3">
        <v>5748</v>
      </c>
      <c r="N2027" t="s">
        <v>23</v>
      </c>
    </row>
    <row r="2028" spans="2:14" hidden="1" x14ac:dyDescent="0.25">
      <c r="B2028" s="2">
        <v>42889</v>
      </c>
      <c r="C2028" s="7">
        <f>YEAR(base[[#This Row],[Data]])</f>
        <v>2017</v>
      </c>
      <c r="D2028" s="7" t="str">
        <f>UPPER(TEXT(base[[#This Row],[Data]],"mmm"))</f>
        <v>JUN</v>
      </c>
      <c r="E2028" t="s">
        <v>10</v>
      </c>
      <c r="F2028" t="s">
        <v>16</v>
      </c>
      <c r="G2028" t="str">
        <f>PROPER(base[[#This Row],[Evento]]&amp;" "&amp;base[[#This Row],[Tipo]])</f>
        <v>Aniversário Adulto</v>
      </c>
      <c r="H2028" t="s">
        <v>12</v>
      </c>
      <c r="I2028">
        <v>150</v>
      </c>
      <c r="J2028" s="3">
        <f>VLOOKUP(_xlfn.CONCAT(base[[#This Row],[Evento]],base[[#This Row],[Tipo]]),'[1]tabela de preços'!$D$4:$E$14,2,0)</f>
        <v>120</v>
      </c>
      <c r="K2028" s="3">
        <v>18000</v>
      </c>
      <c r="L2028" s="3">
        <v>7655</v>
      </c>
      <c r="M2028" s="3">
        <v>10345</v>
      </c>
      <c r="N2028" t="s">
        <v>23</v>
      </c>
    </row>
    <row r="2029" spans="2:14" hidden="1" x14ac:dyDescent="0.25">
      <c r="B2029" s="2">
        <v>42909</v>
      </c>
      <c r="C2029" s="7">
        <f>YEAR(base[[#This Row],[Data]])</f>
        <v>2017</v>
      </c>
      <c r="D2029" s="7" t="str">
        <f>UPPER(TEXT(base[[#This Row],[Data]],"mmm"))</f>
        <v>JUN</v>
      </c>
      <c r="E2029" t="s">
        <v>10</v>
      </c>
      <c r="F2029" t="s">
        <v>17</v>
      </c>
      <c r="G2029" t="str">
        <f>PROPER(base[[#This Row],[Evento]]&amp;" "&amp;base[[#This Row],[Tipo]])</f>
        <v>Aniversário Melhor Idade</v>
      </c>
      <c r="H2029" t="s">
        <v>15</v>
      </c>
      <c r="I2029">
        <v>70</v>
      </c>
      <c r="J2029" s="3">
        <f>VLOOKUP(_xlfn.CONCAT(base[[#This Row],[Evento]],base[[#This Row],[Tipo]]),'[1]tabela de preços'!$D$4:$E$14,2,0)</f>
        <v>120</v>
      </c>
      <c r="K2029" s="3">
        <v>8400</v>
      </c>
      <c r="L2029" s="3">
        <v>3098</v>
      </c>
      <c r="M2029" s="3">
        <v>5302</v>
      </c>
      <c r="N2029" t="s">
        <v>23</v>
      </c>
    </row>
    <row r="2030" spans="2:14" hidden="1" x14ac:dyDescent="0.25">
      <c r="B2030" s="2">
        <v>42594</v>
      </c>
      <c r="C2030" s="7">
        <f>YEAR(base[[#This Row],[Data]])</f>
        <v>2016</v>
      </c>
      <c r="D2030" s="7" t="str">
        <f>UPPER(TEXT(base[[#This Row],[Data]],"mmm"))</f>
        <v>AGO</v>
      </c>
      <c r="E2030" t="s">
        <v>18</v>
      </c>
      <c r="F2030" t="s">
        <v>16</v>
      </c>
      <c r="G2030" t="str">
        <f>PROPER(base[[#This Row],[Evento]]&amp;" "&amp;base[[#This Row],[Tipo]])</f>
        <v>Casamento Adulto</v>
      </c>
      <c r="H2030" t="s">
        <v>12</v>
      </c>
      <c r="I2030">
        <v>120</v>
      </c>
      <c r="J2030" s="3">
        <f>VLOOKUP(_xlfn.CONCAT(base[[#This Row],[Evento]],base[[#This Row],[Tipo]]),'[1]tabela de preços'!$D$4:$E$14,2,0)</f>
        <v>150</v>
      </c>
      <c r="K2030" s="3">
        <v>18000</v>
      </c>
      <c r="L2030" s="3">
        <v>7499</v>
      </c>
      <c r="M2030" s="3">
        <v>10501</v>
      </c>
      <c r="N2030" t="s">
        <v>23</v>
      </c>
    </row>
    <row r="2031" spans="2:14" hidden="1" x14ac:dyDescent="0.25">
      <c r="B2031" s="2">
        <v>42993</v>
      </c>
      <c r="C2031" s="7">
        <f>YEAR(base[[#This Row],[Data]])</f>
        <v>2017</v>
      </c>
      <c r="D2031" s="7" t="str">
        <f>UPPER(TEXT(base[[#This Row],[Data]],"mmm"))</f>
        <v>SET</v>
      </c>
      <c r="E2031" t="s">
        <v>19</v>
      </c>
      <c r="F2031" t="s">
        <v>16</v>
      </c>
      <c r="G2031" t="str">
        <f>PROPER(base[[#This Row],[Evento]]&amp;" "&amp;base[[#This Row],[Tipo]])</f>
        <v>Bodas Adulto</v>
      </c>
      <c r="H2031" t="s">
        <v>15</v>
      </c>
      <c r="I2031">
        <v>100</v>
      </c>
      <c r="J2031" s="3">
        <f>VLOOKUP(_xlfn.CONCAT(base[[#This Row],[Evento]],base[[#This Row],[Tipo]]),'[1]tabela de preços'!$D$4:$E$14,2,0)</f>
        <v>150</v>
      </c>
      <c r="K2031" s="3">
        <v>15000</v>
      </c>
      <c r="L2031" s="3">
        <v>5675</v>
      </c>
      <c r="M2031" s="3">
        <v>9325</v>
      </c>
      <c r="N2031" t="s">
        <v>23</v>
      </c>
    </row>
    <row r="2032" spans="2:14" hidden="1" x14ac:dyDescent="0.25">
      <c r="B2032" s="2">
        <v>42530</v>
      </c>
      <c r="C2032" s="7">
        <f>YEAR(base[[#This Row],[Data]])</f>
        <v>2016</v>
      </c>
      <c r="D2032" s="7" t="str">
        <f>UPPER(TEXT(base[[#This Row],[Data]],"mmm"))</f>
        <v>JUN</v>
      </c>
      <c r="E2032" t="s">
        <v>19</v>
      </c>
      <c r="F2032" t="s">
        <v>17</v>
      </c>
      <c r="G2032" t="str">
        <f>PROPER(base[[#This Row],[Evento]]&amp;" "&amp;base[[#This Row],[Tipo]])</f>
        <v>Bodas Melhor Idade</v>
      </c>
      <c r="H2032" t="s">
        <v>12</v>
      </c>
      <c r="I2032">
        <v>200</v>
      </c>
      <c r="J2032" s="3">
        <f>VLOOKUP(_xlfn.CONCAT(base[[#This Row],[Evento]],base[[#This Row],[Tipo]]),'[1]tabela de preços'!$D$4:$E$14,2,0)</f>
        <v>120</v>
      </c>
      <c r="K2032" s="3">
        <v>24000</v>
      </c>
      <c r="L2032" s="3">
        <v>8723</v>
      </c>
      <c r="M2032" s="3">
        <v>15277</v>
      </c>
      <c r="N2032" t="s">
        <v>23</v>
      </c>
    </row>
    <row r="2033" spans="2:14" hidden="1" x14ac:dyDescent="0.25">
      <c r="B2033" s="2">
        <v>42606</v>
      </c>
      <c r="C2033" s="7">
        <f>YEAR(base[[#This Row],[Data]])</f>
        <v>2016</v>
      </c>
      <c r="D2033" s="7" t="str">
        <f>UPPER(TEXT(base[[#This Row],[Data]],"mmm"))</f>
        <v>AGO</v>
      </c>
      <c r="E2033" t="s">
        <v>20</v>
      </c>
      <c r="F2033" t="s">
        <v>16</v>
      </c>
      <c r="G2033" t="str">
        <f>PROPER(base[[#This Row],[Evento]]&amp;" "&amp;base[[#This Row],[Tipo]])</f>
        <v>Empresa Adulto</v>
      </c>
      <c r="H2033" t="s">
        <v>15</v>
      </c>
      <c r="I2033">
        <v>50</v>
      </c>
      <c r="J2033" s="3">
        <f>VLOOKUP(_xlfn.CONCAT(base[[#This Row],[Evento]],base[[#This Row],[Tipo]]),'[1]tabela de preços'!$D$4:$E$14,2,0)</f>
        <v>100</v>
      </c>
      <c r="K2033" s="3">
        <v>5000</v>
      </c>
      <c r="L2033" s="3">
        <v>1848</v>
      </c>
      <c r="M2033" s="3">
        <v>3152</v>
      </c>
      <c r="N2033" t="s">
        <v>23</v>
      </c>
    </row>
    <row r="2034" spans="2:14" hidden="1" x14ac:dyDescent="0.25">
      <c r="B2034" s="2">
        <v>42933</v>
      </c>
      <c r="C2034" s="7">
        <f>YEAR(base[[#This Row],[Data]])</f>
        <v>2017</v>
      </c>
      <c r="D2034" s="7" t="str">
        <f>UPPER(TEXT(base[[#This Row],[Data]],"mmm"))</f>
        <v>JUL</v>
      </c>
      <c r="E2034" t="s">
        <v>21</v>
      </c>
      <c r="F2034" t="s">
        <v>14</v>
      </c>
      <c r="G2034" t="str">
        <f>PROPER(base[[#This Row],[Evento]]&amp;" "&amp;base[[#This Row],[Tipo]])</f>
        <v>15 Anos Teen</v>
      </c>
      <c r="H2034" t="s">
        <v>12</v>
      </c>
      <c r="I2034">
        <v>100</v>
      </c>
      <c r="J2034" s="3">
        <f>VLOOKUP(_xlfn.CONCAT(base[[#This Row],[Evento]],base[[#This Row],[Tipo]]),'[1]tabela de preços'!$D$4:$E$14,2,0)</f>
        <v>90</v>
      </c>
      <c r="K2034" s="3">
        <v>9000</v>
      </c>
      <c r="L2034" s="3">
        <v>3804</v>
      </c>
      <c r="M2034" s="3">
        <v>5196</v>
      </c>
      <c r="N2034" t="s">
        <v>23</v>
      </c>
    </row>
    <row r="2035" spans="2:14" hidden="1" x14ac:dyDescent="0.25">
      <c r="B2035" s="2">
        <v>42883</v>
      </c>
      <c r="C2035" s="7">
        <f>YEAR(base[[#This Row],[Data]])</f>
        <v>2017</v>
      </c>
      <c r="D2035" s="7" t="str">
        <f>UPPER(TEXT(base[[#This Row],[Data]],"mmm"))</f>
        <v>MAI</v>
      </c>
      <c r="E2035" t="s">
        <v>22</v>
      </c>
      <c r="F2035" t="s">
        <v>16</v>
      </c>
      <c r="G2035" t="str">
        <f>PROPER(base[[#This Row],[Evento]]&amp;" "&amp;base[[#This Row],[Tipo]])</f>
        <v>Despedida Adulto</v>
      </c>
      <c r="H2035" t="s">
        <v>15</v>
      </c>
      <c r="I2035">
        <v>150</v>
      </c>
      <c r="J2035" s="3">
        <f>VLOOKUP(_xlfn.CONCAT(base[[#This Row],[Evento]],base[[#This Row],[Tipo]]),'[1]tabela de preços'!$D$4:$E$14,2,0)</f>
        <v>120</v>
      </c>
      <c r="K2035" s="3">
        <v>18000</v>
      </c>
      <c r="L2035" s="3">
        <v>7378</v>
      </c>
      <c r="M2035" s="3">
        <v>10622</v>
      </c>
      <c r="N2035" t="s">
        <v>23</v>
      </c>
    </row>
    <row r="2036" spans="2:14" hidden="1" x14ac:dyDescent="0.25">
      <c r="B2036" s="2">
        <v>42885</v>
      </c>
      <c r="C2036" s="7">
        <f>YEAR(base[[#This Row],[Data]])</f>
        <v>2017</v>
      </c>
      <c r="D2036" s="7" t="str">
        <f>UPPER(TEXT(base[[#This Row],[Data]],"mmm"))</f>
        <v>MAI</v>
      </c>
      <c r="E2036" t="s">
        <v>10</v>
      </c>
      <c r="F2036" t="s">
        <v>11</v>
      </c>
      <c r="G2036" t="str">
        <f>PROPER(base[[#This Row],[Evento]]&amp;" "&amp;base[[#This Row],[Tipo]])</f>
        <v>Aniversário Infantil</v>
      </c>
      <c r="H2036" t="s">
        <v>12</v>
      </c>
      <c r="I2036">
        <v>50</v>
      </c>
      <c r="J2036" s="3">
        <f>VLOOKUP(_xlfn.CONCAT(base[[#This Row],[Evento]],base[[#This Row],[Tipo]]),'[1]tabela de preços'!$D$4:$E$14,2,0)</f>
        <v>70</v>
      </c>
      <c r="K2036" s="3">
        <v>3500</v>
      </c>
      <c r="L2036" s="3">
        <v>1157</v>
      </c>
      <c r="M2036" s="3">
        <v>2343</v>
      </c>
      <c r="N2036" t="s">
        <v>23</v>
      </c>
    </row>
    <row r="2037" spans="2:14" hidden="1" x14ac:dyDescent="0.25">
      <c r="B2037" s="2">
        <v>42538</v>
      </c>
      <c r="C2037" s="7">
        <f>YEAR(base[[#This Row],[Data]])</f>
        <v>2016</v>
      </c>
      <c r="D2037" s="7" t="str">
        <f>UPPER(TEXT(base[[#This Row],[Data]],"mmm"))</f>
        <v>JUN</v>
      </c>
      <c r="E2037" t="s">
        <v>10</v>
      </c>
      <c r="F2037" t="s">
        <v>14</v>
      </c>
      <c r="G2037" t="str">
        <f>PROPER(base[[#This Row],[Evento]]&amp;" "&amp;base[[#This Row],[Tipo]])</f>
        <v>Aniversário Teen</v>
      </c>
      <c r="H2037" t="s">
        <v>15</v>
      </c>
      <c r="I2037">
        <v>100</v>
      </c>
      <c r="J2037" s="3">
        <f>VLOOKUP(_xlfn.CONCAT(base[[#This Row],[Evento]],base[[#This Row],[Tipo]]),'[1]tabela de preços'!$D$4:$E$14,2,0)</f>
        <v>90</v>
      </c>
      <c r="K2037" s="3">
        <v>9000</v>
      </c>
      <c r="L2037" s="3">
        <v>3971</v>
      </c>
      <c r="M2037" s="3">
        <v>5029</v>
      </c>
      <c r="N2037" t="s">
        <v>23</v>
      </c>
    </row>
    <row r="2038" spans="2:14" hidden="1" x14ac:dyDescent="0.25">
      <c r="B2038" s="2">
        <v>42874</v>
      </c>
      <c r="C2038" s="7">
        <f>YEAR(base[[#This Row],[Data]])</f>
        <v>2017</v>
      </c>
      <c r="D2038" s="7" t="str">
        <f>UPPER(TEXT(base[[#This Row],[Data]],"mmm"))</f>
        <v>MAI</v>
      </c>
      <c r="E2038" t="s">
        <v>10</v>
      </c>
      <c r="F2038" t="s">
        <v>16</v>
      </c>
      <c r="G2038" t="str">
        <f>PROPER(base[[#This Row],[Evento]]&amp;" "&amp;base[[#This Row],[Tipo]])</f>
        <v>Aniversário Adulto</v>
      </c>
      <c r="H2038" t="s">
        <v>12</v>
      </c>
      <c r="I2038">
        <v>150</v>
      </c>
      <c r="J2038" s="3">
        <f>VLOOKUP(_xlfn.CONCAT(base[[#This Row],[Evento]],base[[#This Row],[Tipo]]),'[1]tabela de preços'!$D$4:$E$14,2,0)</f>
        <v>120</v>
      </c>
      <c r="K2038" s="3">
        <v>18000</v>
      </c>
      <c r="L2038" s="3">
        <v>6005</v>
      </c>
      <c r="M2038" s="3">
        <v>11995</v>
      </c>
      <c r="N2038" t="s">
        <v>23</v>
      </c>
    </row>
    <row r="2039" spans="2:14" hidden="1" x14ac:dyDescent="0.25">
      <c r="B2039" s="2">
        <v>42903</v>
      </c>
      <c r="C2039" s="7">
        <f>YEAR(base[[#This Row],[Data]])</f>
        <v>2017</v>
      </c>
      <c r="D2039" s="7" t="str">
        <f>UPPER(TEXT(base[[#This Row],[Data]],"mmm"))</f>
        <v>JUN</v>
      </c>
      <c r="E2039" t="s">
        <v>10</v>
      </c>
      <c r="F2039" t="s">
        <v>17</v>
      </c>
      <c r="G2039" t="str">
        <f>PROPER(base[[#This Row],[Evento]]&amp;" "&amp;base[[#This Row],[Tipo]])</f>
        <v>Aniversário Melhor Idade</v>
      </c>
      <c r="H2039" t="s">
        <v>15</v>
      </c>
      <c r="I2039">
        <v>70</v>
      </c>
      <c r="J2039" s="3">
        <f>VLOOKUP(_xlfn.CONCAT(base[[#This Row],[Evento]],base[[#This Row],[Tipo]]),'[1]tabela de preços'!$D$4:$E$14,2,0)</f>
        <v>120</v>
      </c>
      <c r="K2039" s="3">
        <v>8400</v>
      </c>
      <c r="L2039" s="3">
        <v>3663</v>
      </c>
      <c r="M2039" s="3">
        <v>4737</v>
      </c>
      <c r="N2039" t="s">
        <v>23</v>
      </c>
    </row>
    <row r="2040" spans="2:14" hidden="1" x14ac:dyDescent="0.25">
      <c r="B2040" s="2">
        <v>42912</v>
      </c>
      <c r="C2040" s="7">
        <f>YEAR(base[[#This Row],[Data]])</f>
        <v>2017</v>
      </c>
      <c r="D2040" s="7" t="str">
        <f>UPPER(TEXT(base[[#This Row],[Data]],"mmm"))</f>
        <v>JUN</v>
      </c>
      <c r="E2040" t="s">
        <v>18</v>
      </c>
      <c r="F2040" t="s">
        <v>16</v>
      </c>
      <c r="G2040" t="str">
        <f>PROPER(base[[#This Row],[Evento]]&amp;" "&amp;base[[#This Row],[Tipo]])</f>
        <v>Casamento Adulto</v>
      </c>
      <c r="H2040" t="s">
        <v>12</v>
      </c>
      <c r="I2040">
        <v>120</v>
      </c>
      <c r="J2040" s="3">
        <f>VLOOKUP(_xlfn.CONCAT(base[[#This Row],[Evento]],base[[#This Row],[Tipo]]),'[1]tabela de preços'!$D$4:$E$14,2,0)</f>
        <v>150</v>
      </c>
      <c r="K2040" s="3">
        <v>18000</v>
      </c>
      <c r="L2040" s="3">
        <v>7456</v>
      </c>
      <c r="M2040" s="3">
        <v>10544</v>
      </c>
      <c r="N2040" t="s">
        <v>23</v>
      </c>
    </row>
    <row r="2041" spans="2:14" hidden="1" x14ac:dyDescent="0.25">
      <c r="B2041" s="2">
        <v>42542</v>
      </c>
      <c r="C2041" s="7">
        <f>YEAR(base[[#This Row],[Data]])</f>
        <v>2016</v>
      </c>
      <c r="D2041" s="7" t="str">
        <f>UPPER(TEXT(base[[#This Row],[Data]],"mmm"))</f>
        <v>JUN</v>
      </c>
      <c r="E2041" t="s">
        <v>19</v>
      </c>
      <c r="F2041" t="s">
        <v>16</v>
      </c>
      <c r="G2041" t="str">
        <f>PROPER(base[[#This Row],[Evento]]&amp;" "&amp;base[[#This Row],[Tipo]])</f>
        <v>Bodas Adulto</v>
      </c>
      <c r="H2041" t="s">
        <v>15</v>
      </c>
      <c r="I2041">
        <v>100</v>
      </c>
      <c r="J2041" s="3">
        <f>VLOOKUP(_xlfn.CONCAT(base[[#This Row],[Evento]],base[[#This Row],[Tipo]]),'[1]tabela de preços'!$D$4:$E$14,2,0)</f>
        <v>150</v>
      </c>
      <c r="K2041" s="3">
        <v>15000</v>
      </c>
      <c r="L2041" s="3">
        <v>5178</v>
      </c>
      <c r="M2041" s="3">
        <v>9822</v>
      </c>
      <c r="N2041" t="s">
        <v>23</v>
      </c>
    </row>
    <row r="2042" spans="2:14" hidden="1" x14ac:dyDescent="0.25">
      <c r="B2042" s="2">
        <v>42375</v>
      </c>
      <c r="C2042" s="7">
        <f>YEAR(base[[#This Row],[Data]])</f>
        <v>2016</v>
      </c>
      <c r="D2042" s="7" t="str">
        <f>UPPER(TEXT(base[[#This Row],[Data]],"mmm"))</f>
        <v>JAN</v>
      </c>
      <c r="E2042" t="s">
        <v>19</v>
      </c>
      <c r="F2042" t="s">
        <v>17</v>
      </c>
      <c r="G2042" t="str">
        <f>PROPER(base[[#This Row],[Evento]]&amp;" "&amp;base[[#This Row],[Tipo]])</f>
        <v>Bodas Melhor Idade</v>
      </c>
      <c r="H2042" t="s">
        <v>12</v>
      </c>
      <c r="I2042">
        <v>200</v>
      </c>
      <c r="J2042" s="3">
        <f>VLOOKUP(_xlfn.CONCAT(base[[#This Row],[Evento]],base[[#This Row],[Tipo]]),'[1]tabela de preços'!$D$4:$E$14,2,0)</f>
        <v>120</v>
      </c>
      <c r="K2042" s="3">
        <v>24000</v>
      </c>
      <c r="L2042" s="3">
        <v>10380</v>
      </c>
      <c r="M2042" s="3">
        <v>13620</v>
      </c>
      <c r="N2042" t="s">
        <v>23</v>
      </c>
    </row>
    <row r="2043" spans="2:14" hidden="1" x14ac:dyDescent="0.25">
      <c r="B2043" s="2">
        <v>42700</v>
      </c>
      <c r="C2043" s="7">
        <f>YEAR(base[[#This Row],[Data]])</f>
        <v>2016</v>
      </c>
      <c r="D2043" s="7" t="str">
        <f>UPPER(TEXT(base[[#This Row],[Data]],"mmm"))</f>
        <v>NOV</v>
      </c>
      <c r="E2043" t="s">
        <v>20</v>
      </c>
      <c r="F2043" t="s">
        <v>16</v>
      </c>
      <c r="G2043" t="str">
        <f>PROPER(base[[#This Row],[Evento]]&amp;" "&amp;base[[#This Row],[Tipo]])</f>
        <v>Empresa Adulto</v>
      </c>
      <c r="H2043" t="s">
        <v>15</v>
      </c>
      <c r="I2043">
        <v>50</v>
      </c>
      <c r="J2043" s="3">
        <f>VLOOKUP(_xlfn.CONCAT(base[[#This Row],[Evento]],base[[#This Row],[Tipo]]),'[1]tabela de preços'!$D$4:$E$14,2,0)</f>
        <v>100</v>
      </c>
      <c r="K2043" s="3">
        <v>5000</v>
      </c>
      <c r="L2043" s="3">
        <v>1941</v>
      </c>
      <c r="M2043" s="3">
        <v>3059</v>
      </c>
      <c r="N2043" t="s">
        <v>23</v>
      </c>
    </row>
    <row r="2044" spans="2:14" x14ac:dyDescent="0.25">
      <c r="B2044" s="2">
        <v>42741</v>
      </c>
      <c r="C2044" s="7">
        <f>YEAR(base[[#This Row],[Data]])</f>
        <v>2017</v>
      </c>
      <c r="D2044" s="7" t="str">
        <f>UPPER(TEXT(base[[#This Row],[Data]],"mmm"))</f>
        <v>JAN</v>
      </c>
      <c r="E2044" t="s">
        <v>21</v>
      </c>
      <c r="F2044" t="s">
        <v>14</v>
      </c>
      <c r="G2044" t="str">
        <f>PROPER(base[[#This Row],[Evento]]&amp;" "&amp;base[[#This Row],[Tipo]])</f>
        <v>15 Anos Teen</v>
      </c>
      <c r="H2044" t="s">
        <v>12</v>
      </c>
      <c r="I2044">
        <v>100</v>
      </c>
      <c r="J2044" s="3">
        <f>VLOOKUP(_xlfn.CONCAT(base[[#This Row],[Evento]],base[[#This Row],[Tipo]]),'[1]tabela de preços'!$D$4:$E$14,2,0)</f>
        <v>90</v>
      </c>
      <c r="K2044" s="3">
        <v>9000</v>
      </c>
      <c r="L2044" s="3">
        <v>3473</v>
      </c>
      <c r="M2044" s="3">
        <v>5527</v>
      </c>
      <c r="N2044" t="s">
        <v>23</v>
      </c>
    </row>
    <row r="2045" spans="2:14" hidden="1" x14ac:dyDescent="0.25">
      <c r="B2045" s="2">
        <v>43079</v>
      </c>
      <c r="C2045" s="7">
        <f>YEAR(base[[#This Row],[Data]])</f>
        <v>2017</v>
      </c>
      <c r="D2045" s="7" t="str">
        <f>UPPER(TEXT(base[[#This Row],[Data]],"mmm"))</f>
        <v>DEZ</v>
      </c>
      <c r="E2045" t="s">
        <v>22</v>
      </c>
      <c r="F2045" t="s">
        <v>16</v>
      </c>
      <c r="G2045" t="str">
        <f>PROPER(base[[#This Row],[Evento]]&amp;" "&amp;base[[#This Row],[Tipo]])</f>
        <v>Despedida Adulto</v>
      </c>
      <c r="H2045" t="s">
        <v>15</v>
      </c>
      <c r="I2045">
        <v>150</v>
      </c>
      <c r="J2045" s="3">
        <f>VLOOKUP(_xlfn.CONCAT(base[[#This Row],[Evento]],base[[#This Row],[Tipo]]),'[1]tabela de preços'!$D$4:$E$14,2,0)</f>
        <v>120</v>
      </c>
      <c r="K2045" s="3">
        <v>18000</v>
      </c>
      <c r="L2045" s="3">
        <v>7481</v>
      </c>
      <c r="M2045" s="3">
        <v>10519</v>
      </c>
      <c r="N2045" t="s">
        <v>23</v>
      </c>
    </row>
    <row r="2046" spans="2:14" hidden="1" x14ac:dyDescent="0.25">
      <c r="B2046" s="2">
        <v>42451</v>
      </c>
      <c r="C2046" s="7">
        <f>YEAR(base[[#This Row],[Data]])</f>
        <v>2016</v>
      </c>
      <c r="D2046" s="7" t="str">
        <f>UPPER(TEXT(base[[#This Row],[Data]],"mmm"))</f>
        <v>MAR</v>
      </c>
      <c r="E2046" t="s">
        <v>10</v>
      </c>
      <c r="F2046" t="s">
        <v>11</v>
      </c>
      <c r="G2046" t="str">
        <f>PROPER(base[[#This Row],[Evento]]&amp;" "&amp;base[[#This Row],[Tipo]])</f>
        <v>Aniversário Infantil</v>
      </c>
      <c r="H2046" t="s">
        <v>12</v>
      </c>
      <c r="I2046">
        <v>50</v>
      </c>
      <c r="J2046" s="3">
        <f>VLOOKUP(_xlfn.CONCAT(base[[#This Row],[Evento]],base[[#This Row],[Tipo]]),'[1]tabela de preços'!$D$4:$E$14,2,0)</f>
        <v>70</v>
      </c>
      <c r="K2046" s="3">
        <v>3500</v>
      </c>
      <c r="L2046" s="3">
        <v>1466</v>
      </c>
      <c r="M2046" s="3">
        <v>2034</v>
      </c>
      <c r="N2046" t="s">
        <v>23</v>
      </c>
    </row>
    <row r="2047" spans="2:14" hidden="1" x14ac:dyDescent="0.25">
      <c r="B2047" s="2">
        <v>42945</v>
      </c>
      <c r="C2047" s="7">
        <f>YEAR(base[[#This Row],[Data]])</f>
        <v>2017</v>
      </c>
      <c r="D2047" s="7" t="str">
        <f>UPPER(TEXT(base[[#This Row],[Data]],"mmm"))</f>
        <v>JUL</v>
      </c>
      <c r="E2047" t="s">
        <v>10</v>
      </c>
      <c r="F2047" t="s">
        <v>14</v>
      </c>
      <c r="G2047" t="str">
        <f>PROPER(base[[#This Row],[Evento]]&amp;" "&amp;base[[#This Row],[Tipo]])</f>
        <v>Aniversário Teen</v>
      </c>
      <c r="H2047" t="s">
        <v>15</v>
      </c>
      <c r="I2047">
        <v>100</v>
      </c>
      <c r="J2047" s="3">
        <f>VLOOKUP(_xlfn.CONCAT(base[[#This Row],[Evento]],base[[#This Row],[Tipo]]),'[1]tabela de preços'!$D$4:$E$14,2,0)</f>
        <v>90</v>
      </c>
      <c r="K2047" s="3">
        <v>9000</v>
      </c>
      <c r="L2047" s="3">
        <v>3940</v>
      </c>
      <c r="M2047" s="3">
        <v>5060</v>
      </c>
      <c r="N2047" t="s">
        <v>23</v>
      </c>
    </row>
    <row r="2048" spans="2:14" hidden="1" x14ac:dyDescent="0.25">
      <c r="B2048" s="2">
        <v>43076</v>
      </c>
      <c r="C2048" s="7">
        <f>YEAR(base[[#This Row],[Data]])</f>
        <v>2017</v>
      </c>
      <c r="D2048" s="7" t="str">
        <f>UPPER(TEXT(base[[#This Row],[Data]],"mmm"))</f>
        <v>DEZ</v>
      </c>
      <c r="E2048" t="s">
        <v>10</v>
      </c>
      <c r="F2048" t="s">
        <v>16</v>
      </c>
      <c r="G2048" t="str">
        <f>PROPER(base[[#This Row],[Evento]]&amp;" "&amp;base[[#This Row],[Tipo]])</f>
        <v>Aniversário Adulto</v>
      </c>
      <c r="H2048" t="s">
        <v>12</v>
      </c>
      <c r="I2048">
        <v>150</v>
      </c>
      <c r="J2048" s="3">
        <f>VLOOKUP(_xlfn.CONCAT(base[[#This Row],[Evento]],base[[#This Row],[Tipo]]),'[1]tabela de preços'!$D$4:$E$14,2,0)</f>
        <v>120</v>
      </c>
      <c r="K2048" s="3">
        <v>18000</v>
      </c>
      <c r="L2048" s="3">
        <v>7296</v>
      </c>
      <c r="M2048" s="3">
        <v>10704</v>
      </c>
      <c r="N2048" t="s">
        <v>23</v>
      </c>
    </row>
    <row r="2049" spans="2:14" hidden="1" x14ac:dyDescent="0.25">
      <c r="B2049" s="2">
        <v>42607</v>
      </c>
      <c r="C2049" s="7">
        <f>YEAR(base[[#This Row],[Data]])</f>
        <v>2016</v>
      </c>
      <c r="D2049" s="7" t="str">
        <f>UPPER(TEXT(base[[#This Row],[Data]],"mmm"))</f>
        <v>AGO</v>
      </c>
      <c r="E2049" t="s">
        <v>10</v>
      </c>
      <c r="F2049" t="s">
        <v>17</v>
      </c>
      <c r="G2049" t="str">
        <f>PROPER(base[[#This Row],[Evento]]&amp;" "&amp;base[[#This Row],[Tipo]])</f>
        <v>Aniversário Melhor Idade</v>
      </c>
      <c r="H2049" t="s">
        <v>15</v>
      </c>
      <c r="I2049">
        <v>70</v>
      </c>
      <c r="J2049" s="3">
        <f>VLOOKUP(_xlfn.CONCAT(base[[#This Row],[Evento]],base[[#This Row],[Tipo]]),'[1]tabela de preços'!$D$4:$E$14,2,0)</f>
        <v>120</v>
      </c>
      <c r="K2049" s="3">
        <v>8400</v>
      </c>
      <c r="L2049" s="3">
        <v>3517</v>
      </c>
      <c r="M2049" s="3">
        <v>4883</v>
      </c>
      <c r="N2049" t="s">
        <v>23</v>
      </c>
    </row>
    <row r="2050" spans="2:14" hidden="1" x14ac:dyDescent="0.25">
      <c r="B2050" s="2">
        <v>42443</v>
      </c>
      <c r="C2050" s="7">
        <f>YEAR(base[[#This Row],[Data]])</f>
        <v>2016</v>
      </c>
      <c r="D2050" s="7" t="str">
        <f>UPPER(TEXT(base[[#This Row],[Data]],"mmm"))</f>
        <v>MAR</v>
      </c>
      <c r="E2050" t="s">
        <v>18</v>
      </c>
      <c r="F2050" t="s">
        <v>16</v>
      </c>
      <c r="G2050" t="str">
        <f>PROPER(base[[#This Row],[Evento]]&amp;" "&amp;base[[#This Row],[Tipo]])</f>
        <v>Casamento Adulto</v>
      </c>
      <c r="H2050" t="s">
        <v>12</v>
      </c>
      <c r="I2050">
        <v>120</v>
      </c>
      <c r="J2050" s="3">
        <f>VLOOKUP(_xlfn.CONCAT(base[[#This Row],[Evento]],base[[#This Row],[Tipo]]),'[1]tabela de preços'!$D$4:$E$14,2,0)</f>
        <v>150</v>
      </c>
      <c r="K2050" s="3">
        <v>18000</v>
      </c>
      <c r="L2050" s="3">
        <v>7279</v>
      </c>
      <c r="M2050" s="3">
        <v>10721</v>
      </c>
      <c r="N2050" t="s">
        <v>23</v>
      </c>
    </row>
    <row r="2051" spans="2:14" x14ac:dyDescent="0.25">
      <c r="B2051" s="2">
        <v>42739</v>
      </c>
      <c r="C2051" s="7">
        <f>YEAR(base[[#This Row],[Data]])</f>
        <v>2017</v>
      </c>
      <c r="D2051" s="7" t="str">
        <f>UPPER(TEXT(base[[#This Row],[Data]],"mmm"))</f>
        <v>JAN</v>
      </c>
      <c r="E2051" t="s">
        <v>19</v>
      </c>
      <c r="F2051" t="s">
        <v>16</v>
      </c>
      <c r="G2051" t="str">
        <f>PROPER(base[[#This Row],[Evento]]&amp;" "&amp;base[[#This Row],[Tipo]])</f>
        <v>Bodas Adulto</v>
      </c>
      <c r="H2051" t="s">
        <v>15</v>
      </c>
      <c r="I2051">
        <v>100</v>
      </c>
      <c r="J2051" s="3">
        <f>VLOOKUP(_xlfn.CONCAT(base[[#This Row],[Evento]],base[[#This Row],[Tipo]]),'[1]tabela de preços'!$D$4:$E$14,2,0)</f>
        <v>150</v>
      </c>
      <c r="K2051" s="3">
        <v>15000</v>
      </c>
      <c r="L2051" s="3">
        <v>6320</v>
      </c>
      <c r="M2051" s="3">
        <v>8680</v>
      </c>
      <c r="N2051" t="s">
        <v>23</v>
      </c>
    </row>
    <row r="2052" spans="2:14" hidden="1" x14ac:dyDescent="0.25">
      <c r="B2052" s="2">
        <v>42781</v>
      </c>
      <c r="C2052" s="7">
        <f>YEAR(base[[#This Row],[Data]])</f>
        <v>2017</v>
      </c>
      <c r="D2052" s="7" t="str">
        <f>UPPER(TEXT(base[[#This Row],[Data]],"mmm"))</f>
        <v>FEV</v>
      </c>
      <c r="E2052" t="s">
        <v>19</v>
      </c>
      <c r="F2052" t="s">
        <v>17</v>
      </c>
      <c r="G2052" t="str">
        <f>PROPER(base[[#This Row],[Evento]]&amp;" "&amp;base[[#This Row],[Tipo]])</f>
        <v>Bodas Melhor Idade</v>
      </c>
      <c r="H2052" t="s">
        <v>12</v>
      </c>
      <c r="I2052">
        <v>200</v>
      </c>
      <c r="J2052" s="3">
        <f>VLOOKUP(_xlfn.CONCAT(base[[#This Row],[Evento]],base[[#This Row],[Tipo]]),'[1]tabela de preços'!$D$4:$E$14,2,0)</f>
        <v>120</v>
      </c>
      <c r="K2052" s="3">
        <v>24000</v>
      </c>
      <c r="L2052" s="3">
        <v>8061</v>
      </c>
      <c r="M2052" s="3">
        <v>15939</v>
      </c>
      <c r="N2052" t="s">
        <v>23</v>
      </c>
    </row>
    <row r="2053" spans="2:14" hidden="1" x14ac:dyDescent="0.25">
      <c r="B2053" s="2">
        <v>42701</v>
      </c>
      <c r="C2053" s="7">
        <f>YEAR(base[[#This Row],[Data]])</f>
        <v>2016</v>
      </c>
      <c r="D2053" s="7" t="str">
        <f>UPPER(TEXT(base[[#This Row],[Data]],"mmm"))</f>
        <v>NOV</v>
      </c>
      <c r="E2053" t="s">
        <v>20</v>
      </c>
      <c r="F2053" t="s">
        <v>16</v>
      </c>
      <c r="G2053" t="str">
        <f>PROPER(base[[#This Row],[Evento]]&amp;" "&amp;base[[#This Row],[Tipo]])</f>
        <v>Empresa Adulto</v>
      </c>
      <c r="H2053" t="s">
        <v>15</v>
      </c>
      <c r="I2053">
        <v>50</v>
      </c>
      <c r="J2053" s="3">
        <f>VLOOKUP(_xlfn.CONCAT(base[[#This Row],[Evento]],base[[#This Row],[Tipo]]),'[1]tabela de preços'!$D$4:$E$14,2,0)</f>
        <v>100</v>
      </c>
      <c r="K2053" s="3">
        <v>5000</v>
      </c>
      <c r="L2053" s="3">
        <v>2128</v>
      </c>
      <c r="M2053" s="3">
        <v>2872</v>
      </c>
      <c r="N2053" t="s">
        <v>23</v>
      </c>
    </row>
    <row r="2054" spans="2:14" hidden="1" x14ac:dyDescent="0.25">
      <c r="B2054" s="2">
        <v>42635</v>
      </c>
      <c r="C2054" s="7">
        <f>YEAR(base[[#This Row],[Data]])</f>
        <v>2016</v>
      </c>
      <c r="D2054" s="7" t="str">
        <f>UPPER(TEXT(base[[#This Row],[Data]],"mmm"))</f>
        <v>SET</v>
      </c>
      <c r="E2054" t="s">
        <v>21</v>
      </c>
      <c r="F2054" t="s">
        <v>14</v>
      </c>
      <c r="G2054" t="str">
        <f>PROPER(base[[#This Row],[Evento]]&amp;" "&amp;base[[#This Row],[Tipo]])</f>
        <v>15 Anos Teen</v>
      </c>
      <c r="H2054" t="s">
        <v>12</v>
      </c>
      <c r="I2054">
        <v>100</v>
      </c>
      <c r="J2054" s="3">
        <f>VLOOKUP(_xlfn.CONCAT(base[[#This Row],[Evento]],base[[#This Row],[Tipo]]),'[1]tabela de preços'!$D$4:$E$14,2,0)</f>
        <v>90</v>
      </c>
      <c r="K2054" s="3">
        <v>9000</v>
      </c>
      <c r="L2054" s="3">
        <v>3197</v>
      </c>
      <c r="M2054" s="3">
        <v>5803</v>
      </c>
      <c r="N2054" t="s">
        <v>23</v>
      </c>
    </row>
    <row r="2055" spans="2:14" hidden="1" x14ac:dyDescent="0.25">
      <c r="B2055" s="2">
        <v>42414</v>
      </c>
      <c r="C2055" s="7">
        <f>YEAR(base[[#This Row],[Data]])</f>
        <v>2016</v>
      </c>
      <c r="D2055" s="7" t="str">
        <f>UPPER(TEXT(base[[#This Row],[Data]],"mmm"))</f>
        <v>FEV</v>
      </c>
      <c r="E2055" t="s">
        <v>22</v>
      </c>
      <c r="F2055" t="s">
        <v>16</v>
      </c>
      <c r="G2055" t="str">
        <f>PROPER(base[[#This Row],[Evento]]&amp;" "&amp;base[[#This Row],[Tipo]])</f>
        <v>Despedida Adulto</v>
      </c>
      <c r="H2055" t="s">
        <v>15</v>
      </c>
      <c r="I2055">
        <v>150</v>
      </c>
      <c r="J2055" s="3">
        <f>VLOOKUP(_xlfn.CONCAT(base[[#This Row],[Evento]],base[[#This Row],[Tipo]]),'[1]tabela de preços'!$D$4:$E$14,2,0)</f>
        <v>120</v>
      </c>
      <c r="K2055" s="3">
        <v>18000</v>
      </c>
      <c r="L2055" s="3">
        <v>7317</v>
      </c>
      <c r="M2055" s="3">
        <v>10683</v>
      </c>
      <c r="N2055" t="s">
        <v>23</v>
      </c>
    </row>
    <row r="2056" spans="2:14" hidden="1" x14ac:dyDescent="0.25">
      <c r="B2056" s="2">
        <v>42906</v>
      </c>
      <c r="C2056" s="7">
        <f>YEAR(base[[#This Row],[Data]])</f>
        <v>2017</v>
      </c>
      <c r="D2056" s="7" t="str">
        <f>UPPER(TEXT(base[[#This Row],[Data]],"mmm"))</f>
        <v>JUN</v>
      </c>
      <c r="E2056" t="s">
        <v>10</v>
      </c>
      <c r="F2056" t="s">
        <v>11</v>
      </c>
      <c r="G2056" t="str">
        <f>PROPER(base[[#This Row],[Evento]]&amp;" "&amp;base[[#This Row],[Tipo]])</f>
        <v>Aniversário Infantil</v>
      </c>
      <c r="H2056" t="s">
        <v>12</v>
      </c>
      <c r="I2056">
        <v>50</v>
      </c>
      <c r="J2056" s="3">
        <f>VLOOKUP(_xlfn.CONCAT(base[[#This Row],[Evento]],base[[#This Row],[Tipo]]),'[1]tabela de preços'!$D$4:$E$14,2,0)</f>
        <v>70</v>
      </c>
      <c r="K2056" s="3">
        <v>3500</v>
      </c>
      <c r="L2056" s="3">
        <v>1288</v>
      </c>
      <c r="M2056" s="3">
        <v>2212</v>
      </c>
      <c r="N2056" t="s">
        <v>23</v>
      </c>
    </row>
    <row r="2057" spans="2:14" hidden="1" x14ac:dyDescent="0.25">
      <c r="B2057" s="2">
        <v>42591</v>
      </c>
      <c r="C2057" s="7">
        <f>YEAR(base[[#This Row],[Data]])</f>
        <v>2016</v>
      </c>
      <c r="D2057" s="7" t="str">
        <f>UPPER(TEXT(base[[#This Row],[Data]],"mmm"))</f>
        <v>AGO</v>
      </c>
      <c r="E2057" t="s">
        <v>10</v>
      </c>
      <c r="F2057" t="s">
        <v>14</v>
      </c>
      <c r="G2057" t="str">
        <f>PROPER(base[[#This Row],[Evento]]&amp;" "&amp;base[[#This Row],[Tipo]])</f>
        <v>Aniversário Teen</v>
      </c>
      <c r="H2057" t="s">
        <v>15</v>
      </c>
      <c r="I2057">
        <v>100</v>
      </c>
      <c r="J2057" s="3">
        <f>VLOOKUP(_xlfn.CONCAT(base[[#This Row],[Evento]],base[[#This Row],[Tipo]]),'[1]tabela de preços'!$D$4:$E$14,2,0)</f>
        <v>90</v>
      </c>
      <c r="K2057" s="3">
        <v>9000</v>
      </c>
      <c r="L2057" s="3">
        <v>3147</v>
      </c>
      <c r="M2057" s="3">
        <v>5853</v>
      </c>
      <c r="N2057" t="s">
        <v>23</v>
      </c>
    </row>
    <row r="2058" spans="2:14" x14ac:dyDescent="0.25">
      <c r="B2058" s="2">
        <v>42755</v>
      </c>
      <c r="C2058" s="7">
        <f>YEAR(base[[#This Row],[Data]])</f>
        <v>2017</v>
      </c>
      <c r="D2058" s="7" t="str">
        <f>UPPER(TEXT(base[[#This Row],[Data]],"mmm"))</f>
        <v>JAN</v>
      </c>
      <c r="E2058" t="s">
        <v>10</v>
      </c>
      <c r="F2058" t="s">
        <v>16</v>
      </c>
      <c r="G2058" t="str">
        <f>PROPER(base[[#This Row],[Evento]]&amp;" "&amp;base[[#This Row],[Tipo]])</f>
        <v>Aniversário Adulto</v>
      </c>
      <c r="H2058" t="s">
        <v>12</v>
      </c>
      <c r="I2058">
        <v>150</v>
      </c>
      <c r="J2058" s="3">
        <f>VLOOKUP(_xlfn.CONCAT(base[[#This Row],[Evento]],base[[#This Row],[Tipo]]),'[1]tabela de preços'!$D$4:$E$14,2,0)</f>
        <v>120</v>
      </c>
      <c r="K2058" s="3">
        <v>18000</v>
      </c>
      <c r="L2058" s="3">
        <v>7879</v>
      </c>
      <c r="M2058" s="3">
        <v>10121</v>
      </c>
      <c r="N2058" t="s">
        <v>23</v>
      </c>
    </row>
    <row r="2059" spans="2:14" hidden="1" x14ac:dyDescent="0.25">
      <c r="B2059" s="2">
        <v>42836</v>
      </c>
      <c r="C2059" s="7">
        <f>YEAR(base[[#This Row],[Data]])</f>
        <v>2017</v>
      </c>
      <c r="D2059" s="7" t="str">
        <f>UPPER(TEXT(base[[#This Row],[Data]],"mmm"))</f>
        <v>ABR</v>
      </c>
      <c r="E2059" t="s">
        <v>10</v>
      </c>
      <c r="F2059" t="s">
        <v>17</v>
      </c>
      <c r="G2059" t="str">
        <f>PROPER(base[[#This Row],[Evento]]&amp;" "&amp;base[[#This Row],[Tipo]])</f>
        <v>Aniversário Melhor Idade</v>
      </c>
      <c r="H2059" t="s">
        <v>15</v>
      </c>
      <c r="I2059">
        <v>70</v>
      </c>
      <c r="J2059" s="3">
        <f>VLOOKUP(_xlfn.CONCAT(base[[#This Row],[Evento]],base[[#This Row],[Tipo]]),'[1]tabela de preços'!$D$4:$E$14,2,0)</f>
        <v>120</v>
      </c>
      <c r="K2059" s="3">
        <v>8400</v>
      </c>
      <c r="L2059" s="3">
        <v>3064</v>
      </c>
      <c r="M2059" s="3">
        <v>5336</v>
      </c>
      <c r="N2059" t="s">
        <v>23</v>
      </c>
    </row>
    <row r="2060" spans="2:14" hidden="1" x14ac:dyDescent="0.25">
      <c r="B2060" s="2">
        <v>42972</v>
      </c>
      <c r="C2060" s="7">
        <f>YEAR(base[[#This Row],[Data]])</f>
        <v>2017</v>
      </c>
      <c r="D2060" s="7" t="str">
        <f>UPPER(TEXT(base[[#This Row],[Data]],"mmm"))</f>
        <v>AGO</v>
      </c>
      <c r="E2060" t="s">
        <v>18</v>
      </c>
      <c r="F2060" t="s">
        <v>16</v>
      </c>
      <c r="G2060" t="str">
        <f>PROPER(base[[#This Row],[Evento]]&amp;" "&amp;base[[#This Row],[Tipo]])</f>
        <v>Casamento Adulto</v>
      </c>
      <c r="H2060" t="s">
        <v>12</v>
      </c>
      <c r="I2060">
        <v>120</v>
      </c>
      <c r="J2060" s="3">
        <f>VLOOKUP(_xlfn.CONCAT(base[[#This Row],[Evento]],base[[#This Row],[Tipo]]),'[1]tabela de preços'!$D$4:$E$14,2,0)</f>
        <v>150</v>
      </c>
      <c r="K2060" s="3">
        <v>18000</v>
      </c>
      <c r="L2060" s="3">
        <v>6541</v>
      </c>
      <c r="M2060" s="3">
        <v>11459</v>
      </c>
      <c r="N2060" t="s">
        <v>23</v>
      </c>
    </row>
    <row r="2061" spans="2:14" hidden="1" x14ac:dyDescent="0.25">
      <c r="B2061" s="2">
        <v>42534</v>
      </c>
      <c r="C2061" s="7">
        <f>YEAR(base[[#This Row],[Data]])</f>
        <v>2016</v>
      </c>
      <c r="D2061" s="7" t="str">
        <f>UPPER(TEXT(base[[#This Row],[Data]],"mmm"))</f>
        <v>JUN</v>
      </c>
      <c r="E2061" t="s">
        <v>19</v>
      </c>
      <c r="F2061" t="s">
        <v>16</v>
      </c>
      <c r="G2061" t="str">
        <f>PROPER(base[[#This Row],[Evento]]&amp;" "&amp;base[[#This Row],[Tipo]])</f>
        <v>Bodas Adulto</v>
      </c>
      <c r="H2061" t="s">
        <v>15</v>
      </c>
      <c r="I2061">
        <v>100</v>
      </c>
      <c r="J2061" s="3">
        <f>VLOOKUP(_xlfn.CONCAT(base[[#This Row],[Evento]],base[[#This Row],[Tipo]]),'[1]tabela de preços'!$D$4:$E$14,2,0)</f>
        <v>150</v>
      </c>
      <c r="K2061" s="3">
        <v>15000</v>
      </c>
      <c r="L2061" s="3">
        <v>6362</v>
      </c>
      <c r="M2061" s="3">
        <v>8638</v>
      </c>
      <c r="N2061" t="s">
        <v>23</v>
      </c>
    </row>
    <row r="2062" spans="2:14" hidden="1" x14ac:dyDescent="0.25">
      <c r="B2062" s="2">
        <v>43096</v>
      </c>
      <c r="C2062" s="7">
        <f>YEAR(base[[#This Row],[Data]])</f>
        <v>2017</v>
      </c>
      <c r="D2062" s="7" t="str">
        <f>UPPER(TEXT(base[[#This Row],[Data]],"mmm"))</f>
        <v>DEZ</v>
      </c>
      <c r="E2062" t="s">
        <v>19</v>
      </c>
      <c r="F2062" t="s">
        <v>17</v>
      </c>
      <c r="G2062" t="str">
        <f>PROPER(base[[#This Row],[Evento]]&amp;" "&amp;base[[#This Row],[Tipo]])</f>
        <v>Bodas Melhor Idade</v>
      </c>
      <c r="H2062" t="s">
        <v>12</v>
      </c>
      <c r="I2062">
        <v>200</v>
      </c>
      <c r="J2062" s="3">
        <f>VLOOKUP(_xlfn.CONCAT(base[[#This Row],[Evento]],base[[#This Row],[Tipo]]),'[1]tabela de preços'!$D$4:$E$14,2,0)</f>
        <v>120</v>
      </c>
      <c r="K2062" s="3">
        <v>24000</v>
      </c>
      <c r="L2062" s="3">
        <v>9047</v>
      </c>
      <c r="M2062" s="3">
        <v>14953</v>
      </c>
      <c r="N2062" t="s">
        <v>23</v>
      </c>
    </row>
    <row r="2063" spans="2:14" hidden="1" x14ac:dyDescent="0.25">
      <c r="B2063" s="2">
        <v>42851</v>
      </c>
      <c r="C2063" s="7">
        <f>YEAR(base[[#This Row],[Data]])</f>
        <v>2017</v>
      </c>
      <c r="D2063" s="7" t="str">
        <f>UPPER(TEXT(base[[#This Row],[Data]],"mmm"))</f>
        <v>ABR</v>
      </c>
      <c r="E2063" t="s">
        <v>20</v>
      </c>
      <c r="F2063" t="s">
        <v>16</v>
      </c>
      <c r="G2063" t="str">
        <f>PROPER(base[[#This Row],[Evento]]&amp;" "&amp;base[[#This Row],[Tipo]])</f>
        <v>Empresa Adulto</v>
      </c>
      <c r="H2063" t="s">
        <v>15</v>
      </c>
      <c r="I2063">
        <v>50</v>
      </c>
      <c r="J2063" s="3">
        <f>VLOOKUP(_xlfn.CONCAT(base[[#This Row],[Evento]],base[[#This Row],[Tipo]]),'[1]tabela de preços'!$D$4:$E$14,2,0)</f>
        <v>100</v>
      </c>
      <c r="K2063" s="3">
        <v>5000</v>
      </c>
      <c r="L2063" s="3">
        <v>1779</v>
      </c>
      <c r="M2063" s="3">
        <v>3221</v>
      </c>
      <c r="N2063" t="s">
        <v>23</v>
      </c>
    </row>
    <row r="2064" spans="2:14" hidden="1" x14ac:dyDescent="0.25">
      <c r="B2064" s="2">
        <v>42393</v>
      </c>
      <c r="C2064" s="7">
        <f>YEAR(base[[#This Row],[Data]])</f>
        <v>2016</v>
      </c>
      <c r="D2064" s="7" t="str">
        <f>UPPER(TEXT(base[[#This Row],[Data]],"mmm"))</f>
        <v>JAN</v>
      </c>
      <c r="E2064" t="s">
        <v>21</v>
      </c>
      <c r="F2064" t="s">
        <v>14</v>
      </c>
      <c r="G2064" t="str">
        <f>PROPER(base[[#This Row],[Evento]]&amp;" "&amp;base[[#This Row],[Tipo]])</f>
        <v>15 Anos Teen</v>
      </c>
      <c r="H2064" t="s">
        <v>12</v>
      </c>
      <c r="I2064">
        <v>100</v>
      </c>
      <c r="J2064" s="3">
        <f>VLOOKUP(_xlfn.CONCAT(base[[#This Row],[Evento]],base[[#This Row],[Tipo]]),'[1]tabela de preços'!$D$4:$E$14,2,0)</f>
        <v>90</v>
      </c>
      <c r="K2064" s="3">
        <v>9000</v>
      </c>
      <c r="L2064" s="3">
        <v>3889</v>
      </c>
      <c r="M2064" s="3">
        <v>5111</v>
      </c>
      <c r="N2064" t="s">
        <v>23</v>
      </c>
    </row>
    <row r="2065" spans="2:14" hidden="1" x14ac:dyDescent="0.25">
      <c r="B2065" s="2">
        <v>42839</v>
      </c>
      <c r="C2065" s="7">
        <f>YEAR(base[[#This Row],[Data]])</f>
        <v>2017</v>
      </c>
      <c r="D2065" s="7" t="str">
        <f>UPPER(TEXT(base[[#This Row],[Data]],"mmm"))</f>
        <v>ABR</v>
      </c>
      <c r="E2065" t="s">
        <v>22</v>
      </c>
      <c r="F2065" t="s">
        <v>16</v>
      </c>
      <c r="G2065" t="str">
        <f>PROPER(base[[#This Row],[Evento]]&amp;" "&amp;base[[#This Row],[Tipo]])</f>
        <v>Despedida Adulto</v>
      </c>
      <c r="H2065" t="s">
        <v>15</v>
      </c>
      <c r="I2065">
        <v>150</v>
      </c>
      <c r="J2065" s="3">
        <f>VLOOKUP(_xlfn.CONCAT(base[[#This Row],[Evento]],base[[#This Row],[Tipo]]),'[1]tabela de preços'!$D$4:$E$14,2,0)</f>
        <v>120</v>
      </c>
      <c r="K2065" s="3">
        <v>18000</v>
      </c>
      <c r="L2065" s="3">
        <v>6261</v>
      </c>
      <c r="M2065" s="3">
        <v>11739</v>
      </c>
      <c r="N2065" t="s">
        <v>23</v>
      </c>
    </row>
    <row r="2066" spans="2:14" hidden="1" x14ac:dyDescent="0.25">
      <c r="B2066" s="2">
        <v>42625</v>
      </c>
      <c r="C2066" s="7">
        <f>YEAR(base[[#This Row],[Data]])</f>
        <v>2016</v>
      </c>
      <c r="D2066" s="7" t="str">
        <f>UPPER(TEXT(base[[#This Row],[Data]],"mmm"))</f>
        <v>SET</v>
      </c>
      <c r="E2066" t="s">
        <v>10</v>
      </c>
      <c r="F2066" t="s">
        <v>11</v>
      </c>
      <c r="G2066" t="str">
        <f>PROPER(base[[#This Row],[Evento]]&amp;" "&amp;base[[#This Row],[Tipo]])</f>
        <v>Aniversário Infantil</v>
      </c>
      <c r="H2066" t="s">
        <v>12</v>
      </c>
      <c r="I2066">
        <v>50</v>
      </c>
      <c r="J2066" s="3">
        <f>VLOOKUP(_xlfn.CONCAT(base[[#This Row],[Evento]],base[[#This Row],[Tipo]]),'[1]tabela de preços'!$D$4:$E$14,2,0)</f>
        <v>70</v>
      </c>
      <c r="K2066" s="3">
        <v>3500</v>
      </c>
      <c r="L2066" s="3">
        <v>1554</v>
      </c>
      <c r="M2066" s="3">
        <v>1946</v>
      </c>
      <c r="N2066" t="s">
        <v>23</v>
      </c>
    </row>
    <row r="2067" spans="2:14" x14ac:dyDescent="0.25">
      <c r="B2067" s="2">
        <v>42743</v>
      </c>
      <c r="C2067" s="7">
        <f>YEAR(base[[#This Row],[Data]])</f>
        <v>2017</v>
      </c>
      <c r="D2067" s="7" t="str">
        <f>UPPER(TEXT(base[[#This Row],[Data]],"mmm"))</f>
        <v>JAN</v>
      </c>
      <c r="E2067" t="s">
        <v>10</v>
      </c>
      <c r="F2067" t="s">
        <v>14</v>
      </c>
      <c r="G2067" t="str">
        <f>PROPER(base[[#This Row],[Evento]]&amp;" "&amp;base[[#This Row],[Tipo]])</f>
        <v>Aniversário Teen</v>
      </c>
      <c r="H2067" t="s">
        <v>15</v>
      </c>
      <c r="I2067">
        <v>100</v>
      </c>
      <c r="J2067" s="3">
        <f>VLOOKUP(_xlfn.CONCAT(base[[#This Row],[Evento]],base[[#This Row],[Tipo]]),'[1]tabela de preços'!$D$4:$E$14,2,0)</f>
        <v>90</v>
      </c>
      <c r="K2067" s="3">
        <v>9000</v>
      </c>
      <c r="L2067" s="3">
        <v>3137</v>
      </c>
      <c r="M2067" s="3">
        <v>5863</v>
      </c>
      <c r="N2067" t="s">
        <v>23</v>
      </c>
    </row>
    <row r="2068" spans="2:14" hidden="1" x14ac:dyDescent="0.25">
      <c r="B2068" s="2">
        <v>42592</v>
      </c>
      <c r="C2068" s="7">
        <f>YEAR(base[[#This Row],[Data]])</f>
        <v>2016</v>
      </c>
      <c r="D2068" s="7" t="str">
        <f>UPPER(TEXT(base[[#This Row],[Data]],"mmm"))</f>
        <v>AGO</v>
      </c>
      <c r="E2068" t="s">
        <v>10</v>
      </c>
      <c r="F2068" t="s">
        <v>16</v>
      </c>
      <c r="G2068" t="str">
        <f>PROPER(base[[#This Row],[Evento]]&amp;" "&amp;base[[#This Row],[Tipo]])</f>
        <v>Aniversário Adulto</v>
      </c>
      <c r="H2068" t="s">
        <v>12</v>
      </c>
      <c r="I2068">
        <v>150</v>
      </c>
      <c r="J2068" s="3">
        <f>VLOOKUP(_xlfn.CONCAT(base[[#This Row],[Evento]],base[[#This Row],[Tipo]]),'[1]tabela de preços'!$D$4:$E$14,2,0)</f>
        <v>120</v>
      </c>
      <c r="K2068" s="3">
        <v>18000</v>
      </c>
      <c r="L2068" s="3">
        <v>6422</v>
      </c>
      <c r="M2068" s="3">
        <v>11578</v>
      </c>
      <c r="N2068" t="s">
        <v>23</v>
      </c>
    </row>
    <row r="2069" spans="2:14" hidden="1" x14ac:dyDescent="0.25">
      <c r="B2069" s="2">
        <v>42792</v>
      </c>
      <c r="C2069" s="7">
        <f>YEAR(base[[#This Row],[Data]])</f>
        <v>2017</v>
      </c>
      <c r="D2069" s="7" t="str">
        <f>UPPER(TEXT(base[[#This Row],[Data]],"mmm"))</f>
        <v>FEV</v>
      </c>
      <c r="E2069" t="s">
        <v>10</v>
      </c>
      <c r="F2069" t="s">
        <v>17</v>
      </c>
      <c r="G2069" t="str">
        <f>PROPER(base[[#This Row],[Evento]]&amp;" "&amp;base[[#This Row],[Tipo]])</f>
        <v>Aniversário Melhor Idade</v>
      </c>
      <c r="H2069" t="s">
        <v>15</v>
      </c>
      <c r="I2069">
        <v>70</v>
      </c>
      <c r="J2069" s="3">
        <f>VLOOKUP(_xlfn.CONCAT(base[[#This Row],[Evento]],base[[#This Row],[Tipo]]),'[1]tabela de preços'!$D$4:$E$14,2,0)</f>
        <v>120</v>
      </c>
      <c r="K2069" s="3">
        <v>8400</v>
      </c>
      <c r="L2069" s="3">
        <v>3075</v>
      </c>
      <c r="M2069" s="3">
        <v>5325</v>
      </c>
      <c r="N2069" t="s">
        <v>23</v>
      </c>
    </row>
    <row r="2070" spans="2:14" hidden="1" x14ac:dyDescent="0.25">
      <c r="B2070" s="2">
        <v>43062</v>
      </c>
      <c r="C2070" s="7">
        <f>YEAR(base[[#This Row],[Data]])</f>
        <v>2017</v>
      </c>
      <c r="D2070" s="7" t="str">
        <f>UPPER(TEXT(base[[#This Row],[Data]],"mmm"))</f>
        <v>NOV</v>
      </c>
      <c r="E2070" t="s">
        <v>18</v>
      </c>
      <c r="F2070" t="s">
        <v>16</v>
      </c>
      <c r="G2070" t="str">
        <f>PROPER(base[[#This Row],[Evento]]&amp;" "&amp;base[[#This Row],[Tipo]])</f>
        <v>Casamento Adulto</v>
      </c>
      <c r="H2070" t="s">
        <v>12</v>
      </c>
      <c r="I2070">
        <v>120</v>
      </c>
      <c r="J2070" s="3">
        <f>VLOOKUP(_xlfn.CONCAT(base[[#This Row],[Evento]],base[[#This Row],[Tipo]]),'[1]tabela de preços'!$D$4:$E$14,2,0)</f>
        <v>150</v>
      </c>
      <c r="K2070" s="3">
        <v>18000</v>
      </c>
      <c r="L2070" s="3">
        <v>6331</v>
      </c>
      <c r="M2070" s="3">
        <v>11669</v>
      </c>
      <c r="N2070" t="s">
        <v>23</v>
      </c>
    </row>
    <row r="2071" spans="2:14" hidden="1" x14ac:dyDescent="0.25">
      <c r="B2071" s="2">
        <v>43070</v>
      </c>
      <c r="C2071" s="7">
        <f>YEAR(base[[#This Row],[Data]])</f>
        <v>2017</v>
      </c>
      <c r="D2071" s="7" t="str">
        <f>UPPER(TEXT(base[[#This Row],[Data]],"mmm"))</f>
        <v>DEZ</v>
      </c>
      <c r="E2071" t="s">
        <v>19</v>
      </c>
      <c r="F2071" t="s">
        <v>16</v>
      </c>
      <c r="G2071" t="str">
        <f>PROPER(base[[#This Row],[Evento]]&amp;" "&amp;base[[#This Row],[Tipo]])</f>
        <v>Bodas Adulto</v>
      </c>
      <c r="H2071" t="s">
        <v>15</v>
      </c>
      <c r="I2071">
        <v>100</v>
      </c>
      <c r="J2071" s="3">
        <f>VLOOKUP(_xlfn.CONCAT(base[[#This Row],[Evento]],base[[#This Row],[Tipo]]),'[1]tabela de preços'!$D$4:$E$14,2,0)</f>
        <v>150</v>
      </c>
      <c r="K2071" s="3">
        <v>15000</v>
      </c>
      <c r="L2071" s="3">
        <v>5620</v>
      </c>
      <c r="M2071" s="3">
        <v>9380</v>
      </c>
      <c r="N2071" t="s">
        <v>23</v>
      </c>
    </row>
    <row r="2072" spans="2:14" hidden="1" x14ac:dyDescent="0.25">
      <c r="B2072" s="2">
        <v>42653</v>
      </c>
      <c r="C2072" s="7">
        <f>YEAR(base[[#This Row],[Data]])</f>
        <v>2016</v>
      </c>
      <c r="D2072" s="7" t="str">
        <f>UPPER(TEXT(base[[#This Row],[Data]],"mmm"))</f>
        <v>OUT</v>
      </c>
      <c r="E2072" t="s">
        <v>19</v>
      </c>
      <c r="F2072" t="s">
        <v>17</v>
      </c>
      <c r="G2072" t="str">
        <f>PROPER(base[[#This Row],[Evento]]&amp;" "&amp;base[[#This Row],[Tipo]])</f>
        <v>Bodas Melhor Idade</v>
      </c>
      <c r="H2072" t="s">
        <v>12</v>
      </c>
      <c r="I2072">
        <v>200</v>
      </c>
      <c r="J2072" s="3">
        <f>VLOOKUP(_xlfn.CONCAT(base[[#This Row],[Evento]],base[[#This Row],[Tipo]]),'[1]tabela de preços'!$D$4:$E$14,2,0)</f>
        <v>120</v>
      </c>
      <c r="K2072" s="3">
        <v>24000</v>
      </c>
      <c r="L2072" s="3">
        <v>9989</v>
      </c>
      <c r="M2072" s="3">
        <v>14011</v>
      </c>
      <c r="N2072" t="s">
        <v>23</v>
      </c>
    </row>
    <row r="2073" spans="2:14" hidden="1" x14ac:dyDescent="0.25">
      <c r="B2073" s="2">
        <v>43100</v>
      </c>
      <c r="C2073" s="7">
        <f>YEAR(base[[#This Row],[Data]])</f>
        <v>2017</v>
      </c>
      <c r="D2073" s="7" t="str">
        <f>UPPER(TEXT(base[[#This Row],[Data]],"mmm"))</f>
        <v>DEZ</v>
      </c>
      <c r="E2073" t="s">
        <v>20</v>
      </c>
      <c r="F2073" t="s">
        <v>16</v>
      </c>
      <c r="G2073" t="str">
        <f>PROPER(base[[#This Row],[Evento]]&amp;" "&amp;base[[#This Row],[Tipo]])</f>
        <v>Empresa Adulto</v>
      </c>
      <c r="H2073" t="s">
        <v>15</v>
      </c>
      <c r="I2073">
        <v>50</v>
      </c>
      <c r="J2073" s="3">
        <f>VLOOKUP(_xlfn.CONCAT(base[[#This Row],[Evento]],base[[#This Row],[Tipo]]),'[1]tabela de preços'!$D$4:$E$14,2,0)</f>
        <v>100</v>
      </c>
      <c r="K2073" s="3">
        <v>5000</v>
      </c>
      <c r="L2073" s="3">
        <v>2234</v>
      </c>
      <c r="M2073" s="3">
        <v>2766</v>
      </c>
      <c r="N2073" t="s">
        <v>23</v>
      </c>
    </row>
    <row r="2074" spans="2:14" hidden="1" x14ac:dyDescent="0.25">
      <c r="B2074" s="2">
        <v>42816</v>
      </c>
      <c r="C2074" s="7">
        <f>YEAR(base[[#This Row],[Data]])</f>
        <v>2017</v>
      </c>
      <c r="D2074" s="7" t="str">
        <f>UPPER(TEXT(base[[#This Row],[Data]],"mmm"))</f>
        <v>MAR</v>
      </c>
      <c r="E2074" t="s">
        <v>21</v>
      </c>
      <c r="F2074" t="s">
        <v>14</v>
      </c>
      <c r="G2074" t="str">
        <f>PROPER(base[[#This Row],[Evento]]&amp;" "&amp;base[[#This Row],[Tipo]])</f>
        <v>15 Anos Teen</v>
      </c>
      <c r="H2074" t="s">
        <v>12</v>
      </c>
      <c r="I2074">
        <v>100</v>
      </c>
      <c r="J2074" s="3">
        <f>VLOOKUP(_xlfn.CONCAT(base[[#This Row],[Evento]],base[[#This Row],[Tipo]]),'[1]tabela de preços'!$D$4:$E$14,2,0)</f>
        <v>90</v>
      </c>
      <c r="K2074" s="3">
        <v>9000</v>
      </c>
      <c r="L2074" s="3">
        <v>3309</v>
      </c>
      <c r="M2074" s="3">
        <v>5691</v>
      </c>
      <c r="N2074" t="s">
        <v>23</v>
      </c>
    </row>
    <row r="2075" spans="2:14" hidden="1" x14ac:dyDescent="0.25">
      <c r="B2075" s="2">
        <v>42982</v>
      </c>
      <c r="C2075" s="7">
        <f>YEAR(base[[#This Row],[Data]])</f>
        <v>2017</v>
      </c>
      <c r="D2075" s="7" t="str">
        <f>UPPER(TEXT(base[[#This Row],[Data]],"mmm"))</f>
        <v>SET</v>
      </c>
      <c r="E2075" t="s">
        <v>22</v>
      </c>
      <c r="F2075" t="s">
        <v>16</v>
      </c>
      <c r="G2075" t="str">
        <f>PROPER(base[[#This Row],[Evento]]&amp;" "&amp;base[[#This Row],[Tipo]])</f>
        <v>Despedida Adulto</v>
      </c>
      <c r="H2075" t="s">
        <v>15</v>
      </c>
      <c r="I2075">
        <v>150</v>
      </c>
      <c r="J2075" s="3">
        <f>VLOOKUP(_xlfn.CONCAT(base[[#This Row],[Evento]],base[[#This Row],[Tipo]]),'[1]tabela de preços'!$D$4:$E$14,2,0)</f>
        <v>120</v>
      </c>
      <c r="K2075" s="3">
        <v>18000</v>
      </c>
      <c r="L2075" s="3">
        <v>7209</v>
      </c>
      <c r="M2075" s="3">
        <v>10791</v>
      </c>
      <c r="N2075" t="s">
        <v>23</v>
      </c>
    </row>
    <row r="2076" spans="2:14" hidden="1" x14ac:dyDescent="0.25">
      <c r="B2076" s="2">
        <v>42887</v>
      </c>
      <c r="C2076" s="7">
        <f>YEAR(base[[#This Row],[Data]])</f>
        <v>2017</v>
      </c>
      <c r="D2076" s="7" t="str">
        <f>UPPER(TEXT(base[[#This Row],[Data]],"mmm"))</f>
        <v>JUN</v>
      </c>
      <c r="E2076" t="s">
        <v>10</v>
      </c>
      <c r="F2076" t="s">
        <v>11</v>
      </c>
      <c r="G2076" t="str">
        <f>PROPER(base[[#This Row],[Evento]]&amp;" "&amp;base[[#This Row],[Tipo]])</f>
        <v>Aniversário Infantil</v>
      </c>
      <c r="H2076" t="s">
        <v>12</v>
      </c>
      <c r="I2076">
        <v>50</v>
      </c>
      <c r="J2076" s="3">
        <f>VLOOKUP(_xlfn.CONCAT(base[[#This Row],[Evento]],base[[#This Row],[Tipo]]),'[1]tabela de preços'!$D$4:$E$14,2,0)</f>
        <v>70</v>
      </c>
      <c r="K2076" s="3">
        <v>3500</v>
      </c>
      <c r="L2076" s="3">
        <v>1255</v>
      </c>
      <c r="M2076" s="3">
        <v>2245</v>
      </c>
      <c r="N2076" t="s">
        <v>23</v>
      </c>
    </row>
    <row r="2077" spans="2:14" hidden="1" x14ac:dyDescent="0.25">
      <c r="B2077" s="2">
        <v>42945</v>
      </c>
      <c r="C2077" s="7">
        <f>YEAR(base[[#This Row],[Data]])</f>
        <v>2017</v>
      </c>
      <c r="D2077" s="7" t="str">
        <f>UPPER(TEXT(base[[#This Row],[Data]],"mmm"))</f>
        <v>JUL</v>
      </c>
      <c r="E2077" t="s">
        <v>10</v>
      </c>
      <c r="F2077" t="s">
        <v>14</v>
      </c>
      <c r="G2077" t="str">
        <f>PROPER(base[[#This Row],[Evento]]&amp;" "&amp;base[[#This Row],[Tipo]])</f>
        <v>Aniversário Teen</v>
      </c>
      <c r="H2077" t="s">
        <v>15</v>
      </c>
      <c r="I2077">
        <v>100</v>
      </c>
      <c r="J2077" s="3">
        <f>VLOOKUP(_xlfn.CONCAT(base[[#This Row],[Evento]],base[[#This Row],[Tipo]]),'[1]tabela de preços'!$D$4:$E$14,2,0)</f>
        <v>90</v>
      </c>
      <c r="K2077" s="3">
        <v>9000</v>
      </c>
      <c r="L2077" s="3">
        <v>3303</v>
      </c>
      <c r="M2077" s="3">
        <v>5697</v>
      </c>
      <c r="N2077" t="s">
        <v>23</v>
      </c>
    </row>
    <row r="2078" spans="2:14" hidden="1" x14ac:dyDescent="0.25">
      <c r="B2078" s="2">
        <v>42627</v>
      </c>
      <c r="C2078" s="7">
        <f>YEAR(base[[#This Row],[Data]])</f>
        <v>2016</v>
      </c>
      <c r="D2078" s="7" t="str">
        <f>UPPER(TEXT(base[[#This Row],[Data]],"mmm"))</f>
        <v>SET</v>
      </c>
      <c r="E2078" t="s">
        <v>10</v>
      </c>
      <c r="F2078" t="s">
        <v>16</v>
      </c>
      <c r="G2078" t="str">
        <f>PROPER(base[[#This Row],[Evento]]&amp;" "&amp;base[[#This Row],[Tipo]])</f>
        <v>Aniversário Adulto</v>
      </c>
      <c r="H2078" t="s">
        <v>12</v>
      </c>
      <c r="I2078">
        <v>150</v>
      </c>
      <c r="J2078" s="3">
        <f>VLOOKUP(_xlfn.CONCAT(base[[#This Row],[Evento]],base[[#This Row],[Tipo]]),'[1]tabela de preços'!$D$4:$E$14,2,0)</f>
        <v>120</v>
      </c>
      <c r="K2078" s="3">
        <v>18000</v>
      </c>
      <c r="L2078" s="3">
        <v>7561</v>
      </c>
      <c r="M2078" s="3">
        <v>10439</v>
      </c>
      <c r="N2078" t="s">
        <v>23</v>
      </c>
    </row>
    <row r="2079" spans="2:14" hidden="1" x14ac:dyDescent="0.25">
      <c r="B2079" s="2">
        <v>42558</v>
      </c>
      <c r="C2079" s="7">
        <f>YEAR(base[[#This Row],[Data]])</f>
        <v>2016</v>
      </c>
      <c r="D2079" s="7" t="str">
        <f>UPPER(TEXT(base[[#This Row],[Data]],"mmm"))</f>
        <v>JUL</v>
      </c>
      <c r="E2079" t="s">
        <v>10</v>
      </c>
      <c r="F2079" t="s">
        <v>17</v>
      </c>
      <c r="G2079" t="str">
        <f>PROPER(base[[#This Row],[Evento]]&amp;" "&amp;base[[#This Row],[Tipo]])</f>
        <v>Aniversário Melhor Idade</v>
      </c>
      <c r="H2079" t="s">
        <v>15</v>
      </c>
      <c r="I2079">
        <v>70</v>
      </c>
      <c r="J2079" s="3">
        <f>VLOOKUP(_xlfn.CONCAT(base[[#This Row],[Evento]],base[[#This Row],[Tipo]]),'[1]tabela de preços'!$D$4:$E$14,2,0)</f>
        <v>120</v>
      </c>
      <c r="K2079" s="3">
        <v>8400</v>
      </c>
      <c r="L2079" s="3">
        <v>3308</v>
      </c>
      <c r="M2079" s="3">
        <v>5092</v>
      </c>
      <c r="N2079" t="s">
        <v>23</v>
      </c>
    </row>
    <row r="2080" spans="2:14" hidden="1" x14ac:dyDescent="0.25">
      <c r="B2080" s="2">
        <v>42500</v>
      </c>
      <c r="C2080" s="7">
        <f>YEAR(base[[#This Row],[Data]])</f>
        <v>2016</v>
      </c>
      <c r="D2080" s="7" t="str">
        <f>UPPER(TEXT(base[[#This Row],[Data]],"mmm"))</f>
        <v>MAI</v>
      </c>
      <c r="E2080" t="s">
        <v>18</v>
      </c>
      <c r="F2080" t="s">
        <v>16</v>
      </c>
      <c r="G2080" t="str">
        <f>PROPER(base[[#This Row],[Evento]]&amp;" "&amp;base[[#This Row],[Tipo]])</f>
        <v>Casamento Adulto</v>
      </c>
      <c r="H2080" t="s">
        <v>12</v>
      </c>
      <c r="I2080">
        <v>120</v>
      </c>
      <c r="J2080" s="3">
        <f>VLOOKUP(_xlfn.CONCAT(base[[#This Row],[Evento]],base[[#This Row],[Tipo]]),'[1]tabela de preços'!$D$4:$E$14,2,0)</f>
        <v>150</v>
      </c>
      <c r="K2080" s="3">
        <v>18000</v>
      </c>
      <c r="L2080" s="3">
        <v>6183</v>
      </c>
      <c r="M2080" s="3">
        <v>11817</v>
      </c>
      <c r="N2080" t="s">
        <v>23</v>
      </c>
    </row>
    <row r="2081" spans="2:14" hidden="1" x14ac:dyDescent="0.25">
      <c r="B2081" s="2">
        <v>42934</v>
      </c>
      <c r="C2081" s="7">
        <f>YEAR(base[[#This Row],[Data]])</f>
        <v>2017</v>
      </c>
      <c r="D2081" s="7" t="str">
        <f>UPPER(TEXT(base[[#This Row],[Data]],"mmm"))</f>
        <v>JUL</v>
      </c>
      <c r="E2081" t="s">
        <v>19</v>
      </c>
      <c r="F2081" t="s">
        <v>16</v>
      </c>
      <c r="G2081" t="str">
        <f>PROPER(base[[#This Row],[Evento]]&amp;" "&amp;base[[#This Row],[Tipo]])</f>
        <v>Bodas Adulto</v>
      </c>
      <c r="H2081" t="s">
        <v>15</v>
      </c>
      <c r="I2081">
        <v>100</v>
      </c>
      <c r="J2081" s="3">
        <f>VLOOKUP(_xlfn.CONCAT(base[[#This Row],[Evento]],base[[#This Row],[Tipo]]),'[1]tabela de preços'!$D$4:$E$14,2,0)</f>
        <v>150</v>
      </c>
      <c r="K2081" s="3">
        <v>15000</v>
      </c>
      <c r="L2081" s="3">
        <v>5935</v>
      </c>
      <c r="M2081" s="3">
        <v>9065</v>
      </c>
      <c r="N2081" t="s">
        <v>23</v>
      </c>
    </row>
    <row r="2082" spans="2:14" hidden="1" x14ac:dyDescent="0.25">
      <c r="B2082" s="2">
        <v>43016</v>
      </c>
      <c r="C2082" s="7">
        <f>YEAR(base[[#This Row],[Data]])</f>
        <v>2017</v>
      </c>
      <c r="D2082" s="7" t="str">
        <f>UPPER(TEXT(base[[#This Row],[Data]],"mmm"))</f>
        <v>OUT</v>
      </c>
      <c r="E2082" t="s">
        <v>19</v>
      </c>
      <c r="F2082" t="s">
        <v>17</v>
      </c>
      <c r="G2082" t="str">
        <f>PROPER(base[[#This Row],[Evento]]&amp;" "&amp;base[[#This Row],[Tipo]])</f>
        <v>Bodas Melhor Idade</v>
      </c>
      <c r="H2082" t="s">
        <v>12</v>
      </c>
      <c r="I2082">
        <v>200</v>
      </c>
      <c r="J2082" s="3">
        <f>VLOOKUP(_xlfn.CONCAT(base[[#This Row],[Evento]],base[[#This Row],[Tipo]]),'[1]tabela de preços'!$D$4:$E$14,2,0)</f>
        <v>120</v>
      </c>
      <c r="K2082" s="3">
        <v>24000</v>
      </c>
      <c r="L2082" s="3">
        <v>8380</v>
      </c>
      <c r="M2082" s="3">
        <v>15620</v>
      </c>
      <c r="N2082" t="s">
        <v>23</v>
      </c>
    </row>
    <row r="2083" spans="2:14" hidden="1" x14ac:dyDescent="0.25">
      <c r="B2083" s="2">
        <v>42594</v>
      </c>
      <c r="C2083" s="7">
        <f>YEAR(base[[#This Row],[Data]])</f>
        <v>2016</v>
      </c>
      <c r="D2083" s="7" t="str">
        <f>UPPER(TEXT(base[[#This Row],[Data]],"mmm"))</f>
        <v>AGO</v>
      </c>
      <c r="E2083" t="s">
        <v>20</v>
      </c>
      <c r="F2083" t="s">
        <v>16</v>
      </c>
      <c r="G2083" t="str">
        <f>PROPER(base[[#This Row],[Evento]]&amp;" "&amp;base[[#This Row],[Tipo]])</f>
        <v>Empresa Adulto</v>
      </c>
      <c r="H2083" t="s">
        <v>15</v>
      </c>
      <c r="I2083">
        <v>50</v>
      </c>
      <c r="J2083" s="3">
        <f>VLOOKUP(_xlfn.CONCAT(base[[#This Row],[Evento]],base[[#This Row],[Tipo]]),'[1]tabela de preços'!$D$4:$E$14,2,0)</f>
        <v>100</v>
      </c>
      <c r="K2083" s="3">
        <v>5000</v>
      </c>
      <c r="L2083" s="3">
        <v>1998</v>
      </c>
      <c r="M2083" s="3">
        <v>3002</v>
      </c>
      <c r="N2083" t="s">
        <v>23</v>
      </c>
    </row>
    <row r="2084" spans="2:14" hidden="1" x14ac:dyDescent="0.25">
      <c r="B2084" s="2">
        <v>42952</v>
      </c>
      <c r="C2084" s="7">
        <f>YEAR(base[[#This Row],[Data]])</f>
        <v>2017</v>
      </c>
      <c r="D2084" s="7" t="str">
        <f>UPPER(TEXT(base[[#This Row],[Data]],"mmm"))</f>
        <v>AGO</v>
      </c>
      <c r="E2084" t="s">
        <v>21</v>
      </c>
      <c r="F2084" t="s">
        <v>14</v>
      </c>
      <c r="G2084" t="str">
        <f>PROPER(base[[#This Row],[Evento]]&amp;" "&amp;base[[#This Row],[Tipo]])</f>
        <v>15 Anos Teen</v>
      </c>
      <c r="H2084" t="s">
        <v>12</v>
      </c>
      <c r="I2084">
        <v>100</v>
      </c>
      <c r="J2084" s="3">
        <f>VLOOKUP(_xlfn.CONCAT(base[[#This Row],[Evento]],base[[#This Row],[Tipo]]),'[1]tabela de preços'!$D$4:$E$14,2,0)</f>
        <v>90</v>
      </c>
      <c r="K2084" s="3">
        <v>9000</v>
      </c>
      <c r="L2084" s="3">
        <v>3383</v>
      </c>
      <c r="M2084" s="3">
        <v>5617</v>
      </c>
      <c r="N2084" t="s">
        <v>23</v>
      </c>
    </row>
    <row r="2085" spans="2:14" hidden="1" x14ac:dyDescent="0.25">
      <c r="B2085" s="2">
        <v>42511</v>
      </c>
      <c r="C2085" s="7">
        <f>YEAR(base[[#This Row],[Data]])</f>
        <v>2016</v>
      </c>
      <c r="D2085" s="7" t="str">
        <f>UPPER(TEXT(base[[#This Row],[Data]],"mmm"))</f>
        <v>MAI</v>
      </c>
      <c r="E2085" t="s">
        <v>22</v>
      </c>
      <c r="F2085" t="s">
        <v>16</v>
      </c>
      <c r="G2085" t="str">
        <f>PROPER(base[[#This Row],[Evento]]&amp;" "&amp;base[[#This Row],[Tipo]])</f>
        <v>Despedida Adulto</v>
      </c>
      <c r="H2085" t="s">
        <v>15</v>
      </c>
      <c r="I2085">
        <v>150</v>
      </c>
      <c r="J2085" s="3">
        <f>VLOOKUP(_xlfn.CONCAT(base[[#This Row],[Evento]],base[[#This Row],[Tipo]]),'[1]tabela de preços'!$D$4:$E$14,2,0)</f>
        <v>120</v>
      </c>
      <c r="K2085" s="3">
        <v>18000</v>
      </c>
      <c r="L2085" s="3">
        <v>6102</v>
      </c>
      <c r="M2085" s="3">
        <v>11898</v>
      </c>
      <c r="N2085" t="s">
        <v>23</v>
      </c>
    </row>
    <row r="2086" spans="2:14" hidden="1" x14ac:dyDescent="0.25">
      <c r="B2086" s="2">
        <v>42818</v>
      </c>
      <c r="C2086" s="7">
        <f>YEAR(base[[#This Row],[Data]])</f>
        <v>2017</v>
      </c>
      <c r="D2086" s="7" t="str">
        <f>UPPER(TEXT(base[[#This Row],[Data]],"mmm"))</f>
        <v>MAR</v>
      </c>
      <c r="E2086" t="s">
        <v>10</v>
      </c>
      <c r="F2086" t="s">
        <v>11</v>
      </c>
      <c r="G2086" t="str">
        <f>PROPER(base[[#This Row],[Evento]]&amp;" "&amp;base[[#This Row],[Tipo]])</f>
        <v>Aniversário Infantil</v>
      </c>
      <c r="H2086" t="s">
        <v>12</v>
      </c>
      <c r="I2086">
        <v>50</v>
      </c>
      <c r="J2086" s="3">
        <f>VLOOKUP(_xlfn.CONCAT(base[[#This Row],[Evento]],base[[#This Row],[Tipo]]),'[1]tabela de preços'!$D$4:$E$14,2,0)</f>
        <v>70</v>
      </c>
      <c r="K2086" s="3">
        <v>3500</v>
      </c>
      <c r="L2086" s="3">
        <v>1410</v>
      </c>
      <c r="M2086" s="3">
        <v>2090</v>
      </c>
      <c r="N2086" t="s">
        <v>23</v>
      </c>
    </row>
    <row r="2087" spans="2:14" hidden="1" x14ac:dyDescent="0.25">
      <c r="B2087" s="2">
        <v>42561</v>
      </c>
      <c r="C2087" s="7">
        <f>YEAR(base[[#This Row],[Data]])</f>
        <v>2016</v>
      </c>
      <c r="D2087" s="7" t="str">
        <f>UPPER(TEXT(base[[#This Row],[Data]],"mmm"))</f>
        <v>JUL</v>
      </c>
      <c r="E2087" t="s">
        <v>10</v>
      </c>
      <c r="F2087" t="s">
        <v>14</v>
      </c>
      <c r="G2087" t="str">
        <f>PROPER(base[[#This Row],[Evento]]&amp;" "&amp;base[[#This Row],[Tipo]])</f>
        <v>Aniversário Teen</v>
      </c>
      <c r="H2087" t="s">
        <v>15</v>
      </c>
      <c r="I2087">
        <v>100</v>
      </c>
      <c r="J2087" s="3">
        <f>VLOOKUP(_xlfn.CONCAT(base[[#This Row],[Evento]],base[[#This Row],[Tipo]]),'[1]tabela de preços'!$D$4:$E$14,2,0)</f>
        <v>90</v>
      </c>
      <c r="K2087" s="3">
        <v>9000</v>
      </c>
      <c r="L2087" s="3">
        <v>3105</v>
      </c>
      <c r="M2087" s="3">
        <v>5895</v>
      </c>
      <c r="N2087" t="s">
        <v>23</v>
      </c>
    </row>
    <row r="2088" spans="2:14" hidden="1" x14ac:dyDescent="0.25">
      <c r="B2088" s="2">
        <v>42596</v>
      </c>
      <c r="C2088" s="7">
        <f>YEAR(base[[#This Row],[Data]])</f>
        <v>2016</v>
      </c>
      <c r="D2088" s="7" t="str">
        <f>UPPER(TEXT(base[[#This Row],[Data]],"mmm"))</f>
        <v>AGO</v>
      </c>
      <c r="E2088" t="s">
        <v>10</v>
      </c>
      <c r="F2088" t="s">
        <v>16</v>
      </c>
      <c r="G2088" t="str">
        <f>PROPER(base[[#This Row],[Evento]]&amp;" "&amp;base[[#This Row],[Tipo]])</f>
        <v>Aniversário Adulto</v>
      </c>
      <c r="H2088" t="s">
        <v>12</v>
      </c>
      <c r="I2088">
        <v>150</v>
      </c>
      <c r="J2088" s="3">
        <f>VLOOKUP(_xlfn.CONCAT(base[[#This Row],[Evento]],base[[#This Row],[Tipo]]),'[1]tabela de preços'!$D$4:$E$14,2,0)</f>
        <v>120</v>
      </c>
      <c r="K2088" s="3">
        <v>18000</v>
      </c>
      <c r="L2088" s="3">
        <v>6535</v>
      </c>
      <c r="M2088" s="3">
        <v>11465</v>
      </c>
      <c r="N2088" t="s">
        <v>23</v>
      </c>
    </row>
    <row r="2089" spans="2:14" hidden="1" x14ac:dyDescent="0.25">
      <c r="B2089" s="2">
        <v>42843</v>
      </c>
      <c r="C2089" s="7">
        <f>YEAR(base[[#This Row],[Data]])</f>
        <v>2017</v>
      </c>
      <c r="D2089" s="7" t="str">
        <f>UPPER(TEXT(base[[#This Row],[Data]],"mmm"))</f>
        <v>ABR</v>
      </c>
      <c r="E2089" t="s">
        <v>10</v>
      </c>
      <c r="F2089" t="s">
        <v>17</v>
      </c>
      <c r="G2089" t="str">
        <f>PROPER(base[[#This Row],[Evento]]&amp;" "&amp;base[[#This Row],[Tipo]])</f>
        <v>Aniversário Melhor Idade</v>
      </c>
      <c r="H2089" t="s">
        <v>15</v>
      </c>
      <c r="I2089">
        <v>70</v>
      </c>
      <c r="J2089" s="3">
        <f>VLOOKUP(_xlfn.CONCAT(base[[#This Row],[Evento]],base[[#This Row],[Tipo]]),'[1]tabela de preços'!$D$4:$E$14,2,0)</f>
        <v>120</v>
      </c>
      <c r="K2089" s="3">
        <v>8400</v>
      </c>
      <c r="L2089" s="3">
        <v>3441</v>
      </c>
      <c r="M2089" s="3">
        <v>4959</v>
      </c>
      <c r="N2089" t="s">
        <v>23</v>
      </c>
    </row>
    <row r="2090" spans="2:14" hidden="1" x14ac:dyDescent="0.25">
      <c r="B2090" s="2">
        <v>42565</v>
      </c>
      <c r="C2090" s="7">
        <f>YEAR(base[[#This Row],[Data]])</f>
        <v>2016</v>
      </c>
      <c r="D2090" s="7" t="str">
        <f>UPPER(TEXT(base[[#This Row],[Data]],"mmm"))</f>
        <v>JUL</v>
      </c>
      <c r="E2090" t="s">
        <v>18</v>
      </c>
      <c r="F2090" t="s">
        <v>16</v>
      </c>
      <c r="G2090" t="str">
        <f>PROPER(base[[#This Row],[Evento]]&amp;" "&amp;base[[#This Row],[Tipo]])</f>
        <v>Casamento Adulto</v>
      </c>
      <c r="H2090" t="s">
        <v>12</v>
      </c>
      <c r="I2090">
        <v>120</v>
      </c>
      <c r="J2090" s="3">
        <f>VLOOKUP(_xlfn.CONCAT(base[[#This Row],[Evento]],base[[#This Row],[Tipo]]),'[1]tabela de preços'!$D$4:$E$14,2,0)</f>
        <v>150</v>
      </c>
      <c r="K2090" s="3">
        <v>18000</v>
      </c>
      <c r="L2090" s="3">
        <v>6395</v>
      </c>
      <c r="M2090" s="3">
        <v>11605</v>
      </c>
      <c r="N2090" t="s">
        <v>23</v>
      </c>
    </row>
    <row r="2091" spans="2:14" hidden="1" x14ac:dyDescent="0.25">
      <c r="B2091" s="2">
        <v>42677</v>
      </c>
      <c r="C2091" s="7">
        <f>YEAR(base[[#This Row],[Data]])</f>
        <v>2016</v>
      </c>
      <c r="D2091" s="7" t="str">
        <f>UPPER(TEXT(base[[#This Row],[Data]],"mmm"))</f>
        <v>NOV</v>
      </c>
      <c r="E2091" t="s">
        <v>19</v>
      </c>
      <c r="F2091" t="s">
        <v>16</v>
      </c>
      <c r="G2091" t="str">
        <f>PROPER(base[[#This Row],[Evento]]&amp;" "&amp;base[[#This Row],[Tipo]])</f>
        <v>Bodas Adulto</v>
      </c>
      <c r="H2091" t="s">
        <v>15</v>
      </c>
      <c r="I2091">
        <v>100</v>
      </c>
      <c r="J2091" s="3">
        <f>VLOOKUP(_xlfn.CONCAT(base[[#This Row],[Evento]],base[[#This Row],[Tipo]]),'[1]tabela de preços'!$D$4:$E$14,2,0)</f>
        <v>150</v>
      </c>
      <c r="K2091" s="3">
        <v>15000</v>
      </c>
      <c r="L2091" s="3">
        <v>5211</v>
      </c>
      <c r="M2091" s="3">
        <v>9789</v>
      </c>
      <c r="N2091" t="s">
        <v>23</v>
      </c>
    </row>
    <row r="2092" spans="2:14" hidden="1" x14ac:dyDescent="0.25">
      <c r="B2092" s="2">
        <v>42381</v>
      </c>
      <c r="C2092" s="7">
        <f>YEAR(base[[#This Row],[Data]])</f>
        <v>2016</v>
      </c>
      <c r="D2092" s="7" t="str">
        <f>UPPER(TEXT(base[[#This Row],[Data]],"mmm"))</f>
        <v>JAN</v>
      </c>
      <c r="E2092" t="s">
        <v>19</v>
      </c>
      <c r="F2092" t="s">
        <v>17</v>
      </c>
      <c r="G2092" t="str">
        <f>PROPER(base[[#This Row],[Evento]]&amp;" "&amp;base[[#This Row],[Tipo]])</f>
        <v>Bodas Melhor Idade</v>
      </c>
      <c r="H2092" t="s">
        <v>12</v>
      </c>
      <c r="I2092">
        <v>200</v>
      </c>
      <c r="J2092" s="3">
        <f>VLOOKUP(_xlfn.CONCAT(base[[#This Row],[Evento]],base[[#This Row],[Tipo]]),'[1]tabela de preços'!$D$4:$E$14,2,0)</f>
        <v>120</v>
      </c>
      <c r="K2092" s="3">
        <v>24000</v>
      </c>
      <c r="L2092" s="3">
        <v>9874</v>
      </c>
      <c r="M2092" s="3">
        <v>14126</v>
      </c>
      <c r="N2092" t="s">
        <v>23</v>
      </c>
    </row>
    <row r="2093" spans="2:14" hidden="1" x14ac:dyDescent="0.25">
      <c r="B2093" s="2">
        <v>42820</v>
      </c>
      <c r="C2093" s="7">
        <f>YEAR(base[[#This Row],[Data]])</f>
        <v>2017</v>
      </c>
      <c r="D2093" s="7" t="str">
        <f>UPPER(TEXT(base[[#This Row],[Data]],"mmm"))</f>
        <v>MAR</v>
      </c>
      <c r="E2093" t="s">
        <v>20</v>
      </c>
      <c r="F2093" t="s">
        <v>16</v>
      </c>
      <c r="G2093" t="str">
        <f>PROPER(base[[#This Row],[Evento]]&amp;" "&amp;base[[#This Row],[Tipo]])</f>
        <v>Empresa Adulto</v>
      </c>
      <c r="H2093" t="s">
        <v>15</v>
      </c>
      <c r="I2093">
        <v>50</v>
      </c>
      <c r="J2093" s="3">
        <f>VLOOKUP(_xlfn.CONCAT(base[[#This Row],[Evento]],base[[#This Row],[Tipo]]),'[1]tabela de preços'!$D$4:$E$14,2,0)</f>
        <v>100</v>
      </c>
      <c r="K2093" s="3">
        <v>5000</v>
      </c>
      <c r="L2093" s="3">
        <v>1650</v>
      </c>
      <c r="M2093" s="3">
        <v>3350</v>
      </c>
      <c r="N2093" t="s">
        <v>23</v>
      </c>
    </row>
    <row r="2094" spans="2:14" hidden="1" x14ac:dyDescent="0.25">
      <c r="B2094" s="2">
        <v>43008</v>
      </c>
      <c r="C2094" s="7">
        <f>YEAR(base[[#This Row],[Data]])</f>
        <v>2017</v>
      </c>
      <c r="D2094" s="7" t="str">
        <f>UPPER(TEXT(base[[#This Row],[Data]],"mmm"))</f>
        <v>SET</v>
      </c>
      <c r="E2094" t="s">
        <v>21</v>
      </c>
      <c r="F2094" t="s">
        <v>14</v>
      </c>
      <c r="G2094" t="str">
        <f>PROPER(base[[#This Row],[Evento]]&amp;" "&amp;base[[#This Row],[Tipo]])</f>
        <v>15 Anos Teen</v>
      </c>
      <c r="H2094" t="s">
        <v>12</v>
      </c>
      <c r="I2094">
        <v>100</v>
      </c>
      <c r="J2094" s="3">
        <f>VLOOKUP(_xlfn.CONCAT(base[[#This Row],[Evento]],base[[#This Row],[Tipo]]),'[1]tabela de preços'!$D$4:$E$14,2,0)</f>
        <v>90</v>
      </c>
      <c r="K2094" s="3">
        <v>9000</v>
      </c>
      <c r="L2094" s="3">
        <v>3037</v>
      </c>
      <c r="M2094" s="3">
        <v>5963</v>
      </c>
      <c r="N2094" t="s">
        <v>23</v>
      </c>
    </row>
    <row r="2095" spans="2:14" hidden="1" x14ac:dyDescent="0.25">
      <c r="B2095" s="2">
        <v>42950</v>
      </c>
      <c r="C2095" s="7">
        <f>YEAR(base[[#This Row],[Data]])</f>
        <v>2017</v>
      </c>
      <c r="D2095" s="7" t="str">
        <f>UPPER(TEXT(base[[#This Row],[Data]],"mmm"))</f>
        <v>AGO</v>
      </c>
      <c r="E2095" t="s">
        <v>22</v>
      </c>
      <c r="F2095" t="s">
        <v>16</v>
      </c>
      <c r="G2095" t="str">
        <f>PROPER(base[[#This Row],[Evento]]&amp;" "&amp;base[[#This Row],[Tipo]])</f>
        <v>Despedida Adulto</v>
      </c>
      <c r="H2095" t="s">
        <v>15</v>
      </c>
      <c r="I2095">
        <v>150</v>
      </c>
      <c r="J2095" s="3">
        <f>VLOOKUP(_xlfn.CONCAT(base[[#This Row],[Evento]],base[[#This Row],[Tipo]]),'[1]tabela de preços'!$D$4:$E$14,2,0)</f>
        <v>120</v>
      </c>
      <c r="K2095" s="3">
        <v>18000</v>
      </c>
      <c r="L2095" s="3">
        <v>6107</v>
      </c>
      <c r="M2095" s="3">
        <v>11893</v>
      </c>
      <c r="N2095" t="s">
        <v>23</v>
      </c>
    </row>
    <row r="2096" spans="2:14" hidden="1" x14ac:dyDescent="0.25">
      <c r="B2096" s="2">
        <v>42558</v>
      </c>
      <c r="C2096" s="7">
        <f>YEAR(base[[#This Row],[Data]])</f>
        <v>2016</v>
      </c>
      <c r="D2096" s="7" t="str">
        <f>UPPER(TEXT(base[[#This Row],[Data]],"mmm"))</f>
        <v>JUL</v>
      </c>
      <c r="E2096" t="s">
        <v>10</v>
      </c>
      <c r="F2096" t="s">
        <v>11</v>
      </c>
      <c r="G2096" t="str">
        <f>PROPER(base[[#This Row],[Evento]]&amp;" "&amp;base[[#This Row],[Tipo]])</f>
        <v>Aniversário Infantil</v>
      </c>
      <c r="H2096" t="s">
        <v>12</v>
      </c>
      <c r="I2096">
        <v>50</v>
      </c>
      <c r="J2096" s="3">
        <f>VLOOKUP(_xlfn.CONCAT(base[[#This Row],[Evento]],base[[#This Row],[Tipo]]),'[1]tabela de preços'!$D$4:$E$14,2,0)</f>
        <v>70</v>
      </c>
      <c r="K2096" s="3">
        <v>3500</v>
      </c>
      <c r="L2096" s="3">
        <v>1227</v>
      </c>
      <c r="M2096" s="3">
        <v>2273</v>
      </c>
      <c r="N2096" t="s">
        <v>23</v>
      </c>
    </row>
    <row r="2097" spans="2:14" hidden="1" x14ac:dyDescent="0.25">
      <c r="B2097" s="2">
        <v>42888</v>
      </c>
      <c r="C2097" s="7">
        <f>YEAR(base[[#This Row],[Data]])</f>
        <v>2017</v>
      </c>
      <c r="D2097" s="7" t="str">
        <f>UPPER(TEXT(base[[#This Row],[Data]],"mmm"))</f>
        <v>JUN</v>
      </c>
      <c r="E2097" t="s">
        <v>10</v>
      </c>
      <c r="F2097" t="s">
        <v>14</v>
      </c>
      <c r="G2097" t="str">
        <f>PROPER(base[[#This Row],[Evento]]&amp;" "&amp;base[[#This Row],[Tipo]])</f>
        <v>Aniversário Teen</v>
      </c>
      <c r="H2097" t="s">
        <v>15</v>
      </c>
      <c r="I2097">
        <v>100</v>
      </c>
      <c r="J2097" s="3">
        <f>VLOOKUP(_xlfn.CONCAT(base[[#This Row],[Evento]],base[[#This Row],[Tipo]]),'[1]tabela de preços'!$D$4:$E$14,2,0)</f>
        <v>90</v>
      </c>
      <c r="K2097" s="3">
        <v>9000</v>
      </c>
      <c r="L2097" s="3">
        <v>3794</v>
      </c>
      <c r="M2097" s="3">
        <v>5206</v>
      </c>
      <c r="N2097" t="s">
        <v>23</v>
      </c>
    </row>
    <row r="2098" spans="2:14" hidden="1" x14ac:dyDescent="0.25">
      <c r="B2098" s="2">
        <v>42678</v>
      </c>
      <c r="C2098" s="7">
        <f>YEAR(base[[#This Row],[Data]])</f>
        <v>2016</v>
      </c>
      <c r="D2098" s="7" t="str">
        <f>UPPER(TEXT(base[[#This Row],[Data]],"mmm"))</f>
        <v>NOV</v>
      </c>
      <c r="E2098" t="s">
        <v>10</v>
      </c>
      <c r="F2098" t="s">
        <v>16</v>
      </c>
      <c r="G2098" t="str">
        <f>PROPER(base[[#This Row],[Evento]]&amp;" "&amp;base[[#This Row],[Tipo]])</f>
        <v>Aniversário Adulto</v>
      </c>
      <c r="H2098" t="s">
        <v>12</v>
      </c>
      <c r="I2098">
        <v>150</v>
      </c>
      <c r="J2098" s="3">
        <f>VLOOKUP(_xlfn.CONCAT(base[[#This Row],[Evento]],base[[#This Row],[Tipo]]),'[1]tabela de preços'!$D$4:$E$14,2,0)</f>
        <v>120</v>
      </c>
      <c r="K2098" s="3">
        <v>18000</v>
      </c>
      <c r="L2098" s="3">
        <v>6669</v>
      </c>
      <c r="M2098" s="3">
        <v>11331</v>
      </c>
      <c r="N2098" t="s">
        <v>23</v>
      </c>
    </row>
    <row r="2099" spans="2:14" hidden="1" x14ac:dyDescent="0.25">
      <c r="B2099" s="2">
        <v>42393</v>
      </c>
      <c r="C2099" s="7">
        <f>YEAR(base[[#This Row],[Data]])</f>
        <v>2016</v>
      </c>
      <c r="D2099" s="7" t="str">
        <f>UPPER(TEXT(base[[#This Row],[Data]],"mmm"))</f>
        <v>JAN</v>
      </c>
      <c r="E2099" t="s">
        <v>10</v>
      </c>
      <c r="F2099" t="s">
        <v>17</v>
      </c>
      <c r="G2099" t="str">
        <f>PROPER(base[[#This Row],[Evento]]&amp;" "&amp;base[[#This Row],[Tipo]])</f>
        <v>Aniversário Melhor Idade</v>
      </c>
      <c r="H2099" t="s">
        <v>15</v>
      </c>
      <c r="I2099">
        <v>70</v>
      </c>
      <c r="J2099" s="3">
        <f>VLOOKUP(_xlfn.CONCAT(base[[#This Row],[Evento]],base[[#This Row],[Tipo]]),'[1]tabela de preços'!$D$4:$E$14,2,0)</f>
        <v>120</v>
      </c>
      <c r="K2099" s="3">
        <v>8400</v>
      </c>
      <c r="L2099" s="3">
        <v>3556</v>
      </c>
      <c r="M2099" s="3">
        <v>4844</v>
      </c>
      <c r="N2099" t="s">
        <v>23</v>
      </c>
    </row>
    <row r="2100" spans="2:14" hidden="1" x14ac:dyDescent="0.25">
      <c r="B2100" s="2">
        <v>42623</v>
      </c>
      <c r="C2100" s="7">
        <f>YEAR(base[[#This Row],[Data]])</f>
        <v>2016</v>
      </c>
      <c r="D2100" s="7" t="str">
        <f>UPPER(TEXT(base[[#This Row],[Data]],"mmm"))</f>
        <v>SET</v>
      </c>
      <c r="E2100" t="s">
        <v>18</v>
      </c>
      <c r="F2100" t="s">
        <v>16</v>
      </c>
      <c r="G2100" t="str">
        <f>PROPER(base[[#This Row],[Evento]]&amp;" "&amp;base[[#This Row],[Tipo]])</f>
        <v>Casamento Adulto</v>
      </c>
      <c r="H2100" t="s">
        <v>12</v>
      </c>
      <c r="I2100">
        <v>120</v>
      </c>
      <c r="J2100" s="3">
        <f>VLOOKUP(_xlfn.CONCAT(base[[#This Row],[Evento]],base[[#This Row],[Tipo]]),'[1]tabela de preços'!$D$4:$E$14,2,0)</f>
        <v>150</v>
      </c>
      <c r="K2100" s="3">
        <v>18000</v>
      </c>
      <c r="L2100" s="3">
        <v>6862</v>
      </c>
      <c r="M2100" s="3">
        <v>11138</v>
      </c>
      <c r="N2100" t="s">
        <v>23</v>
      </c>
    </row>
    <row r="2101" spans="2:14" hidden="1" x14ac:dyDescent="0.25">
      <c r="B2101" s="2">
        <v>42841</v>
      </c>
      <c r="C2101" s="7">
        <f>YEAR(base[[#This Row],[Data]])</f>
        <v>2017</v>
      </c>
      <c r="D2101" s="7" t="str">
        <f>UPPER(TEXT(base[[#This Row],[Data]],"mmm"))</f>
        <v>ABR</v>
      </c>
      <c r="E2101" t="s">
        <v>19</v>
      </c>
      <c r="F2101" t="s">
        <v>16</v>
      </c>
      <c r="G2101" t="str">
        <f>PROPER(base[[#This Row],[Evento]]&amp;" "&amp;base[[#This Row],[Tipo]])</f>
        <v>Bodas Adulto</v>
      </c>
      <c r="H2101" t="s">
        <v>15</v>
      </c>
      <c r="I2101">
        <v>100</v>
      </c>
      <c r="J2101" s="3">
        <f>VLOOKUP(_xlfn.CONCAT(base[[#This Row],[Evento]],base[[#This Row],[Tipo]]),'[1]tabela de preços'!$D$4:$E$14,2,0)</f>
        <v>150</v>
      </c>
      <c r="K2101" s="3">
        <v>15000</v>
      </c>
      <c r="L2101" s="3">
        <v>5793</v>
      </c>
      <c r="M2101" s="3">
        <v>9207</v>
      </c>
      <c r="N2101" t="s">
        <v>23</v>
      </c>
    </row>
    <row r="2102" spans="2:14" hidden="1" x14ac:dyDescent="0.25">
      <c r="B2102" s="2">
        <v>42792</v>
      </c>
      <c r="C2102" s="7">
        <f>YEAR(base[[#This Row],[Data]])</f>
        <v>2017</v>
      </c>
      <c r="D2102" s="7" t="str">
        <f>UPPER(TEXT(base[[#This Row],[Data]],"mmm"))</f>
        <v>FEV</v>
      </c>
      <c r="E2102" t="s">
        <v>19</v>
      </c>
      <c r="F2102" t="s">
        <v>17</v>
      </c>
      <c r="G2102" t="str">
        <f>PROPER(base[[#This Row],[Evento]]&amp;" "&amp;base[[#This Row],[Tipo]])</f>
        <v>Bodas Melhor Idade</v>
      </c>
      <c r="H2102" t="s">
        <v>12</v>
      </c>
      <c r="I2102">
        <v>200</v>
      </c>
      <c r="J2102" s="3">
        <f>VLOOKUP(_xlfn.CONCAT(base[[#This Row],[Evento]],base[[#This Row],[Tipo]]),'[1]tabela de preços'!$D$4:$E$14,2,0)</f>
        <v>120</v>
      </c>
      <c r="K2102" s="3">
        <v>24000</v>
      </c>
      <c r="L2102" s="3">
        <v>10254</v>
      </c>
      <c r="M2102" s="3">
        <v>13746</v>
      </c>
      <c r="N2102" t="s">
        <v>23</v>
      </c>
    </row>
    <row r="2103" spans="2:14" hidden="1" x14ac:dyDescent="0.25">
      <c r="B2103" s="2">
        <v>42899</v>
      </c>
      <c r="C2103" s="7">
        <f>YEAR(base[[#This Row],[Data]])</f>
        <v>2017</v>
      </c>
      <c r="D2103" s="7" t="str">
        <f>UPPER(TEXT(base[[#This Row],[Data]],"mmm"))</f>
        <v>JUN</v>
      </c>
      <c r="E2103" t="s">
        <v>20</v>
      </c>
      <c r="F2103" t="s">
        <v>16</v>
      </c>
      <c r="G2103" t="str">
        <f>PROPER(base[[#This Row],[Evento]]&amp;" "&amp;base[[#This Row],[Tipo]])</f>
        <v>Empresa Adulto</v>
      </c>
      <c r="H2103" t="s">
        <v>15</v>
      </c>
      <c r="I2103">
        <v>50</v>
      </c>
      <c r="J2103" s="3">
        <f>VLOOKUP(_xlfn.CONCAT(base[[#This Row],[Evento]],base[[#This Row],[Tipo]]),'[1]tabela de preços'!$D$4:$E$14,2,0)</f>
        <v>100</v>
      </c>
      <c r="K2103" s="3">
        <v>5000</v>
      </c>
      <c r="L2103" s="3">
        <v>2202</v>
      </c>
      <c r="M2103" s="3">
        <v>2798</v>
      </c>
      <c r="N2103" t="s">
        <v>23</v>
      </c>
    </row>
    <row r="2104" spans="2:14" hidden="1" x14ac:dyDescent="0.25">
      <c r="B2104" s="2">
        <v>42560</v>
      </c>
      <c r="C2104" s="7">
        <f>YEAR(base[[#This Row],[Data]])</f>
        <v>2016</v>
      </c>
      <c r="D2104" s="7" t="str">
        <f>UPPER(TEXT(base[[#This Row],[Data]],"mmm"))</f>
        <v>JUL</v>
      </c>
      <c r="E2104" t="s">
        <v>21</v>
      </c>
      <c r="F2104" t="s">
        <v>14</v>
      </c>
      <c r="G2104" t="str">
        <f>PROPER(base[[#This Row],[Evento]]&amp;" "&amp;base[[#This Row],[Tipo]])</f>
        <v>15 Anos Teen</v>
      </c>
      <c r="H2104" t="s">
        <v>12</v>
      </c>
      <c r="I2104">
        <v>100</v>
      </c>
      <c r="J2104" s="3">
        <f>VLOOKUP(_xlfn.CONCAT(base[[#This Row],[Evento]],base[[#This Row],[Tipo]]),'[1]tabela de preços'!$D$4:$E$14,2,0)</f>
        <v>90</v>
      </c>
      <c r="K2104" s="3">
        <v>9000</v>
      </c>
      <c r="L2104" s="3">
        <v>3528</v>
      </c>
      <c r="M2104" s="3">
        <v>5472</v>
      </c>
      <c r="N2104" t="s">
        <v>23</v>
      </c>
    </row>
    <row r="2105" spans="2:14" hidden="1" x14ac:dyDescent="0.25">
      <c r="B2105" s="2">
        <v>42850</v>
      </c>
      <c r="C2105" s="7">
        <f>YEAR(base[[#This Row],[Data]])</f>
        <v>2017</v>
      </c>
      <c r="D2105" s="7" t="str">
        <f>UPPER(TEXT(base[[#This Row],[Data]],"mmm"))</f>
        <v>ABR</v>
      </c>
      <c r="E2105" t="s">
        <v>22</v>
      </c>
      <c r="F2105" t="s">
        <v>16</v>
      </c>
      <c r="G2105" t="str">
        <f>PROPER(base[[#This Row],[Evento]]&amp;" "&amp;base[[#This Row],[Tipo]])</f>
        <v>Despedida Adulto</v>
      </c>
      <c r="H2105" t="s">
        <v>15</v>
      </c>
      <c r="I2105">
        <v>150</v>
      </c>
      <c r="J2105" s="3">
        <f>VLOOKUP(_xlfn.CONCAT(base[[#This Row],[Evento]],base[[#This Row],[Tipo]]),'[1]tabela de preços'!$D$4:$E$14,2,0)</f>
        <v>120</v>
      </c>
      <c r="K2105" s="3">
        <v>18000</v>
      </c>
      <c r="L2105" s="3">
        <v>7852</v>
      </c>
      <c r="M2105" s="3">
        <v>10148</v>
      </c>
      <c r="N2105" t="s">
        <v>23</v>
      </c>
    </row>
    <row r="2106" spans="2:14" hidden="1" x14ac:dyDescent="0.25">
      <c r="B2106" s="2">
        <v>42950</v>
      </c>
      <c r="C2106" s="7">
        <f>YEAR(base[[#This Row],[Data]])</f>
        <v>2017</v>
      </c>
      <c r="D2106" s="7" t="str">
        <f>UPPER(TEXT(base[[#This Row],[Data]],"mmm"))</f>
        <v>AGO</v>
      </c>
      <c r="E2106" t="s">
        <v>10</v>
      </c>
      <c r="F2106" t="s">
        <v>11</v>
      </c>
      <c r="G2106" t="str">
        <f>PROPER(base[[#This Row],[Evento]]&amp;" "&amp;base[[#This Row],[Tipo]])</f>
        <v>Aniversário Infantil</v>
      </c>
      <c r="H2106" t="s">
        <v>12</v>
      </c>
      <c r="I2106">
        <v>50</v>
      </c>
      <c r="J2106" s="3">
        <f>VLOOKUP(_xlfn.CONCAT(base[[#This Row],[Evento]],base[[#This Row],[Tipo]]),'[1]tabela de preços'!$D$4:$E$14,2,0)</f>
        <v>70</v>
      </c>
      <c r="K2106" s="3">
        <v>3500</v>
      </c>
      <c r="L2106" s="3">
        <v>1316</v>
      </c>
      <c r="M2106" s="3">
        <v>2184</v>
      </c>
      <c r="N2106" t="s">
        <v>23</v>
      </c>
    </row>
    <row r="2107" spans="2:14" x14ac:dyDescent="0.25">
      <c r="B2107" s="2">
        <v>42740</v>
      </c>
      <c r="C2107" s="7">
        <f>YEAR(base[[#This Row],[Data]])</f>
        <v>2017</v>
      </c>
      <c r="D2107" s="7" t="str">
        <f>UPPER(TEXT(base[[#This Row],[Data]],"mmm"))</f>
        <v>JAN</v>
      </c>
      <c r="E2107" t="s">
        <v>10</v>
      </c>
      <c r="F2107" t="s">
        <v>14</v>
      </c>
      <c r="G2107" t="str">
        <f>PROPER(base[[#This Row],[Evento]]&amp;" "&amp;base[[#This Row],[Tipo]])</f>
        <v>Aniversário Teen</v>
      </c>
      <c r="H2107" t="s">
        <v>15</v>
      </c>
      <c r="I2107">
        <v>100</v>
      </c>
      <c r="J2107" s="3">
        <f>VLOOKUP(_xlfn.CONCAT(base[[#This Row],[Evento]],base[[#This Row],[Tipo]]),'[1]tabela de preços'!$D$4:$E$14,2,0)</f>
        <v>90</v>
      </c>
      <c r="K2107" s="3">
        <v>9000</v>
      </c>
      <c r="L2107" s="3">
        <v>3164</v>
      </c>
      <c r="M2107" s="3">
        <v>5836</v>
      </c>
      <c r="N2107" t="s">
        <v>23</v>
      </c>
    </row>
    <row r="2108" spans="2:14" hidden="1" x14ac:dyDescent="0.25">
      <c r="B2108" s="2">
        <v>42598</v>
      </c>
      <c r="C2108" s="7">
        <f>YEAR(base[[#This Row],[Data]])</f>
        <v>2016</v>
      </c>
      <c r="D2108" s="7" t="str">
        <f>UPPER(TEXT(base[[#This Row],[Data]],"mmm"))</f>
        <v>AGO</v>
      </c>
      <c r="E2108" t="s">
        <v>10</v>
      </c>
      <c r="F2108" t="s">
        <v>16</v>
      </c>
      <c r="G2108" t="str">
        <f>PROPER(base[[#This Row],[Evento]]&amp;" "&amp;base[[#This Row],[Tipo]])</f>
        <v>Aniversário Adulto</v>
      </c>
      <c r="H2108" t="s">
        <v>12</v>
      </c>
      <c r="I2108">
        <v>150</v>
      </c>
      <c r="J2108" s="3">
        <f>VLOOKUP(_xlfn.CONCAT(base[[#This Row],[Evento]],base[[#This Row],[Tipo]]),'[1]tabela de preços'!$D$4:$E$14,2,0)</f>
        <v>120</v>
      </c>
      <c r="K2108" s="3">
        <v>18000</v>
      </c>
      <c r="L2108" s="3">
        <v>7300</v>
      </c>
      <c r="M2108" s="3">
        <v>10700</v>
      </c>
      <c r="N2108" t="s">
        <v>23</v>
      </c>
    </row>
    <row r="2109" spans="2:14" hidden="1" x14ac:dyDescent="0.25">
      <c r="B2109" s="2">
        <v>42790</v>
      </c>
      <c r="C2109" s="7">
        <f>YEAR(base[[#This Row],[Data]])</f>
        <v>2017</v>
      </c>
      <c r="D2109" s="7" t="str">
        <f>UPPER(TEXT(base[[#This Row],[Data]],"mmm"))</f>
        <v>FEV</v>
      </c>
      <c r="E2109" t="s">
        <v>10</v>
      </c>
      <c r="F2109" t="s">
        <v>17</v>
      </c>
      <c r="G2109" t="str">
        <f>PROPER(base[[#This Row],[Evento]]&amp;" "&amp;base[[#This Row],[Tipo]])</f>
        <v>Aniversário Melhor Idade</v>
      </c>
      <c r="H2109" t="s">
        <v>15</v>
      </c>
      <c r="I2109">
        <v>70</v>
      </c>
      <c r="J2109" s="3">
        <f>VLOOKUP(_xlfn.CONCAT(base[[#This Row],[Evento]],base[[#This Row],[Tipo]]),'[1]tabela de preços'!$D$4:$E$14,2,0)</f>
        <v>120</v>
      </c>
      <c r="K2109" s="3">
        <v>8400</v>
      </c>
      <c r="L2109" s="3">
        <v>3623</v>
      </c>
      <c r="M2109" s="3">
        <v>4777</v>
      </c>
      <c r="N2109" t="s">
        <v>23</v>
      </c>
    </row>
    <row r="2110" spans="2:14" hidden="1" x14ac:dyDescent="0.25">
      <c r="B2110" s="2">
        <v>42651</v>
      </c>
      <c r="C2110" s="7">
        <f>YEAR(base[[#This Row],[Data]])</f>
        <v>2016</v>
      </c>
      <c r="D2110" s="7" t="str">
        <f>UPPER(TEXT(base[[#This Row],[Data]],"mmm"))</f>
        <v>OUT</v>
      </c>
      <c r="E2110" t="s">
        <v>18</v>
      </c>
      <c r="F2110" t="s">
        <v>16</v>
      </c>
      <c r="G2110" t="str">
        <f>PROPER(base[[#This Row],[Evento]]&amp;" "&amp;base[[#This Row],[Tipo]])</f>
        <v>Casamento Adulto</v>
      </c>
      <c r="H2110" t="s">
        <v>12</v>
      </c>
      <c r="I2110">
        <v>120</v>
      </c>
      <c r="J2110" s="3">
        <f>VLOOKUP(_xlfn.CONCAT(base[[#This Row],[Evento]],base[[#This Row],[Tipo]]),'[1]tabela de preços'!$D$4:$E$14,2,0)</f>
        <v>150</v>
      </c>
      <c r="K2110" s="3">
        <v>18000</v>
      </c>
      <c r="L2110" s="3">
        <v>6186</v>
      </c>
      <c r="M2110" s="3">
        <v>11814</v>
      </c>
      <c r="N2110" t="s">
        <v>23</v>
      </c>
    </row>
    <row r="2111" spans="2:14" hidden="1" x14ac:dyDescent="0.25">
      <c r="B2111" s="2">
        <v>42477</v>
      </c>
      <c r="C2111" s="7">
        <f>YEAR(base[[#This Row],[Data]])</f>
        <v>2016</v>
      </c>
      <c r="D2111" s="7" t="str">
        <f>UPPER(TEXT(base[[#This Row],[Data]],"mmm"))</f>
        <v>ABR</v>
      </c>
      <c r="E2111" t="s">
        <v>19</v>
      </c>
      <c r="F2111" t="s">
        <v>16</v>
      </c>
      <c r="G2111" t="str">
        <f>PROPER(base[[#This Row],[Evento]]&amp;" "&amp;base[[#This Row],[Tipo]])</f>
        <v>Bodas Adulto</v>
      </c>
      <c r="H2111" t="s">
        <v>15</v>
      </c>
      <c r="I2111">
        <v>100</v>
      </c>
      <c r="J2111" s="3">
        <f>VLOOKUP(_xlfn.CONCAT(base[[#This Row],[Evento]],base[[#This Row],[Tipo]]),'[1]tabela de preços'!$D$4:$E$14,2,0)</f>
        <v>150</v>
      </c>
      <c r="K2111" s="3">
        <v>15000</v>
      </c>
      <c r="L2111" s="3">
        <v>5498</v>
      </c>
      <c r="M2111" s="3">
        <v>9502</v>
      </c>
      <c r="N2111" t="s">
        <v>23</v>
      </c>
    </row>
    <row r="2112" spans="2:14" hidden="1" x14ac:dyDescent="0.25">
      <c r="B2112" s="2">
        <v>42670</v>
      </c>
      <c r="C2112" s="7">
        <f>YEAR(base[[#This Row],[Data]])</f>
        <v>2016</v>
      </c>
      <c r="D2112" s="7" t="str">
        <f>UPPER(TEXT(base[[#This Row],[Data]],"mmm"))</f>
        <v>OUT</v>
      </c>
      <c r="E2112" t="s">
        <v>19</v>
      </c>
      <c r="F2112" t="s">
        <v>17</v>
      </c>
      <c r="G2112" t="str">
        <f>PROPER(base[[#This Row],[Evento]]&amp;" "&amp;base[[#This Row],[Tipo]])</f>
        <v>Bodas Melhor Idade</v>
      </c>
      <c r="H2112" t="s">
        <v>12</v>
      </c>
      <c r="I2112">
        <v>200</v>
      </c>
      <c r="J2112" s="3">
        <f>VLOOKUP(_xlfn.CONCAT(base[[#This Row],[Evento]],base[[#This Row],[Tipo]]),'[1]tabela de preços'!$D$4:$E$14,2,0)</f>
        <v>120</v>
      </c>
      <c r="K2112" s="3">
        <v>24000</v>
      </c>
      <c r="L2112" s="3">
        <v>9355</v>
      </c>
      <c r="M2112" s="3">
        <v>14645</v>
      </c>
      <c r="N2112" t="s">
        <v>23</v>
      </c>
    </row>
    <row r="2113" spans="2:14" hidden="1" x14ac:dyDescent="0.25">
      <c r="B2113" s="2">
        <v>42908</v>
      </c>
      <c r="C2113" s="7">
        <f>YEAR(base[[#This Row],[Data]])</f>
        <v>2017</v>
      </c>
      <c r="D2113" s="7" t="str">
        <f>UPPER(TEXT(base[[#This Row],[Data]],"mmm"))</f>
        <v>JUN</v>
      </c>
      <c r="E2113" t="s">
        <v>20</v>
      </c>
      <c r="F2113" t="s">
        <v>16</v>
      </c>
      <c r="G2113" t="str">
        <f>PROPER(base[[#This Row],[Evento]]&amp;" "&amp;base[[#This Row],[Tipo]])</f>
        <v>Empresa Adulto</v>
      </c>
      <c r="H2113" t="s">
        <v>15</v>
      </c>
      <c r="I2113">
        <v>50</v>
      </c>
      <c r="J2113" s="3">
        <f>VLOOKUP(_xlfn.CONCAT(base[[#This Row],[Evento]],base[[#This Row],[Tipo]]),'[1]tabela de preços'!$D$4:$E$14,2,0)</f>
        <v>100</v>
      </c>
      <c r="K2113" s="3">
        <v>5000</v>
      </c>
      <c r="L2113" s="3">
        <v>1696</v>
      </c>
      <c r="M2113" s="3">
        <v>3304</v>
      </c>
      <c r="N2113" t="s">
        <v>23</v>
      </c>
    </row>
    <row r="2114" spans="2:14" hidden="1" x14ac:dyDescent="0.25">
      <c r="B2114" s="2">
        <v>42438</v>
      </c>
      <c r="C2114" s="7">
        <f>YEAR(base[[#This Row],[Data]])</f>
        <v>2016</v>
      </c>
      <c r="D2114" s="7" t="str">
        <f>UPPER(TEXT(base[[#This Row],[Data]],"mmm"))</f>
        <v>MAR</v>
      </c>
      <c r="E2114" t="s">
        <v>21</v>
      </c>
      <c r="F2114" t="s">
        <v>14</v>
      </c>
      <c r="G2114" t="str">
        <f>PROPER(base[[#This Row],[Evento]]&amp;" "&amp;base[[#This Row],[Tipo]])</f>
        <v>15 Anos Teen</v>
      </c>
      <c r="H2114" t="s">
        <v>12</v>
      </c>
      <c r="I2114">
        <v>100</v>
      </c>
      <c r="J2114" s="3">
        <f>VLOOKUP(_xlfn.CONCAT(base[[#This Row],[Evento]],base[[#This Row],[Tipo]]),'[1]tabela de preços'!$D$4:$E$14,2,0)</f>
        <v>90</v>
      </c>
      <c r="K2114" s="3">
        <v>9000</v>
      </c>
      <c r="L2114" s="3">
        <v>3112</v>
      </c>
      <c r="M2114" s="3">
        <v>5888</v>
      </c>
      <c r="N2114" t="s">
        <v>23</v>
      </c>
    </row>
    <row r="2115" spans="2:14" hidden="1" x14ac:dyDescent="0.25">
      <c r="B2115" s="2">
        <v>43029</v>
      </c>
      <c r="C2115" s="7">
        <f>YEAR(base[[#This Row],[Data]])</f>
        <v>2017</v>
      </c>
      <c r="D2115" s="7" t="str">
        <f>UPPER(TEXT(base[[#This Row],[Data]],"mmm"))</f>
        <v>OUT</v>
      </c>
      <c r="E2115" t="s">
        <v>22</v>
      </c>
      <c r="F2115" t="s">
        <v>16</v>
      </c>
      <c r="G2115" t="str">
        <f>PROPER(base[[#This Row],[Evento]]&amp;" "&amp;base[[#This Row],[Tipo]])</f>
        <v>Despedida Adulto</v>
      </c>
      <c r="H2115" t="s">
        <v>15</v>
      </c>
      <c r="I2115">
        <v>150</v>
      </c>
      <c r="J2115" s="3">
        <f>VLOOKUP(_xlfn.CONCAT(base[[#This Row],[Evento]],base[[#This Row],[Tipo]]),'[1]tabela de preços'!$D$4:$E$14,2,0)</f>
        <v>120</v>
      </c>
      <c r="K2115" s="3">
        <v>18000</v>
      </c>
      <c r="L2115" s="3">
        <v>7255</v>
      </c>
      <c r="M2115" s="3">
        <v>10745</v>
      </c>
      <c r="N2115" t="s">
        <v>23</v>
      </c>
    </row>
    <row r="2116" spans="2:14" hidden="1" x14ac:dyDescent="0.25">
      <c r="B2116" s="2">
        <v>42901</v>
      </c>
      <c r="C2116" s="7">
        <f>YEAR(base[[#This Row],[Data]])</f>
        <v>2017</v>
      </c>
      <c r="D2116" s="7" t="str">
        <f>UPPER(TEXT(base[[#This Row],[Data]],"mmm"))</f>
        <v>JUN</v>
      </c>
      <c r="E2116" t="s">
        <v>10</v>
      </c>
      <c r="F2116" t="s">
        <v>11</v>
      </c>
      <c r="G2116" t="str">
        <f>PROPER(base[[#This Row],[Evento]]&amp;" "&amp;base[[#This Row],[Tipo]])</f>
        <v>Aniversário Infantil</v>
      </c>
      <c r="H2116" t="s">
        <v>12</v>
      </c>
      <c r="I2116">
        <v>50</v>
      </c>
      <c r="J2116" s="3">
        <f>VLOOKUP(_xlfn.CONCAT(base[[#This Row],[Evento]],base[[#This Row],[Tipo]]),'[1]tabela de preços'!$D$4:$E$14,2,0)</f>
        <v>70</v>
      </c>
      <c r="K2116" s="3">
        <v>3500</v>
      </c>
      <c r="L2116" s="3">
        <v>1260</v>
      </c>
      <c r="M2116" s="3">
        <v>2240</v>
      </c>
      <c r="N2116" t="s">
        <v>23</v>
      </c>
    </row>
    <row r="2117" spans="2:14" hidden="1" x14ac:dyDescent="0.25">
      <c r="B2117" s="2">
        <v>43012</v>
      </c>
      <c r="C2117" s="7">
        <f>YEAR(base[[#This Row],[Data]])</f>
        <v>2017</v>
      </c>
      <c r="D2117" s="7" t="str">
        <f>UPPER(TEXT(base[[#This Row],[Data]],"mmm"))</f>
        <v>OUT</v>
      </c>
      <c r="E2117" t="s">
        <v>10</v>
      </c>
      <c r="F2117" t="s">
        <v>14</v>
      </c>
      <c r="G2117" t="str">
        <f>PROPER(base[[#This Row],[Evento]]&amp;" "&amp;base[[#This Row],[Tipo]])</f>
        <v>Aniversário Teen</v>
      </c>
      <c r="H2117" t="s">
        <v>15</v>
      </c>
      <c r="I2117">
        <v>100</v>
      </c>
      <c r="J2117" s="3">
        <f>VLOOKUP(_xlfn.CONCAT(base[[#This Row],[Evento]],base[[#This Row],[Tipo]]),'[1]tabela de preços'!$D$4:$E$14,2,0)</f>
        <v>90</v>
      </c>
      <c r="K2117" s="3">
        <v>9000</v>
      </c>
      <c r="L2117" s="3">
        <v>3200</v>
      </c>
      <c r="M2117" s="3">
        <v>5800</v>
      </c>
      <c r="N2117" t="s">
        <v>23</v>
      </c>
    </row>
    <row r="2118" spans="2:14" x14ac:dyDescent="0.25">
      <c r="B2118" s="2">
        <v>42759</v>
      </c>
      <c r="C2118" s="7">
        <f>YEAR(base[[#This Row],[Data]])</f>
        <v>2017</v>
      </c>
      <c r="D2118" s="7" t="str">
        <f>UPPER(TEXT(base[[#This Row],[Data]],"mmm"))</f>
        <v>JAN</v>
      </c>
      <c r="E2118" t="s">
        <v>10</v>
      </c>
      <c r="F2118" t="s">
        <v>16</v>
      </c>
      <c r="G2118" t="str">
        <f>PROPER(base[[#This Row],[Evento]]&amp;" "&amp;base[[#This Row],[Tipo]])</f>
        <v>Aniversário Adulto</v>
      </c>
      <c r="H2118" t="s">
        <v>12</v>
      </c>
      <c r="I2118">
        <v>150</v>
      </c>
      <c r="J2118" s="3">
        <f>VLOOKUP(_xlfn.CONCAT(base[[#This Row],[Evento]],base[[#This Row],[Tipo]]),'[1]tabela de preços'!$D$4:$E$14,2,0)</f>
        <v>120</v>
      </c>
      <c r="K2118" s="3">
        <v>18000</v>
      </c>
      <c r="L2118" s="3">
        <v>7570</v>
      </c>
      <c r="M2118" s="3">
        <v>10430</v>
      </c>
      <c r="N2118" t="s">
        <v>23</v>
      </c>
    </row>
    <row r="2119" spans="2:14" hidden="1" x14ac:dyDescent="0.25">
      <c r="B2119" s="2">
        <v>42488</v>
      </c>
      <c r="C2119" s="7">
        <f>YEAR(base[[#This Row],[Data]])</f>
        <v>2016</v>
      </c>
      <c r="D2119" s="7" t="str">
        <f>UPPER(TEXT(base[[#This Row],[Data]],"mmm"))</f>
        <v>ABR</v>
      </c>
      <c r="E2119" t="s">
        <v>10</v>
      </c>
      <c r="F2119" t="s">
        <v>17</v>
      </c>
      <c r="G2119" t="str">
        <f>PROPER(base[[#This Row],[Evento]]&amp;" "&amp;base[[#This Row],[Tipo]])</f>
        <v>Aniversário Melhor Idade</v>
      </c>
      <c r="H2119" t="s">
        <v>15</v>
      </c>
      <c r="I2119">
        <v>70</v>
      </c>
      <c r="J2119" s="3">
        <f>VLOOKUP(_xlfn.CONCAT(base[[#This Row],[Evento]],base[[#This Row],[Tipo]]),'[1]tabela de preços'!$D$4:$E$14,2,0)</f>
        <v>120</v>
      </c>
      <c r="K2119" s="3">
        <v>8400</v>
      </c>
      <c r="L2119" s="3">
        <v>3595</v>
      </c>
      <c r="M2119" s="3">
        <v>4805</v>
      </c>
      <c r="N2119" t="s">
        <v>23</v>
      </c>
    </row>
    <row r="2120" spans="2:14" hidden="1" x14ac:dyDescent="0.25">
      <c r="B2120" s="2">
        <v>42819</v>
      </c>
      <c r="C2120" s="7">
        <f>YEAR(base[[#This Row],[Data]])</f>
        <v>2017</v>
      </c>
      <c r="D2120" s="7" t="str">
        <f>UPPER(TEXT(base[[#This Row],[Data]],"mmm"))</f>
        <v>MAR</v>
      </c>
      <c r="E2120" t="s">
        <v>18</v>
      </c>
      <c r="F2120" t="s">
        <v>16</v>
      </c>
      <c r="G2120" t="str">
        <f>PROPER(base[[#This Row],[Evento]]&amp;" "&amp;base[[#This Row],[Tipo]])</f>
        <v>Casamento Adulto</v>
      </c>
      <c r="H2120" t="s">
        <v>12</v>
      </c>
      <c r="I2120">
        <v>120</v>
      </c>
      <c r="J2120" s="3">
        <f>VLOOKUP(_xlfn.CONCAT(base[[#This Row],[Evento]],base[[#This Row],[Tipo]]),'[1]tabela de preços'!$D$4:$E$14,2,0)</f>
        <v>150</v>
      </c>
      <c r="K2120" s="3">
        <v>18000</v>
      </c>
      <c r="L2120" s="3">
        <v>6960</v>
      </c>
      <c r="M2120" s="3">
        <v>11040</v>
      </c>
      <c r="N2120" t="s">
        <v>23</v>
      </c>
    </row>
    <row r="2121" spans="2:14" hidden="1" x14ac:dyDescent="0.25">
      <c r="B2121" s="2">
        <v>42949</v>
      </c>
      <c r="C2121" s="7">
        <f>YEAR(base[[#This Row],[Data]])</f>
        <v>2017</v>
      </c>
      <c r="D2121" s="7" t="str">
        <f>UPPER(TEXT(base[[#This Row],[Data]],"mmm"))</f>
        <v>AGO</v>
      </c>
      <c r="E2121" t="s">
        <v>19</v>
      </c>
      <c r="F2121" t="s">
        <v>16</v>
      </c>
      <c r="G2121" t="str">
        <f>PROPER(base[[#This Row],[Evento]]&amp;" "&amp;base[[#This Row],[Tipo]])</f>
        <v>Bodas Adulto</v>
      </c>
      <c r="H2121" t="s">
        <v>15</v>
      </c>
      <c r="I2121">
        <v>100</v>
      </c>
      <c r="J2121" s="3">
        <f>VLOOKUP(_xlfn.CONCAT(base[[#This Row],[Evento]],base[[#This Row],[Tipo]]),'[1]tabela de preços'!$D$4:$E$14,2,0)</f>
        <v>150</v>
      </c>
      <c r="K2121" s="3">
        <v>15000</v>
      </c>
      <c r="L2121" s="3">
        <v>5462</v>
      </c>
      <c r="M2121" s="3">
        <v>9538</v>
      </c>
      <c r="N2121" t="s">
        <v>23</v>
      </c>
    </row>
    <row r="2122" spans="2:14" hidden="1" x14ac:dyDescent="0.25">
      <c r="B2122" s="2">
        <v>43064</v>
      </c>
      <c r="C2122" s="7">
        <f>YEAR(base[[#This Row],[Data]])</f>
        <v>2017</v>
      </c>
      <c r="D2122" s="7" t="str">
        <f>UPPER(TEXT(base[[#This Row],[Data]],"mmm"))</f>
        <v>NOV</v>
      </c>
      <c r="E2122" t="s">
        <v>19</v>
      </c>
      <c r="F2122" t="s">
        <v>17</v>
      </c>
      <c r="G2122" t="str">
        <f>PROPER(base[[#This Row],[Evento]]&amp;" "&amp;base[[#This Row],[Tipo]])</f>
        <v>Bodas Melhor Idade</v>
      </c>
      <c r="H2122" t="s">
        <v>12</v>
      </c>
      <c r="I2122">
        <v>200</v>
      </c>
      <c r="J2122" s="3">
        <f>VLOOKUP(_xlfn.CONCAT(base[[#This Row],[Evento]],base[[#This Row],[Tipo]]),'[1]tabela de preços'!$D$4:$E$14,2,0)</f>
        <v>120</v>
      </c>
      <c r="K2122" s="3">
        <v>24000</v>
      </c>
      <c r="L2122" s="3">
        <v>8549</v>
      </c>
      <c r="M2122" s="3">
        <v>15451</v>
      </c>
      <c r="N2122" t="s">
        <v>23</v>
      </c>
    </row>
    <row r="2123" spans="2:14" hidden="1" x14ac:dyDescent="0.25">
      <c r="B2123" s="2">
        <v>42534</v>
      </c>
      <c r="C2123" s="7">
        <f>YEAR(base[[#This Row],[Data]])</f>
        <v>2016</v>
      </c>
      <c r="D2123" s="7" t="str">
        <f>UPPER(TEXT(base[[#This Row],[Data]],"mmm"))</f>
        <v>JUN</v>
      </c>
      <c r="E2123" t="s">
        <v>20</v>
      </c>
      <c r="F2123" t="s">
        <v>16</v>
      </c>
      <c r="G2123" t="str">
        <f>PROPER(base[[#This Row],[Evento]]&amp;" "&amp;base[[#This Row],[Tipo]])</f>
        <v>Empresa Adulto</v>
      </c>
      <c r="H2123" t="s">
        <v>15</v>
      </c>
      <c r="I2123">
        <v>50</v>
      </c>
      <c r="J2123" s="3">
        <f>VLOOKUP(_xlfn.CONCAT(base[[#This Row],[Evento]],base[[#This Row],[Tipo]]),'[1]tabela de preços'!$D$4:$E$14,2,0)</f>
        <v>100</v>
      </c>
      <c r="K2123" s="3">
        <v>5000</v>
      </c>
      <c r="L2123" s="3">
        <v>1845</v>
      </c>
      <c r="M2123" s="3">
        <v>3155</v>
      </c>
      <c r="N2123" t="s">
        <v>23</v>
      </c>
    </row>
    <row r="2124" spans="2:14" hidden="1" x14ac:dyDescent="0.25">
      <c r="B2124" s="2">
        <v>42785</v>
      </c>
      <c r="C2124" s="7">
        <f>YEAR(base[[#This Row],[Data]])</f>
        <v>2017</v>
      </c>
      <c r="D2124" s="7" t="str">
        <f>UPPER(TEXT(base[[#This Row],[Data]],"mmm"))</f>
        <v>FEV</v>
      </c>
      <c r="E2124" t="s">
        <v>21</v>
      </c>
      <c r="F2124" t="s">
        <v>14</v>
      </c>
      <c r="G2124" t="str">
        <f>PROPER(base[[#This Row],[Evento]]&amp;" "&amp;base[[#This Row],[Tipo]])</f>
        <v>15 Anos Teen</v>
      </c>
      <c r="H2124" t="s">
        <v>12</v>
      </c>
      <c r="I2124">
        <v>100</v>
      </c>
      <c r="J2124" s="3">
        <f>VLOOKUP(_xlfn.CONCAT(base[[#This Row],[Evento]],base[[#This Row],[Tipo]]),'[1]tabela de preços'!$D$4:$E$14,2,0)</f>
        <v>90</v>
      </c>
      <c r="K2124" s="3">
        <v>9000</v>
      </c>
      <c r="L2124" s="3">
        <v>3691</v>
      </c>
      <c r="M2124" s="3">
        <v>5309</v>
      </c>
      <c r="N2124" t="s">
        <v>23</v>
      </c>
    </row>
    <row r="2125" spans="2:14" hidden="1" x14ac:dyDescent="0.25">
      <c r="B2125" s="2">
        <v>42623</v>
      </c>
      <c r="C2125" s="7">
        <f>YEAR(base[[#This Row],[Data]])</f>
        <v>2016</v>
      </c>
      <c r="D2125" s="7" t="str">
        <f>UPPER(TEXT(base[[#This Row],[Data]],"mmm"))</f>
        <v>SET</v>
      </c>
      <c r="E2125" t="s">
        <v>22</v>
      </c>
      <c r="F2125" t="s">
        <v>16</v>
      </c>
      <c r="G2125" t="str">
        <f>PROPER(base[[#This Row],[Evento]]&amp;" "&amp;base[[#This Row],[Tipo]])</f>
        <v>Despedida Adulto</v>
      </c>
      <c r="H2125" t="s">
        <v>15</v>
      </c>
      <c r="I2125">
        <v>150</v>
      </c>
      <c r="J2125" s="3">
        <f>VLOOKUP(_xlfn.CONCAT(base[[#This Row],[Evento]],base[[#This Row],[Tipo]]),'[1]tabela de preços'!$D$4:$E$14,2,0)</f>
        <v>120</v>
      </c>
      <c r="K2125" s="3">
        <v>18000</v>
      </c>
      <c r="L2125" s="3">
        <v>7186</v>
      </c>
      <c r="M2125" s="3">
        <v>10814</v>
      </c>
      <c r="N2125" t="s">
        <v>23</v>
      </c>
    </row>
    <row r="2126" spans="2:14" hidden="1" x14ac:dyDescent="0.25">
      <c r="B2126" s="2">
        <v>42508</v>
      </c>
      <c r="C2126" s="7">
        <f>YEAR(base[[#This Row],[Data]])</f>
        <v>2016</v>
      </c>
      <c r="D2126" s="7" t="str">
        <f>UPPER(TEXT(base[[#This Row],[Data]],"mmm"))</f>
        <v>MAI</v>
      </c>
      <c r="E2126" t="s">
        <v>10</v>
      </c>
      <c r="F2126" t="s">
        <v>11</v>
      </c>
      <c r="G2126" t="str">
        <f>PROPER(base[[#This Row],[Evento]]&amp;" "&amp;base[[#This Row],[Tipo]])</f>
        <v>Aniversário Infantil</v>
      </c>
      <c r="H2126" t="s">
        <v>12</v>
      </c>
      <c r="I2126">
        <v>50</v>
      </c>
      <c r="J2126" s="3">
        <f>VLOOKUP(_xlfn.CONCAT(base[[#This Row],[Evento]],base[[#This Row],[Tipo]]),'[1]tabela de preços'!$D$4:$E$14,2,0)</f>
        <v>70</v>
      </c>
      <c r="K2126" s="3">
        <v>3500</v>
      </c>
      <c r="L2126" s="3">
        <v>1196</v>
      </c>
      <c r="M2126" s="3">
        <v>2304</v>
      </c>
      <c r="N2126" t="s">
        <v>23</v>
      </c>
    </row>
    <row r="2127" spans="2:14" x14ac:dyDescent="0.25">
      <c r="B2127" s="2">
        <v>42753</v>
      </c>
      <c r="C2127" s="7">
        <f>YEAR(base[[#This Row],[Data]])</f>
        <v>2017</v>
      </c>
      <c r="D2127" s="7" t="str">
        <f>UPPER(TEXT(base[[#This Row],[Data]],"mmm"))</f>
        <v>JAN</v>
      </c>
      <c r="E2127" t="s">
        <v>10</v>
      </c>
      <c r="F2127" t="s">
        <v>14</v>
      </c>
      <c r="G2127" t="str">
        <f>PROPER(base[[#This Row],[Evento]]&amp;" "&amp;base[[#This Row],[Tipo]])</f>
        <v>Aniversário Teen</v>
      </c>
      <c r="H2127" t="s">
        <v>15</v>
      </c>
      <c r="I2127">
        <v>100</v>
      </c>
      <c r="J2127" s="3">
        <f>VLOOKUP(_xlfn.CONCAT(base[[#This Row],[Evento]],base[[#This Row],[Tipo]]),'[1]tabela de preços'!$D$4:$E$14,2,0)</f>
        <v>90</v>
      </c>
      <c r="K2127" s="3">
        <v>9000</v>
      </c>
      <c r="L2127" s="3">
        <v>3817</v>
      </c>
      <c r="M2127" s="3">
        <v>5183</v>
      </c>
      <c r="N2127" t="s">
        <v>23</v>
      </c>
    </row>
    <row r="2128" spans="2:14" hidden="1" x14ac:dyDescent="0.25">
      <c r="B2128" s="2">
        <v>42509</v>
      </c>
      <c r="C2128" s="7">
        <f>YEAR(base[[#This Row],[Data]])</f>
        <v>2016</v>
      </c>
      <c r="D2128" s="7" t="str">
        <f>UPPER(TEXT(base[[#This Row],[Data]],"mmm"))</f>
        <v>MAI</v>
      </c>
      <c r="E2128" t="s">
        <v>10</v>
      </c>
      <c r="F2128" t="s">
        <v>16</v>
      </c>
      <c r="G2128" t="str">
        <f>PROPER(base[[#This Row],[Evento]]&amp;" "&amp;base[[#This Row],[Tipo]])</f>
        <v>Aniversário Adulto</v>
      </c>
      <c r="H2128" t="s">
        <v>12</v>
      </c>
      <c r="I2128">
        <v>150</v>
      </c>
      <c r="J2128" s="3">
        <f>VLOOKUP(_xlfn.CONCAT(base[[#This Row],[Evento]],base[[#This Row],[Tipo]]),'[1]tabela de preços'!$D$4:$E$14,2,0)</f>
        <v>120</v>
      </c>
      <c r="K2128" s="3">
        <v>18000</v>
      </c>
      <c r="L2128" s="3">
        <v>6803</v>
      </c>
      <c r="M2128" s="3">
        <v>11197</v>
      </c>
      <c r="N2128" t="s">
        <v>23</v>
      </c>
    </row>
    <row r="2129" spans="2:14" hidden="1" x14ac:dyDescent="0.25">
      <c r="B2129" s="2">
        <v>42409</v>
      </c>
      <c r="C2129" s="7">
        <f>YEAR(base[[#This Row],[Data]])</f>
        <v>2016</v>
      </c>
      <c r="D2129" s="7" t="str">
        <f>UPPER(TEXT(base[[#This Row],[Data]],"mmm"))</f>
        <v>FEV</v>
      </c>
      <c r="E2129" t="s">
        <v>10</v>
      </c>
      <c r="F2129" t="s">
        <v>17</v>
      </c>
      <c r="G2129" t="str">
        <f>PROPER(base[[#This Row],[Evento]]&amp;" "&amp;base[[#This Row],[Tipo]])</f>
        <v>Aniversário Melhor Idade</v>
      </c>
      <c r="H2129" t="s">
        <v>15</v>
      </c>
      <c r="I2129">
        <v>70</v>
      </c>
      <c r="J2129" s="3">
        <f>VLOOKUP(_xlfn.CONCAT(base[[#This Row],[Evento]],base[[#This Row],[Tipo]]),'[1]tabela de preços'!$D$4:$E$14,2,0)</f>
        <v>120</v>
      </c>
      <c r="K2129" s="3">
        <v>8400</v>
      </c>
      <c r="L2129" s="3">
        <v>3561</v>
      </c>
      <c r="M2129" s="3">
        <v>4839</v>
      </c>
      <c r="N2129" t="s">
        <v>23</v>
      </c>
    </row>
    <row r="2130" spans="2:14" hidden="1" x14ac:dyDescent="0.25">
      <c r="B2130" s="2">
        <v>43026</v>
      </c>
      <c r="C2130" s="7">
        <f>YEAR(base[[#This Row],[Data]])</f>
        <v>2017</v>
      </c>
      <c r="D2130" s="7" t="str">
        <f>UPPER(TEXT(base[[#This Row],[Data]],"mmm"))</f>
        <v>OUT</v>
      </c>
      <c r="E2130" t="s">
        <v>18</v>
      </c>
      <c r="F2130" t="s">
        <v>16</v>
      </c>
      <c r="G2130" t="str">
        <f>PROPER(base[[#This Row],[Evento]]&amp;" "&amp;base[[#This Row],[Tipo]])</f>
        <v>Casamento Adulto</v>
      </c>
      <c r="H2130" t="s">
        <v>12</v>
      </c>
      <c r="I2130">
        <v>120</v>
      </c>
      <c r="J2130" s="3">
        <f>VLOOKUP(_xlfn.CONCAT(base[[#This Row],[Evento]],base[[#This Row],[Tipo]]),'[1]tabela de preços'!$D$4:$E$14,2,0)</f>
        <v>150</v>
      </c>
      <c r="K2130" s="3">
        <v>18000</v>
      </c>
      <c r="L2130" s="3">
        <v>7524</v>
      </c>
      <c r="M2130" s="3">
        <v>10476</v>
      </c>
      <c r="N2130" t="s">
        <v>23</v>
      </c>
    </row>
    <row r="2131" spans="2:14" x14ac:dyDescent="0.25">
      <c r="B2131" s="2">
        <v>42741</v>
      </c>
      <c r="C2131" s="7">
        <f>YEAR(base[[#This Row],[Data]])</f>
        <v>2017</v>
      </c>
      <c r="D2131" s="7" t="str">
        <f>UPPER(TEXT(base[[#This Row],[Data]],"mmm"))</f>
        <v>JAN</v>
      </c>
      <c r="E2131" t="s">
        <v>19</v>
      </c>
      <c r="F2131" t="s">
        <v>16</v>
      </c>
      <c r="G2131" t="str">
        <f>PROPER(base[[#This Row],[Evento]]&amp;" "&amp;base[[#This Row],[Tipo]])</f>
        <v>Bodas Adulto</v>
      </c>
      <c r="H2131" t="s">
        <v>15</v>
      </c>
      <c r="I2131">
        <v>100</v>
      </c>
      <c r="J2131" s="3">
        <f>VLOOKUP(_xlfn.CONCAT(base[[#This Row],[Evento]],base[[#This Row],[Tipo]]),'[1]tabela de preços'!$D$4:$E$14,2,0)</f>
        <v>150</v>
      </c>
      <c r="K2131" s="3">
        <v>15000</v>
      </c>
      <c r="L2131" s="3">
        <v>6155</v>
      </c>
      <c r="M2131" s="3">
        <v>8845</v>
      </c>
      <c r="N2131" t="s">
        <v>23</v>
      </c>
    </row>
    <row r="2132" spans="2:14" hidden="1" x14ac:dyDescent="0.25">
      <c r="B2132" s="2">
        <v>43093</v>
      </c>
      <c r="C2132" s="7">
        <f>YEAR(base[[#This Row],[Data]])</f>
        <v>2017</v>
      </c>
      <c r="D2132" s="7" t="str">
        <f>UPPER(TEXT(base[[#This Row],[Data]],"mmm"))</f>
        <v>DEZ</v>
      </c>
      <c r="E2132" t="s">
        <v>19</v>
      </c>
      <c r="F2132" t="s">
        <v>17</v>
      </c>
      <c r="G2132" t="str">
        <f>PROPER(base[[#This Row],[Evento]]&amp;" "&amp;base[[#This Row],[Tipo]])</f>
        <v>Bodas Melhor Idade</v>
      </c>
      <c r="H2132" t="s">
        <v>12</v>
      </c>
      <c r="I2132">
        <v>200</v>
      </c>
      <c r="J2132" s="3">
        <f>VLOOKUP(_xlfn.CONCAT(base[[#This Row],[Evento]],base[[#This Row],[Tipo]]),'[1]tabela de preços'!$D$4:$E$14,2,0)</f>
        <v>120</v>
      </c>
      <c r="K2132" s="3">
        <v>24000</v>
      </c>
      <c r="L2132" s="3">
        <v>8532</v>
      </c>
      <c r="M2132" s="3">
        <v>15468</v>
      </c>
      <c r="N2132" t="s">
        <v>23</v>
      </c>
    </row>
    <row r="2133" spans="2:14" hidden="1" x14ac:dyDescent="0.25">
      <c r="B2133" s="2">
        <v>42621</v>
      </c>
      <c r="C2133" s="7">
        <f>YEAR(base[[#This Row],[Data]])</f>
        <v>2016</v>
      </c>
      <c r="D2133" s="7" t="str">
        <f>UPPER(TEXT(base[[#This Row],[Data]],"mmm"))</f>
        <v>SET</v>
      </c>
      <c r="E2133" t="s">
        <v>20</v>
      </c>
      <c r="F2133" t="s">
        <v>16</v>
      </c>
      <c r="G2133" t="str">
        <f>PROPER(base[[#This Row],[Evento]]&amp;" "&amp;base[[#This Row],[Tipo]])</f>
        <v>Empresa Adulto</v>
      </c>
      <c r="H2133" t="s">
        <v>15</v>
      </c>
      <c r="I2133">
        <v>50</v>
      </c>
      <c r="J2133" s="3">
        <f>VLOOKUP(_xlfn.CONCAT(base[[#This Row],[Evento]],base[[#This Row],[Tipo]]),'[1]tabela de preços'!$D$4:$E$14,2,0)</f>
        <v>100</v>
      </c>
      <c r="K2133" s="3">
        <v>5000</v>
      </c>
      <c r="L2133" s="3">
        <v>1921</v>
      </c>
      <c r="M2133" s="3">
        <v>3079</v>
      </c>
      <c r="N2133" t="s">
        <v>23</v>
      </c>
    </row>
    <row r="2134" spans="2:14" hidden="1" x14ac:dyDescent="0.25">
      <c r="B2134" s="2">
        <v>43012</v>
      </c>
      <c r="C2134" s="7">
        <f>YEAR(base[[#This Row],[Data]])</f>
        <v>2017</v>
      </c>
      <c r="D2134" s="7" t="str">
        <f>UPPER(TEXT(base[[#This Row],[Data]],"mmm"))</f>
        <v>OUT</v>
      </c>
      <c r="E2134" t="s">
        <v>21</v>
      </c>
      <c r="F2134" t="s">
        <v>14</v>
      </c>
      <c r="G2134" t="str">
        <f>PROPER(base[[#This Row],[Evento]]&amp;" "&amp;base[[#This Row],[Tipo]])</f>
        <v>15 Anos Teen</v>
      </c>
      <c r="H2134" t="s">
        <v>12</v>
      </c>
      <c r="I2134">
        <v>100</v>
      </c>
      <c r="J2134" s="3">
        <f>VLOOKUP(_xlfn.CONCAT(base[[#This Row],[Evento]],base[[#This Row],[Tipo]]),'[1]tabela de preços'!$D$4:$E$14,2,0)</f>
        <v>90</v>
      </c>
      <c r="K2134" s="3">
        <v>9000</v>
      </c>
      <c r="L2134" s="3">
        <v>3668</v>
      </c>
      <c r="M2134" s="3">
        <v>5332</v>
      </c>
      <c r="N2134" t="s">
        <v>23</v>
      </c>
    </row>
    <row r="2135" spans="2:14" hidden="1" x14ac:dyDescent="0.25">
      <c r="B2135" s="2">
        <v>42991</v>
      </c>
      <c r="C2135" s="7">
        <f>YEAR(base[[#This Row],[Data]])</f>
        <v>2017</v>
      </c>
      <c r="D2135" s="7" t="str">
        <f>UPPER(TEXT(base[[#This Row],[Data]],"mmm"))</f>
        <v>SET</v>
      </c>
      <c r="E2135" t="s">
        <v>22</v>
      </c>
      <c r="F2135" t="s">
        <v>16</v>
      </c>
      <c r="G2135" t="str">
        <f>PROPER(base[[#This Row],[Evento]]&amp;" "&amp;base[[#This Row],[Tipo]])</f>
        <v>Despedida Adulto</v>
      </c>
      <c r="H2135" t="s">
        <v>15</v>
      </c>
      <c r="I2135">
        <v>150</v>
      </c>
      <c r="J2135" s="3">
        <f>VLOOKUP(_xlfn.CONCAT(base[[#This Row],[Evento]],base[[#This Row],[Tipo]]),'[1]tabela de preços'!$D$4:$E$14,2,0)</f>
        <v>120</v>
      </c>
      <c r="K2135" s="3">
        <v>18000</v>
      </c>
      <c r="L2135" s="3">
        <v>7908</v>
      </c>
      <c r="M2135" s="3">
        <v>10092</v>
      </c>
      <c r="N2135" t="s">
        <v>23</v>
      </c>
    </row>
    <row r="2136" spans="2:14" hidden="1" x14ac:dyDescent="0.25">
      <c r="B2136" s="2">
        <v>42525</v>
      </c>
      <c r="C2136" s="7">
        <f>YEAR(base[[#This Row],[Data]])</f>
        <v>2016</v>
      </c>
      <c r="D2136" s="7" t="str">
        <f>UPPER(TEXT(base[[#This Row],[Data]],"mmm"))</f>
        <v>JUN</v>
      </c>
      <c r="E2136" t="s">
        <v>10</v>
      </c>
      <c r="F2136" t="s">
        <v>11</v>
      </c>
      <c r="G2136" t="str">
        <f>PROPER(base[[#This Row],[Evento]]&amp;" "&amp;base[[#This Row],[Tipo]])</f>
        <v>Aniversário Infantil</v>
      </c>
      <c r="H2136" t="s">
        <v>12</v>
      </c>
      <c r="I2136">
        <v>50</v>
      </c>
      <c r="J2136" s="3">
        <f>VLOOKUP(_xlfn.CONCAT(base[[#This Row],[Evento]],base[[#This Row],[Tipo]]),'[1]tabela de preços'!$D$4:$E$14,2,0)</f>
        <v>70</v>
      </c>
      <c r="K2136" s="3">
        <v>3500</v>
      </c>
      <c r="L2136" s="3">
        <v>1485</v>
      </c>
      <c r="M2136" s="3">
        <v>2015</v>
      </c>
      <c r="N2136" t="s">
        <v>23</v>
      </c>
    </row>
    <row r="2137" spans="2:14" hidden="1" x14ac:dyDescent="0.25">
      <c r="B2137" s="2">
        <v>42556</v>
      </c>
      <c r="C2137" s="7">
        <f>YEAR(base[[#This Row],[Data]])</f>
        <v>2016</v>
      </c>
      <c r="D2137" s="7" t="str">
        <f>UPPER(TEXT(base[[#This Row],[Data]],"mmm"))</f>
        <v>JUL</v>
      </c>
      <c r="E2137" t="s">
        <v>10</v>
      </c>
      <c r="F2137" t="s">
        <v>14</v>
      </c>
      <c r="G2137" t="str">
        <f>PROPER(base[[#This Row],[Evento]]&amp;" "&amp;base[[#This Row],[Tipo]])</f>
        <v>Aniversário Teen</v>
      </c>
      <c r="H2137" t="s">
        <v>15</v>
      </c>
      <c r="I2137">
        <v>100</v>
      </c>
      <c r="J2137" s="3">
        <f>VLOOKUP(_xlfn.CONCAT(base[[#This Row],[Evento]],base[[#This Row],[Tipo]]),'[1]tabela de preços'!$D$4:$E$14,2,0)</f>
        <v>90</v>
      </c>
      <c r="K2137" s="3">
        <v>9000</v>
      </c>
      <c r="L2137" s="3">
        <v>3946</v>
      </c>
      <c r="M2137" s="3">
        <v>5054</v>
      </c>
      <c r="N2137" t="s">
        <v>23</v>
      </c>
    </row>
    <row r="2138" spans="2:14" hidden="1" x14ac:dyDescent="0.25">
      <c r="B2138" s="2">
        <v>42955</v>
      </c>
      <c r="C2138" s="7">
        <f>YEAR(base[[#This Row],[Data]])</f>
        <v>2017</v>
      </c>
      <c r="D2138" s="7" t="str">
        <f>UPPER(TEXT(base[[#This Row],[Data]],"mmm"))</f>
        <v>AGO</v>
      </c>
      <c r="E2138" t="s">
        <v>10</v>
      </c>
      <c r="F2138" t="s">
        <v>16</v>
      </c>
      <c r="G2138" t="str">
        <f>PROPER(base[[#This Row],[Evento]]&amp;" "&amp;base[[#This Row],[Tipo]])</f>
        <v>Aniversário Adulto</v>
      </c>
      <c r="H2138" t="s">
        <v>12</v>
      </c>
      <c r="I2138">
        <v>150</v>
      </c>
      <c r="J2138" s="3">
        <f>VLOOKUP(_xlfn.CONCAT(base[[#This Row],[Evento]],base[[#This Row],[Tipo]]),'[1]tabela de preços'!$D$4:$E$14,2,0)</f>
        <v>120</v>
      </c>
      <c r="K2138" s="3">
        <v>18000</v>
      </c>
      <c r="L2138" s="3">
        <v>6762</v>
      </c>
      <c r="M2138" s="3">
        <v>11238</v>
      </c>
      <c r="N2138" t="s">
        <v>23</v>
      </c>
    </row>
    <row r="2139" spans="2:14" hidden="1" x14ac:dyDescent="0.25">
      <c r="B2139" s="2">
        <v>42850</v>
      </c>
      <c r="C2139" s="7">
        <f>YEAR(base[[#This Row],[Data]])</f>
        <v>2017</v>
      </c>
      <c r="D2139" s="7" t="str">
        <f>UPPER(TEXT(base[[#This Row],[Data]],"mmm"))</f>
        <v>ABR</v>
      </c>
      <c r="E2139" t="s">
        <v>10</v>
      </c>
      <c r="F2139" t="s">
        <v>17</v>
      </c>
      <c r="G2139" t="str">
        <f>PROPER(base[[#This Row],[Evento]]&amp;" "&amp;base[[#This Row],[Tipo]])</f>
        <v>Aniversário Melhor Idade</v>
      </c>
      <c r="H2139" t="s">
        <v>15</v>
      </c>
      <c r="I2139">
        <v>70</v>
      </c>
      <c r="J2139" s="3">
        <f>VLOOKUP(_xlfn.CONCAT(base[[#This Row],[Evento]],base[[#This Row],[Tipo]]),'[1]tabela de preços'!$D$4:$E$14,2,0)</f>
        <v>120</v>
      </c>
      <c r="K2139" s="3">
        <v>8400</v>
      </c>
      <c r="L2139" s="3">
        <v>3390</v>
      </c>
      <c r="M2139" s="3">
        <v>5010</v>
      </c>
      <c r="N2139" t="s">
        <v>23</v>
      </c>
    </row>
    <row r="2140" spans="2:14" hidden="1" x14ac:dyDescent="0.25">
      <c r="B2140" s="2">
        <v>42630</v>
      </c>
      <c r="C2140" s="7">
        <f>YEAR(base[[#This Row],[Data]])</f>
        <v>2016</v>
      </c>
      <c r="D2140" s="7" t="str">
        <f>UPPER(TEXT(base[[#This Row],[Data]],"mmm"))</f>
        <v>SET</v>
      </c>
      <c r="E2140" t="s">
        <v>18</v>
      </c>
      <c r="F2140" t="s">
        <v>16</v>
      </c>
      <c r="G2140" t="str">
        <f>PROPER(base[[#This Row],[Evento]]&amp;" "&amp;base[[#This Row],[Tipo]])</f>
        <v>Casamento Adulto</v>
      </c>
      <c r="H2140" t="s">
        <v>12</v>
      </c>
      <c r="I2140">
        <v>120</v>
      </c>
      <c r="J2140" s="3">
        <f>VLOOKUP(_xlfn.CONCAT(base[[#This Row],[Evento]],base[[#This Row],[Tipo]]),'[1]tabela de preços'!$D$4:$E$14,2,0)</f>
        <v>150</v>
      </c>
      <c r="K2140" s="3">
        <v>18000</v>
      </c>
      <c r="L2140" s="3">
        <v>7963</v>
      </c>
      <c r="M2140" s="3">
        <v>10037</v>
      </c>
      <c r="N2140" t="s">
        <v>23</v>
      </c>
    </row>
    <row r="2141" spans="2:14" hidden="1" x14ac:dyDescent="0.25">
      <c r="B2141" s="2">
        <v>42601</v>
      </c>
      <c r="C2141" s="7">
        <f>YEAR(base[[#This Row],[Data]])</f>
        <v>2016</v>
      </c>
      <c r="D2141" s="7" t="str">
        <f>UPPER(TEXT(base[[#This Row],[Data]],"mmm"))</f>
        <v>AGO</v>
      </c>
      <c r="E2141" t="s">
        <v>19</v>
      </c>
      <c r="F2141" t="s">
        <v>16</v>
      </c>
      <c r="G2141" t="str">
        <f>PROPER(base[[#This Row],[Evento]]&amp;" "&amp;base[[#This Row],[Tipo]])</f>
        <v>Bodas Adulto</v>
      </c>
      <c r="H2141" t="s">
        <v>15</v>
      </c>
      <c r="I2141">
        <v>100</v>
      </c>
      <c r="J2141" s="3">
        <f>VLOOKUP(_xlfn.CONCAT(base[[#This Row],[Evento]],base[[#This Row],[Tipo]]),'[1]tabela de preços'!$D$4:$E$14,2,0)</f>
        <v>150</v>
      </c>
      <c r="K2141" s="3">
        <v>15000</v>
      </c>
      <c r="L2141" s="3">
        <v>6600</v>
      </c>
      <c r="M2141" s="3">
        <v>8400</v>
      </c>
      <c r="N2141" t="s">
        <v>23</v>
      </c>
    </row>
    <row r="2142" spans="2:14" hidden="1" x14ac:dyDescent="0.25">
      <c r="B2142" s="2">
        <v>42918</v>
      </c>
      <c r="C2142" s="7">
        <f>YEAR(base[[#This Row],[Data]])</f>
        <v>2017</v>
      </c>
      <c r="D2142" s="7" t="str">
        <f>UPPER(TEXT(base[[#This Row],[Data]],"mmm"))</f>
        <v>JUL</v>
      </c>
      <c r="E2142" t="s">
        <v>19</v>
      </c>
      <c r="F2142" t="s">
        <v>17</v>
      </c>
      <c r="G2142" t="str">
        <f>PROPER(base[[#This Row],[Evento]]&amp;" "&amp;base[[#This Row],[Tipo]])</f>
        <v>Bodas Melhor Idade</v>
      </c>
      <c r="H2142" t="s">
        <v>12</v>
      </c>
      <c r="I2142">
        <v>200</v>
      </c>
      <c r="J2142" s="3">
        <f>VLOOKUP(_xlfn.CONCAT(base[[#This Row],[Evento]],base[[#This Row],[Tipo]]),'[1]tabela de preços'!$D$4:$E$14,2,0)</f>
        <v>120</v>
      </c>
      <c r="K2142" s="3">
        <v>24000</v>
      </c>
      <c r="L2142" s="3">
        <v>8570</v>
      </c>
      <c r="M2142" s="3">
        <v>15430</v>
      </c>
      <c r="N2142" t="s">
        <v>23</v>
      </c>
    </row>
    <row r="2143" spans="2:14" hidden="1" x14ac:dyDescent="0.25">
      <c r="B2143" s="2">
        <v>42889</v>
      </c>
      <c r="C2143" s="7">
        <f>YEAR(base[[#This Row],[Data]])</f>
        <v>2017</v>
      </c>
      <c r="D2143" s="7" t="str">
        <f>UPPER(TEXT(base[[#This Row],[Data]],"mmm"))</f>
        <v>JUN</v>
      </c>
      <c r="E2143" t="s">
        <v>20</v>
      </c>
      <c r="F2143" t="s">
        <v>16</v>
      </c>
      <c r="G2143" t="str">
        <f>PROPER(base[[#This Row],[Evento]]&amp;" "&amp;base[[#This Row],[Tipo]])</f>
        <v>Empresa Adulto</v>
      </c>
      <c r="H2143" t="s">
        <v>15</v>
      </c>
      <c r="I2143">
        <v>50</v>
      </c>
      <c r="J2143" s="3">
        <f>VLOOKUP(_xlfn.CONCAT(base[[#This Row],[Evento]],base[[#This Row],[Tipo]]),'[1]tabela de preços'!$D$4:$E$14,2,0)</f>
        <v>100</v>
      </c>
      <c r="K2143" s="3">
        <v>5000</v>
      </c>
      <c r="L2143" s="3">
        <v>2179</v>
      </c>
      <c r="M2143" s="3">
        <v>2821</v>
      </c>
      <c r="N2143" t="s">
        <v>23</v>
      </c>
    </row>
    <row r="2144" spans="2:14" hidden="1" x14ac:dyDescent="0.25">
      <c r="B2144" s="2">
        <v>42576</v>
      </c>
      <c r="C2144" s="7">
        <f>YEAR(base[[#This Row],[Data]])</f>
        <v>2016</v>
      </c>
      <c r="D2144" s="7" t="str">
        <f>UPPER(TEXT(base[[#This Row],[Data]],"mmm"))</f>
        <v>JUL</v>
      </c>
      <c r="E2144" t="s">
        <v>21</v>
      </c>
      <c r="F2144" t="s">
        <v>14</v>
      </c>
      <c r="G2144" t="str">
        <f>PROPER(base[[#This Row],[Evento]]&amp;" "&amp;base[[#This Row],[Tipo]])</f>
        <v>15 Anos Teen</v>
      </c>
      <c r="H2144" t="s">
        <v>12</v>
      </c>
      <c r="I2144">
        <v>100</v>
      </c>
      <c r="J2144" s="3">
        <f>VLOOKUP(_xlfn.CONCAT(base[[#This Row],[Evento]],base[[#This Row],[Tipo]]),'[1]tabela de preços'!$D$4:$E$14,2,0)</f>
        <v>90</v>
      </c>
      <c r="K2144" s="3">
        <v>9000</v>
      </c>
      <c r="L2144" s="3">
        <v>3188</v>
      </c>
      <c r="M2144" s="3">
        <v>5812</v>
      </c>
      <c r="N2144" t="s">
        <v>23</v>
      </c>
    </row>
    <row r="2145" spans="2:14" hidden="1" x14ac:dyDescent="0.25">
      <c r="B2145" s="2">
        <v>43067</v>
      </c>
      <c r="C2145" s="7">
        <f>YEAR(base[[#This Row],[Data]])</f>
        <v>2017</v>
      </c>
      <c r="D2145" s="7" t="str">
        <f>UPPER(TEXT(base[[#This Row],[Data]],"mmm"))</f>
        <v>NOV</v>
      </c>
      <c r="E2145" t="s">
        <v>22</v>
      </c>
      <c r="F2145" t="s">
        <v>16</v>
      </c>
      <c r="G2145" t="str">
        <f>PROPER(base[[#This Row],[Evento]]&amp;" "&amp;base[[#This Row],[Tipo]])</f>
        <v>Despedida Adulto</v>
      </c>
      <c r="H2145" t="s">
        <v>15</v>
      </c>
      <c r="I2145">
        <v>150</v>
      </c>
      <c r="J2145" s="3">
        <f>VLOOKUP(_xlfn.CONCAT(base[[#This Row],[Evento]],base[[#This Row],[Tipo]]),'[1]tabela de preços'!$D$4:$E$14,2,0)</f>
        <v>120</v>
      </c>
      <c r="K2145" s="3">
        <v>18000</v>
      </c>
      <c r="L2145" s="3">
        <v>6109</v>
      </c>
      <c r="M2145" s="3">
        <v>11891</v>
      </c>
      <c r="N2145" t="s">
        <v>23</v>
      </c>
    </row>
    <row r="2146" spans="2:14" hidden="1" x14ac:dyDescent="0.25">
      <c r="B2146" s="2">
        <v>43100</v>
      </c>
      <c r="C2146" s="7">
        <f>YEAR(base[[#This Row],[Data]])</f>
        <v>2017</v>
      </c>
      <c r="D2146" s="7" t="str">
        <f>UPPER(TEXT(base[[#This Row],[Data]],"mmm"))</f>
        <v>DEZ</v>
      </c>
      <c r="E2146" t="s">
        <v>10</v>
      </c>
      <c r="F2146" t="s">
        <v>11</v>
      </c>
      <c r="G2146" t="str">
        <f>PROPER(base[[#This Row],[Evento]]&amp;" "&amp;base[[#This Row],[Tipo]])</f>
        <v>Aniversário Infantil</v>
      </c>
      <c r="H2146" t="s">
        <v>12</v>
      </c>
      <c r="I2146">
        <v>50</v>
      </c>
      <c r="J2146" s="3">
        <f>VLOOKUP(_xlfn.CONCAT(base[[#This Row],[Evento]],base[[#This Row],[Tipo]]),'[1]tabela de preços'!$D$4:$E$14,2,0)</f>
        <v>70</v>
      </c>
      <c r="K2146" s="3">
        <v>3500</v>
      </c>
      <c r="L2146" s="3">
        <v>1515</v>
      </c>
      <c r="M2146" s="3">
        <v>1985</v>
      </c>
      <c r="N2146" t="s">
        <v>23</v>
      </c>
    </row>
    <row r="2147" spans="2:14" hidden="1" x14ac:dyDescent="0.25">
      <c r="B2147" s="2">
        <v>42412</v>
      </c>
      <c r="C2147" s="7">
        <f>YEAR(base[[#This Row],[Data]])</f>
        <v>2016</v>
      </c>
      <c r="D2147" s="7" t="str">
        <f>UPPER(TEXT(base[[#This Row],[Data]],"mmm"))</f>
        <v>FEV</v>
      </c>
      <c r="E2147" t="s">
        <v>10</v>
      </c>
      <c r="F2147" t="s">
        <v>14</v>
      </c>
      <c r="G2147" t="str">
        <f>PROPER(base[[#This Row],[Evento]]&amp;" "&amp;base[[#This Row],[Tipo]])</f>
        <v>Aniversário Teen</v>
      </c>
      <c r="H2147" t="s">
        <v>15</v>
      </c>
      <c r="I2147">
        <v>100</v>
      </c>
      <c r="J2147" s="3">
        <f>VLOOKUP(_xlfn.CONCAT(base[[#This Row],[Evento]],base[[#This Row],[Tipo]]),'[1]tabela de preços'!$D$4:$E$14,2,0)</f>
        <v>90</v>
      </c>
      <c r="K2147" s="3">
        <v>9000</v>
      </c>
      <c r="L2147" s="3">
        <v>3913</v>
      </c>
      <c r="M2147" s="3">
        <v>5087</v>
      </c>
      <c r="N2147" t="s">
        <v>23</v>
      </c>
    </row>
    <row r="2148" spans="2:14" hidden="1" x14ac:dyDescent="0.25">
      <c r="B2148" s="2">
        <v>42428</v>
      </c>
      <c r="C2148" s="7">
        <f>YEAR(base[[#This Row],[Data]])</f>
        <v>2016</v>
      </c>
      <c r="D2148" s="7" t="str">
        <f>UPPER(TEXT(base[[#This Row],[Data]],"mmm"))</f>
        <v>FEV</v>
      </c>
      <c r="E2148" t="s">
        <v>10</v>
      </c>
      <c r="F2148" t="s">
        <v>16</v>
      </c>
      <c r="G2148" t="str">
        <f>PROPER(base[[#This Row],[Evento]]&amp;" "&amp;base[[#This Row],[Tipo]])</f>
        <v>Aniversário Adulto</v>
      </c>
      <c r="H2148" t="s">
        <v>12</v>
      </c>
      <c r="I2148">
        <v>150</v>
      </c>
      <c r="J2148" s="3">
        <f>VLOOKUP(_xlfn.CONCAT(base[[#This Row],[Evento]],base[[#This Row],[Tipo]]),'[1]tabela de preços'!$D$4:$E$14,2,0)</f>
        <v>120</v>
      </c>
      <c r="K2148" s="3">
        <v>18000</v>
      </c>
      <c r="L2148" s="3">
        <v>6562</v>
      </c>
      <c r="M2148" s="3">
        <v>11438</v>
      </c>
      <c r="N2148" t="s">
        <v>23</v>
      </c>
    </row>
    <row r="2149" spans="2:14" hidden="1" x14ac:dyDescent="0.25">
      <c r="B2149" s="2">
        <v>42371</v>
      </c>
      <c r="C2149" s="7">
        <f>YEAR(base[[#This Row],[Data]])</f>
        <v>2016</v>
      </c>
      <c r="D2149" s="7" t="str">
        <f>UPPER(TEXT(base[[#This Row],[Data]],"mmm"))</f>
        <v>JAN</v>
      </c>
      <c r="E2149" t="s">
        <v>10</v>
      </c>
      <c r="F2149" t="s">
        <v>17</v>
      </c>
      <c r="G2149" t="str">
        <f>PROPER(base[[#This Row],[Evento]]&amp;" "&amp;base[[#This Row],[Tipo]])</f>
        <v>Aniversário Melhor Idade</v>
      </c>
      <c r="H2149" t="s">
        <v>15</v>
      </c>
      <c r="I2149">
        <v>70</v>
      </c>
      <c r="J2149" s="3">
        <f>VLOOKUP(_xlfn.CONCAT(base[[#This Row],[Evento]],base[[#This Row],[Tipo]]),'[1]tabela de preços'!$D$4:$E$14,2,0)</f>
        <v>120</v>
      </c>
      <c r="K2149" s="3">
        <v>8400</v>
      </c>
      <c r="L2149" s="3">
        <v>3288</v>
      </c>
      <c r="M2149" s="3">
        <v>5112</v>
      </c>
      <c r="N2149" t="s">
        <v>23</v>
      </c>
    </row>
    <row r="2150" spans="2:14" hidden="1" x14ac:dyDescent="0.25">
      <c r="B2150" s="2">
        <v>42590</v>
      </c>
      <c r="C2150" s="7">
        <f>YEAR(base[[#This Row],[Data]])</f>
        <v>2016</v>
      </c>
      <c r="D2150" s="7" t="str">
        <f>UPPER(TEXT(base[[#This Row],[Data]],"mmm"))</f>
        <v>AGO</v>
      </c>
      <c r="E2150" t="s">
        <v>18</v>
      </c>
      <c r="F2150" t="s">
        <v>16</v>
      </c>
      <c r="G2150" t="str">
        <f>PROPER(base[[#This Row],[Evento]]&amp;" "&amp;base[[#This Row],[Tipo]])</f>
        <v>Casamento Adulto</v>
      </c>
      <c r="H2150" t="s">
        <v>12</v>
      </c>
      <c r="I2150">
        <v>120</v>
      </c>
      <c r="J2150" s="3">
        <f>VLOOKUP(_xlfn.CONCAT(base[[#This Row],[Evento]],base[[#This Row],[Tipo]]),'[1]tabela de preços'!$D$4:$E$14,2,0)</f>
        <v>150</v>
      </c>
      <c r="K2150" s="3">
        <v>18000</v>
      </c>
      <c r="L2150" s="3">
        <v>8091</v>
      </c>
      <c r="M2150" s="3">
        <v>9909</v>
      </c>
      <c r="N2150" t="s">
        <v>23</v>
      </c>
    </row>
    <row r="2151" spans="2:14" hidden="1" x14ac:dyDescent="0.25">
      <c r="B2151" s="2">
        <v>42693</v>
      </c>
      <c r="C2151" s="7">
        <f>YEAR(base[[#This Row],[Data]])</f>
        <v>2016</v>
      </c>
      <c r="D2151" s="7" t="str">
        <f>UPPER(TEXT(base[[#This Row],[Data]],"mmm"))</f>
        <v>NOV</v>
      </c>
      <c r="E2151" t="s">
        <v>19</v>
      </c>
      <c r="F2151" t="s">
        <v>16</v>
      </c>
      <c r="G2151" t="str">
        <f>PROPER(base[[#This Row],[Evento]]&amp;" "&amp;base[[#This Row],[Tipo]])</f>
        <v>Bodas Adulto</v>
      </c>
      <c r="H2151" t="s">
        <v>15</v>
      </c>
      <c r="I2151">
        <v>100</v>
      </c>
      <c r="J2151" s="3">
        <f>VLOOKUP(_xlfn.CONCAT(base[[#This Row],[Evento]],base[[#This Row],[Tipo]]),'[1]tabela de preços'!$D$4:$E$14,2,0)</f>
        <v>150</v>
      </c>
      <c r="K2151" s="3">
        <v>15000</v>
      </c>
      <c r="L2151" s="3">
        <v>6383</v>
      </c>
      <c r="M2151" s="3">
        <v>8617</v>
      </c>
      <c r="N2151" t="s">
        <v>23</v>
      </c>
    </row>
    <row r="2152" spans="2:14" hidden="1" x14ac:dyDescent="0.25">
      <c r="B2152" s="2">
        <v>42682</v>
      </c>
      <c r="C2152" s="7">
        <f>YEAR(base[[#This Row],[Data]])</f>
        <v>2016</v>
      </c>
      <c r="D2152" s="7" t="str">
        <f>UPPER(TEXT(base[[#This Row],[Data]],"mmm"))</f>
        <v>NOV</v>
      </c>
      <c r="E2152" t="s">
        <v>19</v>
      </c>
      <c r="F2152" t="s">
        <v>17</v>
      </c>
      <c r="G2152" t="str">
        <f>PROPER(base[[#This Row],[Evento]]&amp;" "&amp;base[[#This Row],[Tipo]])</f>
        <v>Bodas Melhor Idade</v>
      </c>
      <c r="H2152" t="s">
        <v>12</v>
      </c>
      <c r="I2152">
        <v>200</v>
      </c>
      <c r="J2152" s="3">
        <f>VLOOKUP(_xlfn.CONCAT(base[[#This Row],[Evento]],base[[#This Row],[Tipo]]),'[1]tabela de preços'!$D$4:$E$14,2,0)</f>
        <v>120</v>
      </c>
      <c r="K2152" s="3">
        <v>24000</v>
      </c>
      <c r="L2152" s="3">
        <v>9458</v>
      </c>
      <c r="M2152" s="3">
        <v>14542</v>
      </c>
      <c r="N2152" t="s">
        <v>23</v>
      </c>
    </row>
    <row r="2153" spans="2:14" hidden="1" x14ac:dyDescent="0.25">
      <c r="B2153" s="2">
        <v>42493</v>
      </c>
      <c r="C2153" s="7">
        <f>YEAR(base[[#This Row],[Data]])</f>
        <v>2016</v>
      </c>
      <c r="D2153" s="7" t="str">
        <f>UPPER(TEXT(base[[#This Row],[Data]],"mmm"))</f>
        <v>MAI</v>
      </c>
      <c r="E2153" t="s">
        <v>20</v>
      </c>
      <c r="F2153" t="s">
        <v>16</v>
      </c>
      <c r="G2153" t="str">
        <f>PROPER(base[[#This Row],[Evento]]&amp;" "&amp;base[[#This Row],[Tipo]])</f>
        <v>Empresa Adulto</v>
      </c>
      <c r="H2153" t="s">
        <v>15</v>
      </c>
      <c r="I2153">
        <v>50</v>
      </c>
      <c r="J2153" s="3">
        <f>VLOOKUP(_xlfn.CONCAT(base[[#This Row],[Evento]],base[[#This Row],[Tipo]]),'[1]tabela de preços'!$D$4:$E$14,2,0)</f>
        <v>100</v>
      </c>
      <c r="K2153" s="3">
        <v>5000</v>
      </c>
      <c r="L2153" s="3">
        <v>1940</v>
      </c>
      <c r="M2153" s="3">
        <v>3060</v>
      </c>
      <c r="N2153" t="s">
        <v>23</v>
      </c>
    </row>
    <row r="2154" spans="2:14" hidden="1" x14ac:dyDescent="0.25">
      <c r="B2154" s="2">
        <v>42403</v>
      </c>
      <c r="C2154" s="7">
        <f>YEAR(base[[#This Row],[Data]])</f>
        <v>2016</v>
      </c>
      <c r="D2154" s="7" t="str">
        <f>UPPER(TEXT(base[[#This Row],[Data]],"mmm"))</f>
        <v>FEV</v>
      </c>
      <c r="E2154" t="s">
        <v>21</v>
      </c>
      <c r="F2154" t="s">
        <v>14</v>
      </c>
      <c r="G2154" t="str">
        <f>PROPER(base[[#This Row],[Evento]]&amp;" "&amp;base[[#This Row],[Tipo]])</f>
        <v>15 Anos Teen</v>
      </c>
      <c r="H2154" t="s">
        <v>12</v>
      </c>
      <c r="I2154">
        <v>100</v>
      </c>
      <c r="J2154" s="3">
        <f>VLOOKUP(_xlfn.CONCAT(base[[#This Row],[Evento]],base[[#This Row],[Tipo]]),'[1]tabela de preços'!$D$4:$E$14,2,0)</f>
        <v>90</v>
      </c>
      <c r="K2154" s="3">
        <v>9000</v>
      </c>
      <c r="L2154" s="3">
        <v>3504</v>
      </c>
      <c r="M2154" s="3">
        <v>5496</v>
      </c>
      <c r="N2154" t="s">
        <v>23</v>
      </c>
    </row>
    <row r="2155" spans="2:14" hidden="1" x14ac:dyDescent="0.25">
      <c r="B2155" s="2">
        <v>42883</v>
      </c>
      <c r="C2155" s="7">
        <f>YEAR(base[[#This Row],[Data]])</f>
        <v>2017</v>
      </c>
      <c r="D2155" s="7" t="str">
        <f>UPPER(TEXT(base[[#This Row],[Data]],"mmm"))</f>
        <v>MAI</v>
      </c>
      <c r="E2155" t="s">
        <v>22</v>
      </c>
      <c r="F2155" t="s">
        <v>16</v>
      </c>
      <c r="G2155" t="str">
        <f>PROPER(base[[#This Row],[Evento]]&amp;" "&amp;base[[#This Row],[Tipo]])</f>
        <v>Despedida Adulto</v>
      </c>
      <c r="H2155" t="s">
        <v>15</v>
      </c>
      <c r="I2155">
        <v>150</v>
      </c>
      <c r="J2155" s="3">
        <f>VLOOKUP(_xlfn.CONCAT(base[[#This Row],[Evento]],base[[#This Row],[Tipo]]),'[1]tabela de preços'!$D$4:$E$14,2,0)</f>
        <v>120</v>
      </c>
      <c r="K2155" s="3">
        <v>18000</v>
      </c>
      <c r="L2155" s="3">
        <v>6170</v>
      </c>
      <c r="M2155" s="3">
        <v>11830</v>
      </c>
      <c r="N2155" t="s">
        <v>23</v>
      </c>
    </row>
    <row r="2156" spans="2:14" hidden="1" x14ac:dyDescent="0.25">
      <c r="B2156" s="2">
        <v>42503</v>
      </c>
      <c r="C2156" s="7">
        <f>YEAR(base[[#This Row],[Data]])</f>
        <v>2016</v>
      </c>
      <c r="D2156" s="7" t="str">
        <f>UPPER(TEXT(base[[#This Row],[Data]],"mmm"))</f>
        <v>MAI</v>
      </c>
      <c r="E2156" t="s">
        <v>10</v>
      </c>
      <c r="F2156" t="s">
        <v>11</v>
      </c>
      <c r="G2156" t="str">
        <f>PROPER(base[[#This Row],[Evento]]&amp;" "&amp;base[[#This Row],[Tipo]])</f>
        <v>Aniversário Infantil</v>
      </c>
      <c r="H2156" t="s">
        <v>12</v>
      </c>
      <c r="I2156">
        <v>50</v>
      </c>
      <c r="J2156" s="3">
        <f>VLOOKUP(_xlfn.CONCAT(base[[#This Row],[Evento]],base[[#This Row],[Tipo]]),'[1]tabela de preços'!$D$4:$E$14,2,0)</f>
        <v>70</v>
      </c>
      <c r="K2156" s="3">
        <v>3500</v>
      </c>
      <c r="L2156" s="3">
        <v>1517</v>
      </c>
      <c r="M2156" s="3">
        <v>1983</v>
      </c>
      <c r="N2156" t="s">
        <v>23</v>
      </c>
    </row>
    <row r="2157" spans="2:14" hidden="1" x14ac:dyDescent="0.25">
      <c r="B2157" s="2">
        <v>42424</v>
      </c>
      <c r="C2157" s="7">
        <f>YEAR(base[[#This Row],[Data]])</f>
        <v>2016</v>
      </c>
      <c r="D2157" s="7" t="str">
        <f>UPPER(TEXT(base[[#This Row],[Data]],"mmm"))</f>
        <v>FEV</v>
      </c>
      <c r="E2157" t="s">
        <v>10</v>
      </c>
      <c r="F2157" t="s">
        <v>14</v>
      </c>
      <c r="G2157" t="str">
        <f>PROPER(base[[#This Row],[Evento]]&amp;" "&amp;base[[#This Row],[Tipo]])</f>
        <v>Aniversário Teen</v>
      </c>
      <c r="H2157" t="s">
        <v>15</v>
      </c>
      <c r="I2157">
        <v>100</v>
      </c>
      <c r="J2157" s="3">
        <f>VLOOKUP(_xlfn.CONCAT(base[[#This Row],[Evento]],base[[#This Row],[Tipo]]),'[1]tabela de preços'!$D$4:$E$14,2,0)</f>
        <v>90</v>
      </c>
      <c r="K2157" s="3">
        <v>9000</v>
      </c>
      <c r="L2157" s="3">
        <v>3203</v>
      </c>
      <c r="M2157" s="3">
        <v>5797</v>
      </c>
      <c r="N2157" t="s">
        <v>23</v>
      </c>
    </row>
    <row r="2158" spans="2:14" hidden="1" x14ac:dyDescent="0.25">
      <c r="B2158" s="2">
        <v>42870</v>
      </c>
      <c r="C2158" s="7">
        <f>YEAR(base[[#This Row],[Data]])</f>
        <v>2017</v>
      </c>
      <c r="D2158" s="7" t="str">
        <f>UPPER(TEXT(base[[#This Row],[Data]],"mmm"))</f>
        <v>MAI</v>
      </c>
      <c r="E2158" t="s">
        <v>10</v>
      </c>
      <c r="F2158" t="s">
        <v>16</v>
      </c>
      <c r="G2158" t="str">
        <f>PROPER(base[[#This Row],[Evento]]&amp;" "&amp;base[[#This Row],[Tipo]])</f>
        <v>Aniversário Adulto</v>
      </c>
      <c r="H2158" t="s">
        <v>12</v>
      </c>
      <c r="I2158">
        <v>150</v>
      </c>
      <c r="J2158" s="3">
        <f>VLOOKUP(_xlfn.CONCAT(base[[#This Row],[Evento]],base[[#This Row],[Tipo]]),'[1]tabela de preços'!$D$4:$E$14,2,0)</f>
        <v>120</v>
      </c>
      <c r="K2158" s="3">
        <v>18000</v>
      </c>
      <c r="L2158" s="3">
        <v>7710</v>
      </c>
      <c r="M2158" s="3">
        <v>10290</v>
      </c>
      <c r="N2158" t="s">
        <v>23</v>
      </c>
    </row>
    <row r="2159" spans="2:14" hidden="1" x14ac:dyDescent="0.25">
      <c r="B2159" s="2">
        <v>42945</v>
      </c>
      <c r="C2159" s="7">
        <f>YEAR(base[[#This Row],[Data]])</f>
        <v>2017</v>
      </c>
      <c r="D2159" s="7" t="str">
        <f>UPPER(TEXT(base[[#This Row],[Data]],"mmm"))</f>
        <v>JUL</v>
      </c>
      <c r="E2159" t="s">
        <v>10</v>
      </c>
      <c r="F2159" t="s">
        <v>17</v>
      </c>
      <c r="G2159" t="str">
        <f>PROPER(base[[#This Row],[Evento]]&amp;" "&amp;base[[#This Row],[Tipo]])</f>
        <v>Aniversário Melhor Idade</v>
      </c>
      <c r="H2159" t="s">
        <v>15</v>
      </c>
      <c r="I2159">
        <v>70</v>
      </c>
      <c r="J2159" s="3">
        <f>VLOOKUP(_xlfn.CONCAT(base[[#This Row],[Evento]],base[[#This Row],[Tipo]]),'[1]tabela de preços'!$D$4:$E$14,2,0)</f>
        <v>120</v>
      </c>
      <c r="K2159" s="3">
        <v>8400</v>
      </c>
      <c r="L2159" s="3">
        <v>3441</v>
      </c>
      <c r="M2159" s="3">
        <v>4959</v>
      </c>
      <c r="N2159" t="s">
        <v>23</v>
      </c>
    </row>
    <row r="2160" spans="2:14" hidden="1" x14ac:dyDescent="0.25">
      <c r="B2160" s="2">
        <v>42503</v>
      </c>
      <c r="C2160" s="7">
        <f>YEAR(base[[#This Row],[Data]])</f>
        <v>2016</v>
      </c>
      <c r="D2160" s="7" t="str">
        <f>UPPER(TEXT(base[[#This Row],[Data]],"mmm"))</f>
        <v>MAI</v>
      </c>
      <c r="E2160" t="s">
        <v>18</v>
      </c>
      <c r="F2160" t="s">
        <v>16</v>
      </c>
      <c r="G2160" t="str">
        <f>PROPER(base[[#This Row],[Evento]]&amp;" "&amp;base[[#This Row],[Tipo]])</f>
        <v>Casamento Adulto</v>
      </c>
      <c r="H2160" t="s">
        <v>12</v>
      </c>
      <c r="I2160">
        <v>120</v>
      </c>
      <c r="J2160" s="3">
        <f>VLOOKUP(_xlfn.CONCAT(base[[#This Row],[Evento]],base[[#This Row],[Tipo]]),'[1]tabela de preços'!$D$4:$E$14,2,0)</f>
        <v>150</v>
      </c>
      <c r="K2160" s="3">
        <v>18000</v>
      </c>
      <c r="L2160" s="3">
        <v>6062</v>
      </c>
      <c r="M2160" s="3">
        <v>11938</v>
      </c>
      <c r="N2160" t="s">
        <v>23</v>
      </c>
    </row>
    <row r="2161" spans="2:14" hidden="1" x14ac:dyDescent="0.25">
      <c r="B2161" s="2">
        <v>43052</v>
      </c>
      <c r="C2161" s="7">
        <f>YEAR(base[[#This Row],[Data]])</f>
        <v>2017</v>
      </c>
      <c r="D2161" s="7" t="str">
        <f>UPPER(TEXT(base[[#This Row],[Data]],"mmm"))</f>
        <v>NOV</v>
      </c>
      <c r="E2161" t="s">
        <v>19</v>
      </c>
      <c r="F2161" t="s">
        <v>16</v>
      </c>
      <c r="G2161" t="str">
        <f>PROPER(base[[#This Row],[Evento]]&amp;" "&amp;base[[#This Row],[Tipo]])</f>
        <v>Bodas Adulto</v>
      </c>
      <c r="H2161" t="s">
        <v>15</v>
      </c>
      <c r="I2161">
        <v>100</v>
      </c>
      <c r="J2161" s="3">
        <f>VLOOKUP(_xlfn.CONCAT(base[[#This Row],[Evento]],base[[#This Row],[Tipo]]),'[1]tabela de preços'!$D$4:$E$14,2,0)</f>
        <v>150</v>
      </c>
      <c r="K2161" s="3">
        <v>15000</v>
      </c>
      <c r="L2161" s="3">
        <v>5404</v>
      </c>
      <c r="M2161" s="3">
        <v>9596</v>
      </c>
      <c r="N2161" t="s">
        <v>23</v>
      </c>
    </row>
    <row r="2162" spans="2:14" hidden="1" x14ac:dyDescent="0.25">
      <c r="B2162" s="2">
        <v>42630</v>
      </c>
      <c r="C2162" s="7">
        <f>YEAR(base[[#This Row],[Data]])</f>
        <v>2016</v>
      </c>
      <c r="D2162" s="7" t="str">
        <f>UPPER(TEXT(base[[#This Row],[Data]],"mmm"))</f>
        <v>SET</v>
      </c>
      <c r="E2162" t="s">
        <v>19</v>
      </c>
      <c r="F2162" t="s">
        <v>17</v>
      </c>
      <c r="G2162" t="str">
        <f>PROPER(base[[#This Row],[Evento]]&amp;" "&amp;base[[#This Row],[Tipo]])</f>
        <v>Bodas Melhor Idade</v>
      </c>
      <c r="H2162" t="s">
        <v>12</v>
      </c>
      <c r="I2162">
        <v>200</v>
      </c>
      <c r="J2162" s="3">
        <f>VLOOKUP(_xlfn.CONCAT(base[[#This Row],[Evento]],base[[#This Row],[Tipo]]),'[1]tabela de preços'!$D$4:$E$14,2,0)</f>
        <v>120</v>
      </c>
      <c r="K2162" s="3">
        <v>24000</v>
      </c>
      <c r="L2162" s="3">
        <v>8583</v>
      </c>
      <c r="M2162" s="3">
        <v>15417</v>
      </c>
      <c r="N2162" t="s">
        <v>23</v>
      </c>
    </row>
    <row r="2163" spans="2:14" hidden="1" x14ac:dyDescent="0.25">
      <c r="B2163" s="2">
        <v>42962</v>
      </c>
      <c r="C2163" s="7">
        <f>YEAR(base[[#This Row],[Data]])</f>
        <v>2017</v>
      </c>
      <c r="D2163" s="7" t="str">
        <f>UPPER(TEXT(base[[#This Row],[Data]],"mmm"))</f>
        <v>AGO</v>
      </c>
      <c r="E2163" t="s">
        <v>20</v>
      </c>
      <c r="F2163" t="s">
        <v>16</v>
      </c>
      <c r="G2163" t="str">
        <f>PROPER(base[[#This Row],[Evento]]&amp;" "&amp;base[[#This Row],[Tipo]])</f>
        <v>Empresa Adulto</v>
      </c>
      <c r="H2163" t="s">
        <v>15</v>
      </c>
      <c r="I2163">
        <v>50</v>
      </c>
      <c r="J2163" s="3">
        <f>VLOOKUP(_xlfn.CONCAT(base[[#This Row],[Evento]],base[[#This Row],[Tipo]]),'[1]tabela de preços'!$D$4:$E$14,2,0)</f>
        <v>100</v>
      </c>
      <c r="K2163" s="3">
        <v>5000</v>
      </c>
      <c r="L2163" s="3">
        <v>1676</v>
      </c>
      <c r="M2163" s="3">
        <v>3324</v>
      </c>
      <c r="N2163" t="s">
        <v>23</v>
      </c>
    </row>
    <row r="2164" spans="2:14" hidden="1" x14ac:dyDescent="0.25">
      <c r="B2164" s="2">
        <v>42494</v>
      </c>
      <c r="C2164" s="7">
        <f>YEAR(base[[#This Row],[Data]])</f>
        <v>2016</v>
      </c>
      <c r="D2164" s="7" t="str">
        <f>UPPER(TEXT(base[[#This Row],[Data]],"mmm"))</f>
        <v>MAI</v>
      </c>
      <c r="E2164" t="s">
        <v>21</v>
      </c>
      <c r="F2164" t="s">
        <v>14</v>
      </c>
      <c r="G2164" t="str">
        <f>PROPER(base[[#This Row],[Evento]]&amp;" "&amp;base[[#This Row],[Tipo]])</f>
        <v>15 Anos Teen</v>
      </c>
      <c r="H2164" t="s">
        <v>12</v>
      </c>
      <c r="I2164">
        <v>100</v>
      </c>
      <c r="J2164" s="3">
        <f>VLOOKUP(_xlfn.CONCAT(base[[#This Row],[Evento]],base[[#This Row],[Tipo]]),'[1]tabela de preços'!$D$4:$E$14,2,0)</f>
        <v>90</v>
      </c>
      <c r="K2164" s="3">
        <v>9000</v>
      </c>
      <c r="L2164" s="3">
        <v>3976</v>
      </c>
      <c r="M2164" s="3">
        <v>5024</v>
      </c>
      <c r="N2164" t="s">
        <v>23</v>
      </c>
    </row>
    <row r="2165" spans="2:14" hidden="1" x14ac:dyDescent="0.25">
      <c r="B2165" s="2">
        <v>42675</v>
      </c>
      <c r="C2165" s="7">
        <f>YEAR(base[[#This Row],[Data]])</f>
        <v>2016</v>
      </c>
      <c r="D2165" s="7" t="str">
        <f>UPPER(TEXT(base[[#This Row],[Data]],"mmm"))</f>
        <v>NOV</v>
      </c>
      <c r="E2165" t="s">
        <v>22</v>
      </c>
      <c r="F2165" t="s">
        <v>16</v>
      </c>
      <c r="G2165" t="str">
        <f>PROPER(base[[#This Row],[Evento]]&amp;" "&amp;base[[#This Row],[Tipo]])</f>
        <v>Despedida Adulto</v>
      </c>
      <c r="H2165" t="s">
        <v>15</v>
      </c>
      <c r="I2165">
        <v>150</v>
      </c>
      <c r="J2165" s="3">
        <f>VLOOKUP(_xlfn.CONCAT(base[[#This Row],[Evento]],base[[#This Row],[Tipo]]),'[1]tabela de preços'!$D$4:$E$14,2,0)</f>
        <v>120</v>
      </c>
      <c r="K2165" s="3">
        <v>18000</v>
      </c>
      <c r="L2165" s="3">
        <v>6710</v>
      </c>
      <c r="M2165" s="3">
        <v>11290</v>
      </c>
      <c r="N2165" t="s">
        <v>23</v>
      </c>
    </row>
    <row r="2166" spans="2:14" hidden="1" x14ac:dyDescent="0.25">
      <c r="B2166" s="2">
        <v>42947</v>
      </c>
      <c r="C2166" s="7">
        <f>YEAR(base[[#This Row],[Data]])</f>
        <v>2017</v>
      </c>
      <c r="D2166" s="7" t="str">
        <f>UPPER(TEXT(base[[#This Row],[Data]],"mmm"))</f>
        <v>JUL</v>
      </c>
      <c r="E2166" t="s">
        <v>10</v>
      </c>
      <c r="F2166" t="s">
        <v>11</v>
      </c>
      <c r="G2166" t="str">
        <f>PROPER(base[[#This Row],[Evento]]&amp;" "&amp;base[[#This Row],[Tipo]])</f>
        <v>Aniversário Infantil</v>
      </c>
      <c r="H2166" t="s">
        <v>12</v>
      </c>
      <c r="I2166">
        <v>50</v>
      </c>
      <c r="J2166" s="3">
        <f>VLOOKUP(_xlfn.CONCAT(base[[#This Row],[Evento]],base[[#This Row],[Tipo]]),'[1]tabela de preços'!$D$4:$E$14,2,0)</f>
        <v>70</v>
      </c>
      <c r="K2166" s="3">
        <v>3500</v>
      </c>
      <c r="L2166" s="3">
        <v>1286</v>
      </c>
      <c r="M2166" s="3">
        <v>2214</v>
      </c>
      <c r="N2166" t="s">
        <v>23</v>
      </c>
    </row>
    <row r="2167" spans="2:14" hidden="1" x14ac:dyDescent="0.25">
      <c r="B2167" s="2">
        <v>42727</v>
      </c>
      <c r="C2167" s="7">
        <f>YEAR(base[[#This Row],[Data]])</f>
        <v>2016</v>
      </c>
      <c r="D2167" s="7" t="str">
        <f>UPPER(TEXT(base[[#This Row],[Data]],"mmm"))</f>
        <v>DEZ</v>
      </c>
      <c r="E2167" t="s">
        <v>10</v>
      </c>
      <c r="F2167" t="s">
        <v>14</v>
      </c>
      <c r="G2167" t="str">
        <f>PROPER(base[[#This Row],[Evento]]&amp;" "&amp;base[[#This Row],[Tipo]])</f>
        <v>Aniversário Teen</v>
      </c>
      <c r="H2167" t="s">
        <v>15</v>
      </c>
      <c r="I2167">
        <v>100</v>
      </c>
      <c r="J2167" s="3">
        <f>VLOOKUP(_xlfn.CONCAT(base[[#This Row],[Evento]],base[[#This Row],[Tipo]]),'[1]tabela de preços'!$D$4:$E$14,2,0)</f>
        <v>90</v>
      </c>
      <c r="K2167" s="3">
        <v>9000</v>
      </c>
      <c r="L2167" s="3">
        <v>3093</v>
      </c>
      <c r="M2167" s="3">
        <v>5907</v>
      </c>
      <c r="N2167" t="s">
        <v>23</v>
      </c>
    </row>
    <row r="2168" spans="2:14" x14ac:dyDescent="0.25">
      <c r="B2168" s="2">
        <v>42740</v>
      </c>
      <c r="C2168" s="7">
        <f>YEAR(base[[#This Row],[Data]])</f>
        <v>2017</v>
      </c>
      <c r="D2168" s="7" t="str">
        <f>UPPER(TEXT(base[[#This Row],[Data]],"mmm"))</f>
        <v>JAN</v>
      </c>
      <c r="E2168" t="s">
        <v>10</v>
      </c>
      <c r="F2168" t="s">
        <v>16</v>
      </c>
      <c r="G2168" t="str">
        <f>PROPER(base[[#This Row],[Evento]]&amp;" "&amp;base[[#This Row],[Tipo]])</f>
        <v>Aniversário Adulto</v>
      </c>
      <c r="H2168" t="s">
        <v>12</v>
      </c>
      <c r="I2168">
        <v>150</v>
      </c>
      <c r="J2168" s="3">
        <f>VLOOKUP(_xlfn.CONCAT(base[[#This Row],[Evento]],base[[#This Row],[Tipo]]),'[1]tabela de preços'!$D$4:$E$14,2,0)</f>
        <v>120</v>
      </c>
      <c r="K2168" s="3">
        <v>18000</v>
      </c>
      <c r="L2168" s="3">
        <v>6535</v>
      </c>
      <c r="M2168" s="3">
        <v>11465</v>
      </c>
      <c r="N2168" t="s">
        <v>23</v>
      </c>
    </row>
    <row r="2169" spans="2:14" hidden="1" x14ac:dyDescent="0.25">
      <c r="B2169" s="2">
        <v>42825</v>
      </c>
      <c r="C2169" s="7">
        <f>YEAR(base[[#This Row],[Data]])</f>
        <v>2017</v>
      </c>
      <c r="D2169" s="7" t="str">
        <f>UPPER(TEXT(base[[#This Row],[Data]],"mmm"))</f>
        <v>MAR</v>
      </c>
      <c r="E2169" t="s">
        <v>10</v>
      </c>
      <c r="F2169" t="s">
        <v>17</v>
      </c>
      <c r="G2169" t="str">
        <f>PROPER(base[[#This Row],[Evento]]&amp;" "&amp;base[[#This Row],[Tipo]])</f>
        <v>Aniversário Melhor Idade</v>
      </c>
      <c r="H2169" t="s">
        <v>15</v>
      </c>
      <c r="I2169">
        <v>70</v>
      </c>
      <c r="J2169" s="3">
        <f>VLOOKUP(_xlfn.CONCAT(base[[#This Row],[Evento]],base[[#This Row],[Tipo]]),'[1]tabela de preços'!$D$4:$E$14,2,0)</f>
        <v>120</v>
      </c>
      <c r="K2169" s="3">
        <v>8400</v>
      </c>
      <c r="L2169" s="3">
        <v>3559</v>
      </c>
      <c r="M2169" s="3">
        <v>4841</v>
      </c>
      <c r="N2169" t="s">
        <v>23</v>
      </c>
    </row>
    <row r="2170" spans="2:14" hidden="1" x14ac:dyDescent="0.25">
      <c r="B2170" s="2">
        <v>43042</v>
      </c>
      <c r="C2170" s="7">
        <f>YEAR(base[[#This Row],[Data]])</f>
        <v>2017</v>
      </c>
      <c r="D2170" s="7" t="str">
        <f>UPPER(TEXT(base[[#This Row],[Data]],"mmm"))</f>
        <v>NOV</v>
      </c>
      <c r="E2170" t="s">
        <v>18</v>
      </c>
      <c r="F2170" t="s">
        <v>16</v>
      </c>
      <c r="G2170" t="str">
        <f>PROPER(base[[#This Row],[Evento]]&amp;" "&amp;base[[#This Row],[Tipo]])</f>
        <v>Casamento Adulto</v>
      </c>
      <c r="H2170" t="s">
        <v>12</v>
      </c>
      <c r="I2170">
        <v>120</v>
      </c>
      <c r="J2170" s="3">
        <f>VLOOKUP(_xlfn.CONCAT(base[[#This Row],[Evento]],base[[#This Row],[Tipo]]),'[1]tabela de preços'!$D$4:$E$14,2,0)</f>
        <v>150</v>
      </c>
      <c r="K2170" s="3">
        <v>18000</v>
      </c>
      <c r="L2170" s="3">
        <v>7828</v>
      </c>
      <c r="M2170" s="3">
        <v>10172</v>
      </c>
      <c r="N2170" t="s">
        <v>23</v>
      </c>
    </row>
    <row r="2171" spans="2:14" hidden="1" x14ac:dyDescent="0.25">
      <c r="B2171" s="2">
        <v>43009</v>
      </c>
      <c r="C2171" s="7">
        <f>YEAR(base[[#This Row],[Data]])</f>
        <v>2017</v>
      </c>
      <c r="D2171" s="7" t="str">
        <f>UPPER(TEXT(base[[#This Row],[Data]],"mmm"))</f>
        <v>OUT</v>
      </c>
      <c r="E2171" t="s">
        <v>19</v>
      </c>
      <c r="F2171" t="s">
        <v>16</v>
      </c>
      <c r="G2171" t="str">
        <f>PROPER(base[[#This Row],[Evento]]&amp;" "&amp;base[[#This Row],[Tipo]])</f>
        <v>Bodas Adulto</v>
      </c>
      <c r="H2171" t="s">
        <v>15</v>
      </c>
      <c r="I2171">
        <v>100</v>
      </c>
      <c r="J2171" s="3">
        <f>VLOOKUP(_xlfn.CONCAT(base[[#This Row],[Evento]],base[[#This Row],[Tipo]]),'[1]tabela de preços'!$D$4:$E$14,2,0)</f>
        <v>150</v>
      </c>
      <c r="K2171" s="3">
        <v>15000</v>
      </c>
      <c r="L2171" s="3">
        <v>5564</v>
      </c>
      <c r="M2171" s="3">
        <v>9436</v>
      </c>
      <c r="N2171" t="s">
        <v>23</v>
      </c>
    </row>
    <row r="2172" spans="2:14" hidden="1" x14ac:dyDescent="0.25">
      <c r="B2172" s="2">
        <v>42504</v>
      </c>
      <c r="C2172" s="7">
        <f>YEAR(base[[#This Row],[Data]])</f>
        <v>2016</v>
      </c>
      <c r="D2172" s="7" t="str">
        <f>UPPER(TEXT(base[[#This Row],[Data]],"mmm"))</f>
        <v>MAI</v>
      </c>
      <c r="E2172" t="s">
        <v>19</v>
      </c>
      <c r="F2172" t="s">
        <v>17</v>
      </c>
      <c r="G2172" t="str">
        <f>PROPER(base[[#This Row],[Evento]]&amp;" "&amp;base[[#This Row],[Tipo]])</f>
        <v>Bodas Melhor Idade</v>
      </c>
      <c r="H2172" t="s">
        <v>12</v>
      </c>
      <c r="I2172">
        <v>200</v>
      </c>
      <c r="J2172" s="3">
        <f>VLOOKUP(_xlfn.CONCAT(base[[#This Row],[Evento]],base[[#This Row],[Tipo]]),'[1]tabela de preços'!$D$4:$E$14,2,0)</f>
        <v>120</v>
      </c>
      <c r="K2172" s="3">
        <v>24000</v>
      </c>
      <c r="L2172" s="3">
        <v>9238</v>
      </c>
      <c r="M2172" s="3">
        <v>14762</v>
      </c>
      <c r="N2172" t="s">
        <v>23</v>
      </c>
    </row>
    <row r="2173" spans="2:14" hidden="1" x14ac:dyDescent="0.25">
      <c r="B2173" s="2">
        <v>42559</v>
      </c>
      <c r="C2173" s="7">
        <f>YEAR(base[[#This Row],[Data]])</f>
        <v>2016</v>
      </c>
      <c r="D2173" s="7" t="str">
        <f>UPPER(TEXT(base[[#This Row],[Data]],"mmm"))</f>
        <v>JUL</v>
      </c>
      <c r="E2173" t="s">
        <v>20</v>
      </c>
      <c r="F2173" t="s">
        <v>16</v>
      </c>
      <c r="G2173" t="str">
        <f>PROPER(base[[#This Row],[Evento]]&amp;" "&amp;base[[#This Row],[Tipo]])</f>
        <v>Empresa Adulto</v>
      </c>
      <c r="H2173" t="s">
        <v>15</v>
      </c>
      <c r="I2173">
        <v>50</v>
      </c>
      <c r="J2173" s="3">
        <f>VLOOKUP(_xlfn.CONCAT(base[[#This Row],[Evento]],base[[#This Row],[Tipo]]),'[1]tabela de preços'!$D$4:$E$14,2,0)</f>
        <v>100</v>
      </c>
      <c r="K2173" s="3">
        <v>5000</v>
      </c>
      <c r="L2173" s="3">
        <v>1687</v>
      </c>
      <c r="M2173" s="3">
        <v>3313</v>
      </c>
      <c r="N2173" t="s">
        <v>23</v>
      </c>
    </row>
    <row r="2174" spans="2:14" hidden="1" x14ac:dyDescent="0.25">
      <c r="B2174" s="2">
        <v>42525</v>
      </c>
      <c r="C2174" s="7">
        <f>YEAR(base[[#This Row],[Data]])</f>
        <v>2016</v>
      </c>
      <c r="D2174" s="7" t="str">
        <f>UPPER(TEXT(base[[#This Row],[Data]],"mmm"))</f>
        <v>JUN</v>
      </c>
      <c r="E2174" t="s">
        <v>21</v>
      </c>
      <c r="F2174" t="s">
        <v>14</v>
      </c>
      <c r="G2174" t="str">
        <f>PROPER(base[[#This Row],[Evento]]&amp;" "&amp;base[[#This Row],[Tipo]])</f>
        <v>15 Anos Teen</v>
      </c>
      <c r="H2174" t="s">
        <v>12</v>
      </c>
      <c r="I2174">
        <v>100</v>
      </c>
      <c r="J2174" s="3">
        <f>VLOOKUP(_xlfn.CONCAT(base[[#This Row],[Evento]],base[[#This Row],[Tipo]]),'[1]tabela de preços'!$D$4:$E$14,2,0)</f>
        <v>90</v>
      </c>
      <c r="K2174" s="3">
        <v>9000</v>
      </c>
      <c r="L2174" s="3">
        <v>3977</v>
      </c>
      <c r="M2174" s="3">
        <v>5023</v>
      </c>
      <c r="N2174" t="s">
        <v>23</v>
      </c>
    </row>
    <row r="2175" spans="2:14" hidden="1" x14ac:dyDescent="0.25">
      <c r="B2175" s="2">
        <v>42429</v>
      </c>
      <c r="C2175" s="7">
        <f>YEAR(base[[#This Row],[Data]])</f>
        <v>2016</v>
      </c>
      <c r="D2175" s="7" t="str">
        <f>UPPER(TEXT(base[[#This Row],[Data]],"mmm"))</f>
        <v>FEV</v>
      </c>
      <c r="E2175" t="s">
        <v>22</v>
      </c>
      <c r="F2175" t="s">
        <v>16</v>
      </c>
      <c r="G2175" t="str">
        <f>PROPER(base[[#This Row],[Evento]]&amp;" "&amp;base[[#This Row],[Tipo]])</f>
        <v>Despedida Adulto</v>
      </c>
      <c r="H2175" t="s">
        <v>15</v>
      </c>
      <c r="I2175">
        <v>150</v>
      </c>
      <c r="J2175" s="3">
        <f>VLOOKUP(_xlfn.CONCAT(base[[#This Row],[Evento]],base[[#This Row],[Tipo]]),'[1]tabela de preços'!$D$4:$E$14,2,0)</f>
        <v>120</v>
      </c>
      <c r="K2175" s="3">
        <v>18000</v>
      </c>
      <c r="L2175" s="3">
        <v>7283</v>
      </c>
      <c r="M2175" s="3">
        <v>10717</v>
      </c>
      <c r="N2175" t="s">
        <v>23</v>
      </c>
    </row>
    <row r="2176" spans="2:14" x14ac:dyDescent="0.25">
      <c r="B2176" s="2">
        <v>42737</v>
      </c>
      <c r="C2176" s="7">
        <f>YEAR(base[[#This Row],[Data]])</f>
        <v>2017</v>
      </c>
      <c r="D2176" s="7" t="str">
        <f>UPPER(TEXT(base[[#This Row],[Data]],"mmm"))</f>
        <v>JAN</v>
      </c>
      <c r="E2176" t="s">
        <v>10</v>
      </c>
      <c r="F2176" t="s">
        <v>11</v>
      </c>
      <c r="G2176" t="str">
        <f>PROPER(base[[#This Row],[Evento]]&amp;" "&amp;base[[#This Row],[Tipo]])</f>
        <v>Aniversário Infantil</v>
      </c>
      <c r="H2176" t="s">
        <v>12</v>
      </c>
      <c r="I2176">
        <v>50</v>
      </c>
      <c r="J2176" s="3">
        <f>VLOOKUP(_xlfn.CONCAT(base[[#This Row],[Evento]],base[[#This Row],[Tipo]]),'[1]tabela de preços'!$D$4:$E$14,2,0)</f>
        <v>70</v>
      </c>
      <c r="K2176" s="3">
        <v>3500</v>
      </c>
      <c r="L2176" s="3">
        <v>1437</v>
      </c>
      <c r="M2176" s="3">
        <v>2063</v>
      </c>
      <c r="N2176" t="s">
        <v>23</v>
      </c>
    </row>
    <row r="2177" spans="2:14" hidden="1" x14ac:dyDescent="0.25">
      <c r="B2177" s="2">
        <v>42684</v>
      </c>
      <c r="C2177" s="7">
        <f>YEAR(base[[#This Row],[Data]])</f>
        <v>2016</v>
      </c>
      <c r="D2177" s="7" t="str">
        <f>UPPER(TEXT(base[[#This Row],[Data]],"mmm"))</f>
        <v>NOV</v>
      </c>
      <c r="E2177" t="s">
        <v>10</v>
      </c>
      <c r="F2177" t="s">
        <v>14</v>
      </c>
      <c r="G2177" t="str">
        <f>PROPER(base[[#This Row],[Evento]]&amp;" "&amp;base[[#This Row],[Tipo]])</f>
        <v>Aniversário Teen</v>
      </c>
      <c r="H2177" t="s">
        <v>15</v>
      </c>
      <c r="I2177">
        <v>100</v>
      </c>
      <c r="J2177" s="3">
        <f>VLOOKUP(_xlfn.CONCAT(base[[#This Row],[Evento]],base[[#This Row],[Tipo]]),'[1]tabela de preços'!$D$4:$E$14,2,0)</f>
        <v>90</v>
      </c>
      <c r="K2177" s="3">
        <v>9000</v>
      </c>
      <c r="L2177" s="3">
        <v>3724</v>
      </c>
      <c r="M2177" s="3">
        <v>5276</v>
      </c>
      <c r="N2177" t="s">
        <v>23</v>
      </c>
    </row>
    <row r="2178" spans="2:14" hidden="1" x14ac:dyDescent="0.25">
      <c r="B2178" s="2">
        <v>42826</v>
      </c>
      <c r="C2178" s="7">
        <f>YEAR(base[[#This Row],[Data]])</f>
        <v>2017</v>
      </c>
      <c r="D2178" s="7" t="str">
        <f>UPPER(TEXT(base[[#This Row],[Data]],"mmm"))</f>
        <v>ABR</v>
      </c>
      <c r="E2178" t="s">
        <v>10</v>
      </c>
      <c r="F2178" t="s">
        <v>16</v>
      </c>
      <c r="G2178" t="str">
        <f>PROPER(base[[#This Row],[Evento]]&amp;" "&amp;base[[#This Row],[Tipo]])</f>
        <v>Aniversário Adulto</v>
      </c>
      <c r="H2178" t="s">
        <v>12</v>
      </c>
      <c r="I2178">
        <v>150</v>
      </c>
      <c r="J2178" s="3">
        <f>VLOOKUP(_xlfn.CONCAT(base[[#This Row],[Evento]],base[[#This Row],[Tipo]]),'[1]tabela de preços'!$D$4:$E$14,2,0)</f>
        <v>120</v>
      </c>
      <c r="K2178" s="3">
        <v>18000</v>
      </c>
      <c r="L2178" s="3">
        <v>6261</v>
      </c>
      <c r="M2178" s="3">
        <v>11739</v>
      </c>
      <c r="N2178" t="s">
        <v>23</v>
      </c>
    </row>
    <row r="2179" spans="2:14" hidden="1" x14ac:dyDescent="0.25">
      <c r="B2179" s="2">
        <v>42609</v>
      </c>
      <c r="C2179" s="7">
        <f>YEAR(base[[#This Row],[Data]])</f>
        <v>2016</v>
      </c>
      <c r="D2179" s="7" t="str">
        <f>UPPER(TEXT(base[[#This Row],[Data]],"mmm"))</f>
        <v>AGO</v>
      </c>
      <c r="E2179" t="s">
        <v>10</v>
      </c>
      <c r="F2179" t="s">
        <v>17</v>
      </c>
      <c r="G2179" t="str">
        <f>PROPER(base[[#This Row],[Evento]]&amp;" "&amp;base[[#This Row],[Tipo]])</f>
        <v>Aniversário Melhor Idade</v>
      </c>
      <c r="H2179" t="s">
        <v>15</v>
      </c>
      <c r="I2179">
        <v>70</v>
      </c>
      <c r="J2179" s="3">
        <f>VLOOKUP(_xlfn.CONCAT(base[[#This Row],[Evento]],base[[#This Row],[Tipo]]),'[1]tabela de preços'!$D$4:$E$14,2,0)</f>
        <v>120</v>
      </c>
      <c r="K2179" s="3">
        <v>8400</v>
      </c>
      <c r="L2179" s="3">
        <v>3119</v>
      </c>
      <c r="M2179" s="3">
        <v>5281</v>
      </c>
      <c r="N2179" t="s">
        <v>23</v>
      </c>
    </row>
    <row r="2180" spans="2:14" hidden="1" x14ac:dyDescent="0.25">
      <c r="B2180" s="2">
        <v>42793</v>
      </c>
      <c r="C2180" s="7">
        <f>YEAR(base[[#This Row],[Data]])</f>
        <v>2017</v>
      </c>
      <c r="D2180" s="7" t="str">
        <f>UPPER(TEXT(base[[#This Row],[Data]],"mmm"))</f>
        <v>FEV</v>
      </c>
      <c r="E2180" t="s">
        <v>18</v>
      </c>
      <c r="F2180" t="s">
        <v>16</v>
      </c>
      <c r="G2180" t="str">
        <f>PROPER(base[[#This Row],[Evento]]&amp;" "&amp;base[[#This Row],[Tipo]])</f>
        <v>Casamento Adulto</v>
      </c>
      <c r="H2180" t="s">
        <v>12</v>
      </c>
      <c r="I2180">
        <v>120</v>
      </c>
      <c r="J2180" s="3">
        <f>VLOOKUP(_xlfn.CONCAT(base[[#This Row],[Evento]],base[[#This Row],[Tipo]]),'[1]tabela de preços'!$D$4:$E$14,2,0)</f>
        <v>150</v>
      </c>
      <c r="K2180" s="3">
        <v>18000</v>
      </c>
      <c r="L2180" s="3">
        <v>7635</v>
      </c>
      <c r="M2180" s="3">
        <v>10365</v>
      </c>
      <c r="N2180" t="s">
        <v>23</v>
      </c>
    </row>
    <row r="2181" spans="2:14" x14ac:dyDescent="0.25">
      <c r="B2181" s="2">
        <v>42750</v>
      </c>
      <c r="C2181" s="7">
        <f>YEAR(base[[#This Row],[Data]])</f>
        <v>2017</v>
      </c>
      <c r="D2181" s="7" t="str">
        <f>UPPER(TEXT(base[[#This Row],[Data]],"mmm"))</f>
        <v>JAN</v>
      </c>
      <c r="E2181" t="s">
        <v>19</v>
      </c>
      <c r="F2181" t="s">
        <v>16</v>
      </c>
      <c r="G2181" t="str">
        <f>PROPER(base[[#This Row],[Evento]]&amp;" "&amp;base[[#This Row],[Tipo]])</f>
        <v>Bodas Adulto</v>
      </c>
      <c r="H2181" t="s">
        <v>15</v>
      </c>
      <c r="I2181">
        <v>100</v>
      </c>
      <c r="J2181" s="3">
        <f>VLOOKUP(_xlfn.CONCAT(base[[#This Row],[Evento]],base[[#This Row],[Tipo]]),'[1]tabela de preços'!$D$4:$E$14,2,0)</f>
        <v>150</v>
      </c>
      <c r="K2181" s="3">
        <v>15000</v>
      </c>
      <c r="L2181" s="3">
        <v>6557</v>
      </c>
      <c r="M2181" s="3">
        <v>8443</v>
      </c>
      <c r="N2181" t="s">
        <v>23</v>
      </c>
    </row>
    <row r="2182" spans="2:14" hidden="1" x14ac:dyDescent="0.25">
      <c r="B2182" s="2">
        <v>43071</v>
      </c>
      <c r="C2182" s="7">
        <f>YEAR(base[[#This Row],[Data]])</f>
        <v>2017</v>
      </c>
      <c r="D2182" s="7" t="str">
        <f>UPPER(TEXT(base[[#This Row],[Data]],"mmm"))</f>
        <v>DEZ</v>
      </c>
      <c r="E2182" t="s">
        <v>19</v>
      </c>
      <c r="F2182" t="s">
        <v>17</v>
      </c>
      <c r="G2182" t="str">
        <f>PROPER(base[[#This Row],[Evento]]&amp;" "&amp;base[[#This Row],[Tipo]])</f>
        <v>Bodas Melhor Idade</v>
      </c>
      <c r="H2182" t="s">
        <v>12</v>
      </c>
      <c r="I2182">
        <v>200</v>
      </c>
      <c r="J2182" s="3">
        <f>VLOOKUP(_xlfn.CONCAT(base[[#This Row],[Evento]],base[[#This Row],[Tipo]]),'[1]tabela de preços'!$D$4:$E$14,2,0)</f>
        <v>120</v>
      </c>
      <c r="K2182" s="3">
        <v>24000</v>
      </c>
      <c r="L2182" s="3">
        <v>9633</v>
      </c>
      <c r="M2182" s="3">
        <v>14367</v>
      </c>
      <c r="N2182" t="s">
        <v>23</v>
      </c>
    </row>
    <row r="2183" spans="2:14" hidden="1" x14ac:dyDescent="0.25">
      <c r="B2183" s="2">
        <v>42597</v>
      </c>
      <c r="C2183" s="7">
        <f>YEAR(base[[#This Row],[Data]])</f>
        <v>2016</v>
      </c>
      <c r="D2183" s="7" t="str">
        <f>UPPER(TEXT(base[[#This Row],[Data]],"mmm"))</f>
        <v>AGO</v>
      </c>
      <c r="E2183" t="s">
        <v>20</v>
      </c>
      <c r="F2183" t="s">
        <v>16</v>
      </c>
      <c r="G2183" t="str">
        <f>PROPER(base[[#This Row],[Evento]]&amp;" "&amp;base[[#This Row],[Tipo]])</f>
        <v>Empresa Adulto</v>
      </c>
      <c r="H2183" t="s">
        <v>15</v>
      </c>
      <c r="I2183">
        <v>50</v>
      </c>
      <c r="J2183" s="3">
        <f>VLOOKUP(_xlfn.CONCAT(base[[#This Row],[Evento]],base[[#This Row],[Tipo]]),'[1]tabela de preços'!$D$4:$E$14,2,0)</f>
        <v>100</v>
      </c>
      <c r="K2183" s="3">
        <v>5000</v>
      </c>
      <c r="L2183" s="3">
        <v>1664</v>
      </c>
      <c r="M2183" s="3">
        <v>3336</v>
      </c>
      <c r="N2183" t="s">
        <v>23</v>
      </c>
    </row>
    <row r="2184" spans="2:14" hidden="1" x14ac:dyDescent="0.25">
      <c r="B2184" s="2">
        <v>42866</v>
      </c>
      <c r="C2184" s="7">
        <f>YEAR(base[[#This Row],[Data]])</f>
        <v>2017</v>
      </c>
      <c r="D2184" s="7" t="str">
        <f>UPPER(TEXT(base[[#This Row],[Data]],"mmm"))</f>
        <v>MAI</v>
      </c>
      <c r="E2184" t="s">
        <v>21</v>
      </c>
      <c r="F2184" t="s">
        <v>14</v>
      </c>
      <c r="G2184" t="str">
        <f>PROPER(base[[#This Row],[Evento]]&amp;" "&amp;base[[#This Row],[Tipo]])</f>
        <v>15 Anos Teen</v>
      </c>
      <c r="H2184" t="s">
        <v>12</v>
      </c>
      <c r="I2184">
        <v>100</v>
      </c>
      <c r="J2184" s="3">
        <f>VLOOKUP(_xlfn.CONCAT(base[[#This Row],[Evento]],base[[#This Row],[Tipo]]),'[1]tabela de preços'!$D$4:$E$14,2,0)</f>
        <v>90</v>
      </c>
      <c r="K2184" s="3">
        <v>9000</v>
      </c>
      <c r="L2184" s="3">
        <v>3763</v>
      </c>
      <c r="M2184" s="3">
        <v>5237</v>
      </c>
      <c r="N2184" t="s">
        <v>23</v>
      </c>
    </row>
    <row r="2185" spans="2:14" x14ac:dyDescent="0.25">
      <c r="B2185" s="2">
        <v>42747</v>
      </c>
      <c r="C2185" s="7">
        <f>YEAR(base[[#This Row],[Data]])</f>
        <v>2017</v>
      </c>
      <c r="D2185" s="7" t="str">
        <f>UPPER(TEXT(base[[#This Row],[Data]],"mmm"))</f>
        <v>JAN</v>
      </c>
      <c r="E2185" t="s">
        <v>22</v>
      </c>
      <c r="F2185" t="s">
        <v>16</v>
      </c>
      <c r="G2185" t="str">
        <f>PROPER(base[[#This Row],[Evento]]&amp;" "&amp;base[[#This Row],[Tipo]])</f>
        <v>Despedida Adulto</v>
      </c>
      <c r="H2185" t="s">
        <v>15</v>
      </c>
      <c r="I2185">
        <v>150</v>
      </c>
      <c r="J2185" s="3">
        <f>VLOOKUP(_xlfn.CONCAT(base[[#This Row],[Evento]],base[[#This Row],[Tipo]]),'[1]tabela de preços'!$D$4:$E$14,2,0)</f>
        <v>120</v>
      </c>
      <c r="K2185" s="3">
        <v>18000</v>
      </c>
      <c r="L2185" s="3">
        <v>7792</v>
      </c>
      <c r="M2185" s="3">
        <v>10208</v>
      </c>
      <c r="N2185" t="s">
        <v>23</v>
      </c>
    </row>
    <row r="2186" spans="2:14" x14ac:dyDescent="0.25">
      <c r="B2186" s="2">
        <v>42749</v>
      </c>
      <c r="C2186" s="7">
        <f>YEAR(base[[#This Row],[Data]])</f>
        <v>2017</v>
      </c>
      <c r="D2186" s="7" t="str">
        <f>UPPER(TEXT(base[[#This Row],[Data]],"mmm"))</f>
        <v>JAN</v>
      </c>
      <c r="E2186" t="s">
        <v>10</v>
      </c>
      <c r="F2186" t="s">
        <v>11</v>
      </c>
      <c r="G2186" t="str">
        <f>PROPER(base[[#This Row],[Evento]]&amp;" "&amp;base[[#This Row],[Tipo]])</f>
        <v>Aniversário Infantil</v>
      </c>
      <c r="H2186" t="s">
        <v>12</v>
      </c>
      <c r="I2186">
        <v>50</v>
      </c>
      <c r="J2186" s="3">
        <f>VLOOKUP(_xlfn.CONCAT(base[[#This Row],[Evento]],base[[#This Row],[Tipo]]),'[1]tabela de preços'!$D$4:$E$14,2,0)</f>
        <v>70</v>
      </c>
      <c r="K2186" s="3">
        <v>3500</v>
      </c>
      <c r="L2186" s="3">
        <v>1491</v>
      </c>
      <c r="M2186" s="3">
        <v>2009</v>
      </c>
      <c r="N2186" t="s">
        <v>23</v>
      </c>
    </row>
    <row r="2187" spans="2:14" hidden="1" x14ac:dyDescent="0.25">
      <c r="B2187" s="2">
        <v>42406</v>
      </c>
      <c r="C2187" s="7">
        <f>YEAR(base[[#This Row],[Data]])</f>
        <v>2016</v>
      </c>
      <c r="D2187" s="7" t="str">
        <f>UPPER(TEXT(base[[#This Row],[Data]],"mmm"))</f>
        <v>FEV</v>
      </c>
      <c r="E2187" t="s">
        <v>10</v>
      </c>
      <c r="F2187" t="s">
        <v>14</v>
      </c>
      <c r="G2187" t="str">
        <f>PROPER(base[[#This Row],[Evento]]&amp;" "&amp;base[[#This Row],[Tipo]])</f>
        <v>Aniversário Teen</v>
      </c>
      <c r="H2187" t="s">
        <v>15</v>
      </c>
      <c r="I2187">
        <v>100</v>
      </c>
      <c r="J2187" s="3">
        <f>VLOOKUP(_xlfn.CONCAT(base[[#This Row],[Evento]],base[[#This Row],[Tipo]]),'[1]tabela de preços'!$D$4:$E$14,2,0)</f>
        <v>90</v>
      </c>
      <c r="K2187" s="3">
        <v>9000</v>
      </c>
      <c r="L2187" s="3">
        <v>3455</v>
      </c>
      <c r="M2187" s="3">
        <v>5545</v>
      </c>
      <c r="N2187" t="s">
        <v>23</v>
      </c>
    </row>
    <row r="2188" spans="2:14" hidden="1" x14ac:dyDescent="0.25">
      <c r="B2188" s="2">
        <v>42865</v>
      </c>
      <c r="C2188" s="7">
        <f>YEAR(base[[#This Row],[Data]])</f>
        <v>2017</v>
      </c>
      <c r="D2188" s="7" t="str">
        <f>UPPER(TEXT(base[[#This Row],[Data]],"mmm"))</f>
        <v>MAI</v>
      </c>
      <c r="E2188" t="s">
        <v>10</v>
      </c>
      <c r="F2188" t="s">
        <v>16</v>
      </c>
      <c r="G2188" t="str">
        <f>PROPER(base[[#This Row],[Evento]]&amp;" "&amp;base[[#This Row],[Tipo]])</f>
        <v>Aniversário Adulto</v>
      </c>
      <c r="H2188" t="s">
        <v>12</v>
      </c>
      <c r="I2188">
        <v>150</v>
      </c>
      <c r="J2188" s="3">
        <f>VLOOKUP(_xlfn.CONCAT(base[[#This Row],[Evento]],base[[#This Row],[Tipo]]),'[1]tabela de preços'!$D$4:$E$14,2,0)</f>
        <v>120</v>
      </c>
      <c r="K2188" s="3">
        <v>18000</v>
      </c>
      <c r="L2188" s="3">
        <v>7150</v>
      </c>
      <c r="M2188" s="3">
        <v>10850</v>
      </c>
      <c r="N2188" t="s">
        <v>23</v>
      </c>
    </row>
    <row r="2189" spans="2:14" hidden="1" x14ac:dyDescent="0.25">
      <c r="B2189" s="2">
        <v>42704</v>
      </c>
      <c r="C2189" s="7">
        <f>YEAR(base[[#This Row],[Data]])</f>
        <v>2016</v>
      </c>
      <c r="D2189" s="7" t="str">
        <f>UPPER(TEXT(base[[#This Row],[Data]],"mmm"))</f>
        <v>NOV</v>
      </c>
      <c r="E2189" t="s">
        <v>10</v>
      </c>
      <c r="F2189" t="s">
        <v>17</v>
      </c>
      <c r="G2189" t="str">
        <f>PROPER(base[[#This Row],[Evento]]&amp;" "&amp;base[[#This Row],[Tipo]])</f>
        <v>Aniversário Melhor Idade</v>
      </c>
      <c r="H2189" t="s">
        <v>15</v>
      </c>
      <c r="I2189">
        <v>70</v>
      </c>
      <c r="J2189" s="3">
        <f>VLOOKUP(_xlfn.CONCAT(base[[#This Row],[Evento]],base[[#This Row],[Tipo]]),'[1]tabela de preços'!$D$4:$E$14,2,0)</f>
        <v>120</v>
      </c>
      <c r="K2189" s="3">
        <v>8400</v>
      </c>
      <c r="L2189" s="3">
        <v>3201</v>
      </c>
      <c r="M2189" s="3">
        <v>5199</v>
      </c>
      <c r="N2189" t="s">
        <v>23</v>
      </c>
    </row>
    <row r="2190" spans="2:14" hidden="1" x14ac:dyDescent="0.25">
      <c r="B2190" s="2">
        <v>42844</v>
      </c>
      <c r="C2190" s="7">
        <f>YEAR(base[[#This Row],[Data]])</f>
        <v>2017</v>
      </c>
      <c r="D2190" s="7" t="str">
        <f>UPPER(TEXT(base[[#This Row],[Data]],"mmm"))</f>
        <v>ABR</v>
      </c>
      <c r="E2190" t="s">
        <v>18</v>
      </c>
      <c r="F2190" t="s">
        <v>16</v>
      </c>
      <c r="G2190" t="str">
        <f>PROPER(base[[#This Row],[Evento]]&amp;" "&amp;base[[#This Row],[Tipo]])</f>
        <v>Casamento Adulto</v>
      </c>
      <c r="H2190" t="s">
        <v>12</v>
      </c>
      <c r="I2190">
        <v>120</v>
      </c>
      <c r="J2190" s="3">
        <f>VLOOKUP(_xlfn.CONCAT(base[[#This Row],[Evento]],base[[#This Row],[Tipo]]),'[1]tabela de preços'!$D$4:$E$14,2,0)</f>
        <v>150</v>
      </c>
      <c r="K2190" s="3">
        <v>18000</v>
      </c>
      <c r="L2190" s="3">
        <v>7922</v>
      </c>
      <c r="M2190" s="3">
        <v>10078</v>
      </c>
      <c r="N2190" t="s">
        <v>23</v>
      </c>
    </row>
    <row r="2191" spans="2:14" hidden="1" x14ac:dyDescent="0.25">
      <c r="B2191" s="2">
        <v>42939</v>
      </c>
      <c r="C2191" s="7">
        <f>YEAR(base[[#This Row],[Data]])</f>
        <v>2017</v>
      </c>
      <c r="D2191" s="7" t="str">
        <f>UPPER(TEXT(base[[#This Row],[Data]],"mmm"))</f>
        <v>JUL</v>
      </c>
      <c r="E2191" t="s">
        <v>19</v>
      </c>
      <c r="F2191" t="s">
        <v>16</v>
      </c>
      <c r="G2191" t="str">
        <f>PROPER(base[[#This Row],[Evento]]&amp;" "&amp;base[[#This Row],[Tipo]])</f>
        <v>Bodas Adulto</v>
      </c>
      <c r="H2191" t="s">
        <v>15</v>
      </c>
      <c r="I2191">
        <v>100</v>
      </c>
      <c r="J2191" s="3">
        <f>VLOOKUP(_xlfn.CONCAT(base[[#This Row],[Evento]],base[[#This Row],[Tipo]]),'[1]tabela de preços'!$D$4:$E$14,2,0)</f>
        <v>150</v>
      </c>
      <c r="K2191" s="3">
        <v>15000</v>
      </c>
      <c r="L2191" s="3">
        <v>5707</v>
      </c>
      <c r="M2191" s="3">
        <v>9293</v>
      </c>
      <c r="N2191" t="s">
        <v>23</v>
      </c>
    </row>
    <row r="2192" spans="2:14" hidden="1" x14ac:dyDescent="0.25">
      <c r="B2192" s="2">
        <v>42826</v>
      </c>
      <c r="C2192" s="7">
        <f>YEAR(base[[#This Row],[Data]])</f>
        <v>2017</v>
      </c>
      <c r="D2192" s="7" t="str">
        <f>UPPER(TEXT(base[[#This Row],[Data]],"mmm"))</f>
        <v>ABR</v>
      </c>
      <c r="E2192" t="s">
        <v>19</v>
      </c>
      <c r="F2192" t="s">
        <v>17</v>
      </c>
      <c r="G2192" t="str">
        <f>PROPER(base[[#This Row],[Evento]]&amp;" "&amp;base[[#This Row],[Tipo]])</f>
        <v>Bodas Melhor Idade</v>
      </c>
      <c r="H2192" t="s">
        <v>12</v>
      </c>
      <c r="I2192">
        <v>200</v>
      </c>
      <c r="J2192" s="3">
        <f>VLOOKUP(_xlfn.CONCAT(base[[#This Row],[Evento]],base[[#This Row],[Tipo]]),'[1]tabela de preços'!$D$4:$E$14,2,0)</f>
        <v>120</v>
      </c>
      <c r="K2192" s="3">
        <v>24000</v>
      </c>
      <c r="L2192" s="3">
        <v>8224</v>
      </c>
      <c r="M2192" s="3">
        <v>15776</v>
      </c>
      <c r="N2192" t="s">
        <v>23</v>
      </c>
    </row>
    <row r="2193" spans="2:14" hidden="1" x14ac:dyDescent="0.25">
      <c r="B2193" s="2">
        <v>42892</v>
      </c>
      <c r="C2193" s="7">
        <f>YEAR(base[[#This Row],[Data]])</f>
        <v>2017</v>
      </c>
      <c r="D2193" s="7" t="str">
        <f>UPPER(TEXT(base[[#This Row],[Data]],"mmm"))</f>
        <v>JUN</v>
      </c>
      <c r="E2193" t="s">
        <v>20</v>
      </c>
      <c r="F2193" t="s">
        <v>16</v>
      </c>
      <c r="G2193" t="str">
        <f>PROPER(base[[#This Row],[Evento]]&amp;" "&amp;base[[#This Row],[Tipo]])</f>
        <v>Empresa Adulto</v>
      </c>
      <c r="H2193" t="s">
        <v>15</v>
      </c>
      <c r="I2193">
        <v>50</v>
      </c>
      <c r="J2193" s="3">
        <f>VLOOKUP(_xlfn.CONCAT(base[[#This Row],[Evento]],base[[#This Row],[Tipo]]),'[1]tabela de preços'!$D$4:$E$14,2,0)</f>
        <v>100</v>
      </c>
      <c r="K2193" s="3">
        <v>5000</v>
      </c>
      <c r="L2193" s="3">
        <v>2073</v>
      </c>
      <c r="M2193" s="3">
        <v>2927</v>
      </c>
      <c r="N2193" t="s">
        <v>23</v>
      </c>
    </row>
    <row r="2194" spans="2:14" x14ac:dyDescent="0.25">
      <c r="B2194" s="2">
        <v>42763</v>
      </c>
      <c r="C2194" s="7">
        <f>YEAR(base[[#This Row],[Data]])</f>
        <v>2017</v>
      </c>
      <c r="D2194" s="7" t="str">
        <f>UPPER(TEXT(base[[#This Row],[Data]],"mmm"))</f>
        <v>JAN</v>
      </c>
      <c r="E2194" t="s">
        <v>21</v>
      </c>
      <c r="F2194" t="s">
        <v>14</v>
      </c>
      <c r="G2194" t="str">
        <f>PROPER(base[[#This Row],[Evento]]&amp;" "&amp;base[[#This Row],[Tipo]])</f>
        <v>15 Anos Teen</v>
      </c>
      <c r="H2194" t="s">
        <v>12</v>
      </c>
      <c r="I2194">
        <v>100</v>
      </c>
      <c r="J2194" s="3">
        <f>VLOOKUP(_xlfn.CONCAT(base[[#This Row],[Evento]],base[[#This Row],[Tipo]]),'[1]tabela de preços'!$D$4:$E$14,2,0)</f>
        <v>90</v>
      </c>
      <c r="K2194" s="3">
        <v>9000</v>
      </c>
      <c r="L2194" s="3">
        <v>4010</v>
      </c>
      <c r="M2194" s="3">
        <v>4990</v>
      </c>
      <c r="N2194" t="s">
        <v>23</v>
      </c>
    </row>
    <row r="2195" spans="2:14" hidden="1" x14ac:dyDescent="0.25">
      <c r="B2195" s="2">
        <v>42674</v>
      </c>
      <c r="C2195" s="7">
        <f>YEAR(base[[#This Row],[Data]])</f>
        <v>2016</v>
      </c>
      <c r="D2195" s="7" t="str">
        <f>UPPER(TEXT(base[[#This Row],[Data]],"mmm"))</f>
        <v>OUT</v>
      </c>
      <c r="E2195" t="s">
        <v>22</v>
      </c>
      <c r="F2195" t="s">
        <v>16</v>
      </c>
      <c r="G2195" t="str">
        <f>PROPER(base[[#This Row],[Evento]]&amp;" "&amp;base[[#This Row],[Tipo]])</f>
        <v>Despedida Adulto</v>
      </c>
      <c r="H2195" t="s">
        <v>15</v>
      </c>
      <c r="I2195">
        <v>150</v>
      </c>
      <c r="J2195" s="3">
        <f>VLOOKUP(_xlfn.CONCAT(base[[#This Row],[Evento]],base[[#This Row],[Tipo]]),'[1]tabela de preços'!$D$4:$E$14,2,0)</f>
        <v>120</v>
      </c>
      <c r="K2195" s="3">
        <v>18000</v>
      </c>
      <c r="L2195" s="3">
        <v>7845</v>
      </c>
      <c r="M2195" s="3">
        <v>10155</v>
      </c>
      <c r="N2195" t="s">
        <v>23</v>
      </c>
    </row>
    <row r="2196" spans="2:14" hidden="1" x14ac:dyDescent="0.25">
      <c r="B2196" s="2">
        <v>42678</v>
      </c>
      <c r="C2196" s="7">
        <f>YEAR(base[[#This Row],[Data]])</f>
        <v>2016</v>
      </c>
      <c r="D2196" s="7" t="str">
        <f>UPPER(TEXT(base[[#This Row],[Data]],"mmm"))</f>
        <v>NOV</v>
      </c>
      <c r="E2196" t="s">
        <v>10</v>
      </c>
      <c r="F2196" t="s">
        <v>11</v>
      </c>
      <c r="G2196" t="str">
        <f>PROPER(base[[#This Row],[Evento]]&amp;" "&amp;base[[#This Row],[Tipo]])</f>
        <v>Aniversário Infantil</v>
      </c>
      <c r="H2196" t="s">
        <v>12</v>
      </c>
      <c r="I2196">
        <v>50</v>
      </c>
      <c r="J2196" s="3">
        <f>VLOOKUP(_xlfn.CONCAT(base[[#This Row],[Evento]],base[[#This Row],[Tipo]]),'[1]tabela de preços'!$D$4:$E$14,2,0)</f>
        <v>70</v>
      </c>
      <c r="K2196" s="3">
        <v>3500</v>
      </c>
      <c r="L2196" s="3">
        <v>1473</v>
      </c>
      <c r="M2196" s="3">
        <v>2027</v>
      </c>
      <c r="N2196" t="s">
        <v>23</v>
      </c>
    </row>
    <row r="2197" spans="2:14" hidden="1" x14ac:dyDescent="0.25">
      <c r="B2197" s="2">
        <v>42927</v>
      </c>
      <c r="C2197" s="7">
        <f>YEAR(base[[#This Row],[Data]])</f>
        <v>2017</v>
      </c>
      <c r="D2197" s="7" t="str">
        <f>UPPER(TEXT(base[[#This Row],[Data]],"mmm"))</f>
        <v>JUL</v>
      </c>
      <c r="E2197" t="s">
        <v>10</v>
      </c>
      <c r="F2197" t="s">
        <v>14</v>
      </c>
      <c r="G2197" t="str">
        <f>PROPER(base[[#This Row],[Evento]]&amp;" "&amp;base[[#This Row],[Tipo]])</f>
        <v>Aniversário Teen</v>
      </c>
      <c r="H2197" t="s">
        <v>15</v>
      </c>
      <c r="I2197">
        <v>100</v>
      </c>
      <c r="J2197" s="3">
        <f>VLOOKUP(_xlfn.CONCAT(base[[#This Row],[Evento]],base[[#This Row],[Tipo]]),'[1]tabela de preços'!$D$4:$E$14,2,0)</f>
        <v>90</v>
      </c>
      <c r="K2197" s="3">
        <v>9000</v>
      </c>
      <c r="L2197" s="3">
        <v>3230</v>
      </c>
      <c r="M2197" s="3">
        <v>5770</v>
      </c>
      <c r="N2197" t="s">
        <v>23</v>
      </c>
    </row>
    <row r="2198" spans="2:14" hidden="1" x14ac:dyDescent="0.25">
      <c r="B2198" s="2">
        <v>42774</v>
      </c>
      <c r="C2198" s="7">
        <f>YEAR(base[[#This Row],[Data]])</f>
        <v>2017</v>
      </c>
      <c r="D2198" s="7" t="str">
        <f>UPPER(TEXT(base[[#This Row],[Data]],"mmm"))</f>
        <v>FEV</v>
      </c>
      <c r="E2198" t="s">
        <v>10</v>
      </c>
      <c r="F2198" t="s">
        <v>16</v>
      </c>
      <c r="G2198" t="str">
        <f>PROPER(base[[#This Row],[Evento]]&amp;" "&amp;base[[#This Row],[Tipo]])</f>
        <v>Aniversário Adulto</v>
      </c>
      <c r="H2198" t="s">
        <v>12</v>
      </c>
      <c r="I2198">
        <v>150</v>
      </c>
      <c r="J2198" s="3">
        <f>VLOOKUP(_xlfn.CONCAT(base[[#This Row],[Evento]],base[[#This Row],[Tipo]]),'[1]tabela de preços'!$D$4:$E$14,2,0)</f>
        <v>120</v>
      </c>
      <c r="K2198" s="3">
        <v>18000</v>
      </c>
      <c r="L2198" s="3">
        <v>7403</v>
      </c>
      <c r="M2198" s="3">
        <v>10597</v>
      </c>
      <c r="N2198" t="s">
        <v>23</v>
      </c>
    </row>
    <row r="2199" spans="2:14" hidden="1" x14ac:dyDescent="0.25">
      <c r="B2199" s="2">
        <v>42603</v>
      </c>
      <c r="C2199" s="7">
        <f>YEAR(base[[#This Row],[Data]])</f>
        <v>2016</v>
      </c>
      <c r="D2199" s="7" t="str">
        <f>UPPER(TEXT(base[[#This Row],[Data]],"mmm"))</f>
        <v>AGO</v>
      </c>
      <c r="E2199" t="s">
        <v>10</v>
      </c>
      <c r="F2199" t="s">
        <v>17</v>
      </c>
      <c r="G2199" t="str">
        <f>PROPER(base[[#This Row],[Evento]]&amp;" "&amp;base[[#This Row],[Tipo]])</f>
        <v>Aniversário Melhor Idade</v>
      </c>
      <c r="H2199" t="s">
        <v>15</v>
      </c>
      <c r="I2199">
        <v>70</v>
      </c>
      <c r="J2199" s="3">
        <f>VLOOKUP(_xlfn.CONCAT(base[[#This Row],[Evento]],base[[#This Row],[Tipo]]),'[1]tabela de preços'!$D$4:$E$14,2,0)</f>
        <v>120</v>
      </c>
      <c r="K2199" s="3">
        <v>8400</v>
      </c>
      <c r="L2199" s="3">
        <v>3132</v>
      </c>
      <c r="M2199" s="3">
        <v>5268</v>
      </c>
      <c r="N2199" t="s">
        <v>23</v>
      </c>
    </row>
    <row r="2200" spans="2:14" hidden="1" x14ac:dyDescent="0.25">
      <c r="B2200" s="2">
        <v>42846</v>
      </c>
      <c r="C2200" s="7">
        <f>YEAR(base[[#This Row],[Data]])</f>
        <v>2017</v>
      </c>
      <c r="D2200" s="7" t="str">
        <f>UPPER(TEXT(base[[#This Row],[Data]],"mmm"))</f>
        <v>ABR</v>
      </c>
      <c r="E2200" t="s">
        <v>18</v>
      </c>
      <c r="F2200" t="s">
        <v>16</v>
      </c>
      <c r="G2200" t="str">
        <f>PROPER(base[[#This Row],[Evento]]&amp;" "&amp;base[[#This Row],[Tipo]])</f>
        <v>Casamento Adulto</v>
      </c>
      <c r="H2200" t="s">
        <v>12</v>
      </c>
      <c r="I2200">
        <v>120</v>
      </c>
      <c r="J2200" s="3">
        <f>VLOOKUP(_xlfn.CONCAT(base[[#This Row],[Evento]],base[[#This Row],[Tipo]]),'[1]tabela de preços'!$D$4:$E$14,2,0)</f>
        <v>150</v>
      </c>
      <c r="K2200" s="3">
        <v>18000</v>
      </c>
      <c r="L2200" s="3">
        <v>7358</v>
      </c>
      <c r="M2200" s="3">
        <v>10642</v>
      </c>
      <c r="N2200" t="s">
        <v>23</v>
      </c>
    </row>
    <row r="2201" spans="2:14" hidden="1" x14ac:dyDescent="0.25">
      <c r="B2201" s="2">
        <v>42830</v>
      </c>
      <c r="C2201" s="7">
        <f>YEAR(base[[#This Row],[Data]])</f>
        <v>2017</v>
      </c>
      <c r="D2201" s="7" t="str">
        <f>UPPER(TEXT(base[[#This Row],[Data]],"mmm"))</f>
        <v>ABR</v>
      </c>
      <c r="E2201" t="s">
        <v>19</v>
      </c>
      <c r="F2201" t="s">
        <v>16</v>
      </c>
      <c r="G2201" t="str">
        <f>PROPER(base[[#This Row],[Evento]]&amp;" "&amp;base[[#This Row],[Tipo]])</f>
        <v>Bodas Adulto</v>
      </c>
      <c r="H2201" t="s">
        <v>15</v>
      </c>
      <c r="I2201">
        <v>100</v>
      </c>
      <c r="J2201" s="3">
        <f>VLOOKUP(_xlfn.CONCAT(base[[#This Row],[Evento]],base[[#This Row],[Tipo]]),'[1]tabela de preços'!$D$4:$E$14,2,0)</f>
        <v>150</v>
      </c>
      <c r="K2201" s="3">
        <v>15000</v>
      </c>
      <c r="L2201" s="3">
        <v>5322</v>
      </c>
      <c r="M2201" s="3">
        <v>9678</v>
      </c>
      <c r="N2201" t="s">
        <v>23</v>
      </c>
    </row>
    <row r="2202" spans="2:14" hidden="1" x14ac:dyDescent="0.25">
      <c r="B2202" s="2">
        <v>42424</v>
      </c>
      <c r="C2202" s="7">
        <f>YEAR(base[[#This Row],[Data]])</f>
        <v>2016</v>
      </c>
      <c r="D2202" s="7" t="str">
        <f>UPPER(TEXT(base[[#This Row],[Data]],"mmm"))</f>
        <v>FEV</v>
      </c>
      <c r="E2202" t="s">
        <v>19</v>
      </c>
      <c r="F2202" t="s">
        <v>17</v>
      </c>
      <c r="G2202" t="str">
        <f>PROPER(base[[#This Row],[Evento]]&amp;" "&amp;base[[#This Row],[Tipo]])</f>
        <v>Bodas Melhor Idade</v>
      </c>
      <c r="H2202" t="s">
        <v>12</v>
      </c>
      <c r="I2202">
        <v>200</v>
      </c>
      <c r="J2202" s="3">
        <f>VLOOKUP(_xlfn.CONCAT(base[[#This Row],[Evento]],base[[#This Row],[Tipo]]),'[1]tabela de preços'!$D$4:$E$14,2,0)</f>
        <v>120</v>
      </c>
      <c r="K2202" s="3">
        <v>24000</v>
      </c>
      <c r="L2202" s="3">
        <v>8360</v>
      </c>
      <c r="M2202" s="3">
        <v>15640</v>
      </c>
      <c r="N2202" t="s">
        <v>23</v>
      </c>
    </row>
    <row r="2203" spans="2:14" hidden="1" x14ac:dyDescent="0.25">
      <c r="B2203" s="2">
        <v>42505</v>
      </c>
      <c r="C2203" s="7">
        <f>YEAR(base[[#This Row],[Data]])</f>
        <v>2016</v>
      </c>
      <c r="D2203" s="7" t="str">
        <f>UPPER(TEXT(base[[#This Row],[Data]],"mmm"))</f>
        <v>MAI</v>
      </c>
      <c r="E2203" t="s">
        <v>20</v>
      </c>
      <c r="F2203" t="s">
        <v>16</v>
      </c>
      <c r="G2203" t="str">
        <f>PROPER(base[[#This Row],[Evento]]&amp;" "&amp;base[[#This Row],[Tipo]])</f>
        <v>Empresa Adulto</v>
      </c>
      <c r="H2203" t="s">
        <v>15</v>
      </c>
      <c r="I2203">
        <v>50</v>
      </c>
      <c r="J2203" s="3">
        <f>VLOOKUP(_xlfn.CONCAT(base[[#This Row],[Evento]],base[[#This Row],[Tipo]]),'[1]tabela de preços'!$D$4:$E$14,2,0)</f>
        <v>100</v>
      </c>
      <c r="K2203" s="3">
        <v>5000</v>
      </c>
      <c r="L2203" s="3">
        <v>2179</v>
      </c>
      <c r="M2203" s="3">
        <v>2821</v>
      </c>
      <c r="N2203" t="s">
        <v>23</v>
      </c>
    </row>
    <row r="2204" spans="2:14" hidden="1" x14ac:dyDescent="0.25">
      <c r="B2204" s="2">
        <v>42800</v>
      </c>
      <c r="C2204" s="7">
        <f>YEAR(base[[#This Row],[Data]])</f>
        <v>2017</v>
      </c>
      <c r="D2204" s="7" t="str">
        <f>UPPER(TEXT(base[[#This Row],[Data]],"mmm"))</f>
        <v>MAR</v>
      </c>
      <c r="E2204" t="s">
        <v>21</v>
      </c>
      <c r="F2204" t="s">
        <v>14</v>
      </c>
      <c r="G2204" t="str">
        <f>PROPER(base[[#This Row],[Evento]]&amp;" "&amp;base[[#This Row],[Tipo]])</f>
        <v>15 Anos Teen</v>
      </c>
      <c r="H2204" t="s">
        <v>12</v>
      </c>
      <c r="I2204">
        <v>100</v>
      </c>
      <c r="J2204" s="3">
        <f>VLOOKUP(_xlfn.CONCAT(base[[#This Row],[Evento]],base[[#This Row],[Tipo]]),'[1]tabela de preços'!$D$4:$E$14,2,0)</f>
        <v>90</v>
      </c>
      <c r="K2204" s="3">
        <v>9000</v>
      </c>
      <c r="L2204" s="3">
        <v>3778</v>
      </c>
      <c r="M2204" s="3">
        <v>5222</v>
      </c>
      <c r="N2204" t="s">
        <v>23</v>
      </c>
    </row>
    <row r="2205" spans="2:14" hidden="1" x14ac:dyDescent="0.25">
      <c r="B2205" s="2">
        <v>42457</v>
      </c>
      <c r="C2205" s="7">
        <f>YEAR(base[[#This Row],[Data]])</f>
        <v>2016</v>
      </c>
      <c r="D2205" s="7" t="str">
        <f>UPPER(TEXT(base[[#This Row],[Data]],"mmm"))</f>
        <v>MAR</v>
      </c>
      <c r="E2205" t="s">
        <v>22</v>
      </c>
      <c r="F2205" t="s">
        <v>16</v>
      </c>
      <c r="G2205" t="str">
        <f>PROPER(base[[#This Row],[Evento]]&amp;" "&amp;base[[#This Row],[Tipo]])</f>
        <v>Despedida Adulto</v>
      </c>
      <c r="H2205" t="s">
        <v>15</v>
      </c>
      <c r="I2205">
        <v>150</v>
      </c>
      <c r="J2205" s="3">
        <f>VLOOKUP(_xlfn.CONCAT(base[[#This Row],[Evento]],base[[#This Row],[Tipo]]),'[1]tabela de preços'!$D$4:$E$14,2,0)</f>
        <v>120</v>
      </c>
      <c r="K2205" s="3">
        <v>18000</v>
      </c>
      <c r="L2205" s="3">
        <v>6116</v>
      </c>
      <c r="M2205" s="3">
        <v>11884</v>
      </c>
      <c r="N2205" t="s">
        <v>23</v>
      </c>
    </row>
    <row r="2206" spans="2:14" x14ac:dyDescent="0.25">
      <c r="B2206" s="2">
        <v>42741</v>
      </c>
      <c r="C2206" s="7">
        <f>YEAR(base[[#This Row],[Data]])</f>
        <v>2017</v>
      </c>
      <c r="D2206" s="7" t="str">
        <f>UPPER(TEXT(base[[#This Row],[Data]],"mmm"))</f>
        <v>JAN</v>
      </c>
      <c r="E2206" t="s">
        <v>10</v>
      </c>
      <c r="F2206" t="s">
        <v>11</v>
      </c>
      <c r="G2206" t="str">
        <f>PROPER(base[[#This Row],[Evento]]&amp;" "&amp;base[[#This Row],[Tipo]])</f>
        <v>Aniversário Infantil</v>
      </c>
      <c r="H2206" t="s">
        <v>12</v>
      </c>
      <c r="I2206">
        <v>50</v>
      </c>
      <c r="J2206" s="3">
        <f>VLOOKUP(_xlfn.CONCAT(base[[#This Row],[Evento]],base[[#This Row],[Tipo]]),'[1]tabela de preços'!$D$4:$E$14,2,0)</f>
        <v>70</v>
      </c>
      <c r="K2206" s="3">
        <v>3500</v>
      </c>
      <c r="L2206" s="3">
        <v>1313</v>
      </c>
      <c r="M2206" s="3">
        <v>2187</v>
      </c>
      <c r="N2206" t="s">
        <v>23</v>
      </c>
    </row>
    <row r="2207" spans="2:14" hidden="1" x14ac:dyDescent="0.25">
      <c r="B2207" s="2">
        <v>42466</v>
      </c>
      <c r="C2207" s="7">
        <f>YEAR(base[[#This Row],[Data]])</f>
        <v>2016</v>
      </c>
      <c r="D2207" s="7" t="str">
        <f>UPPER(TEXT(base[[#This Row],[Data]],"mmm"))</f>
        <v>ABR</v>
      </c>
      <c r="E2207" t="s">
        <v>10</v>
      </c>
      <c r="F2207" t="s">
        <v>14</v>
      </c>
      <c r="G2207" t="str">
        <f>PROPER(base[[#This Row],[Evento]]&amp;" "&amp;base[[#This Row],[Tipo]])</f>
        <v>Aniversário Teen</v>
      </c>
      <c r="H2207" t="s">
        <v>15</v>
      </c>
      <c r="I2207">
        <v>100</v>
      </c>
      <c r="J2207" s="3">
        <f>VLOOKUP(_xlfn.CONCAT(base[[#This Row],[Evento]],base[[#This Row],[Tipo]]),'[1]tabela de preços'!$D$4:$E$14,2,0)</f>
        <v>90</v>
      </c>
      <c r="K2207" s="3">
        <v>9000</v>
      </c>
      <c r="L2207" s="3">
        <v>3973</v>
      </c>
      <c r="M2207" s="3">
        <v>5027</v>
      </c>
      <c r="N2207" t="s">
        <v>23</v>
      </c>
    </row>
    <row r="2208" spans="2:14" hidden="1" x14ac:dyDescent="0.25">
      <c r="B2208" s="2">
        <v>42636</v>
      </c>
      <c r="C2208" s="7">
        <f>YEAR(base[[#This Row],[Data]])</f>
        <v>2016</v>
      </c>
      <c r="D2208" s="7" t="str">
        <f>UPPER(TEXT(base[[#This Row],[Data]],"mmm"))</f>
        <v>SET</v>
      </c>
      <c r="E2208" t="s">
        <v>10</v>
      </c>
      <c r="F2208" t="s">
        <v>16</v>
      </c>
      <c r="G2208" t="str">
        <f>PROPER(base[[#This Row],[Evento]]&amp;" "&amp;base[[#This Row],[Tipo]])</f>
        <v>Aniversário Adulto</v>
      </c>
      <c r="H2208" t="s">
        <v>12</v>
      </c>
      <c r="I2208">
        <v>150</v>
      </c>
      <c r="J2208" s="3">
        <f>VLOOKUP(_xlfn.CONCAT(base[[#This Row],[Evento]],base[[#This Row],[Tipo]]),'[1]tabela de preços'!$D$4:$E$14,2,0)</f>
        <v>120</v>
      </c>
      <c r="K2208" s="3">
        <v>18000</v>
      </c>
      <c r="L2208" s="3">
        <v>6996</v>
      </c>
      <c r="M2208" s="3">
        <v>11004</v>
      </c>
      <c r="N2208" t="s">
        <v>23</v>
      </c>
    </row>
    <row r="2209" spans="2:14" hidden="1" x14ac:dyDescent="0.25">
      <c r="B2209" s="2">
        <v>42472</v>
      </c>
      <c r="C2209" s="7">
        <f>YEAR(base[[#This Row],[Data]])</f>
        <v>2016</v>
      </c>
      <c r="D2209" s="7" t="str">
        <f>UPPER(TEXT(base[[#This Row],[Data]],"mmm"))</f>
        <v>ABR</v>
      </c>
      <c r="E2209" t="s">
        <v>10</v>
      </c>
      <c r="F2209" t="s">
        <v>17</v>
      </c>
      <c r="G2209" t="str">
        <f>PROPER(base[[#This Row],[Evento]]&amp;" "&amp;base[[#This Row],[Tipo]])</f>
        <v>Aniversário Melhor Idade</v>
      </c>
      <c r="H2209" t="s">
        <v>15</v>
      </c>
      <c r="I2209">
        <v>70</v>
      </c>
      <c r="J2209" s="3">
        <f>VLOOKUP(_xlfn.CONCAT(base[[#This Row],[Evento]],base[[#This Row],[Tipo]]),'[1]tabela de preços'!$D$4:$E$14,2,0)</f>
        <v>120</v>
      </c>
      <c r="K2209" s="3">
        <v>8400</v>
      </c>
      <c r="L2209" s="3">
        <v>3732</v>
      </c>
      <c r="M2209" s="3">
        <v>4668</v>
      </c>
      <c r="N2209" t="s">
        <v>23</v>
      </c>
    </row>
    <row r="2210" spans="2:14" hidden="1" x14ac:dyDescent="0.25">
      <c r="B2210" s="2">
        <v>42584</v>
      </c>
      <c r="C2210" s="7">
        <f>YEAR(base[[#This Row],[Data]])</f>
        <v>2016</v>
      </c>
      <c r="D2210" s="7" t="str">
        <f>UPPER(TEXT(base[[#This Row],[Data]],"mmm"))</f>
        <v>AGO</v>
      </c>
      <c r="E2210" t="s">
        <v>18</v>
      </c>
      <c r="F2210" t="s">
        <v>16</v>
      </c>
      <c r="G2210" t="str">
        <f>PROPER(base[[#This Row],[Evento]]&amp;" "&amp;base[[#This Row],[Tipo]])</f>
        <v>Casamento Adulto</v>
      </c>
      <c r="H2210" t="s">
        <v>12</v>
      </c>
      <c r="I2210">
        <v>120</v>
      </c>
      <c r="J2210" s="3">
        <f>VLOOKUP(_xlfn.CONCAT(base[[#This Row],[Evento]],base[[#This Row],[Tipo]]),'[1]tabela de preços'!$D$4:$E$14,2,0)</f>
        <v>150</v>
      </c>
      <c r="K2210" s="3">
        <v>18000</v>
      </c>
      <c r="L2210" s="3">
        <v>6761</v>
      </c>
      <c r="M2210" s="3">
        <v>11239</v>
      </c>
      <c r="N2210" t="s">
        <v>23</v>
      </c>
    </row>
    <row r="2211" spans="2:14" hidden="1" x14ac:dyDescent="0.25">
      <c r="B2211" s="2">
        <v>42408</v>
      </c>
      <c r="C2211" s="7">
        <f>YEAR(base[[#This Row],[Data]])</f>
        <v>2016</v>
      </c>
      <c r="D2211" s="7" t="str">
        <f>UPPER(TEXT(base[[#This Row],[Data]],"mmm"))</f>
        <v>FEV</v>
      </c>
      <c r="E2211" t="s">
        <v>19</v>
      </c>
      <c r="F2211" t="s">
        <v>16</v>
      </c>
      <c r="G2211" t="str">
        <f>PROPER(base[[#This Row],[Evento]]&amp;" "&amp;base[[#This Row],[Tipo]])</f>
        <v>Bodas Adulto</v>
      </c>
      <c r="H2211" t="s">
        <v>15</v>
      </c>
      <c r="I2211">
        <v>100</v>
      </c>
      <c r="J2211" s="3">
        <f>VLOOKUP(_xlfn.CONCAT(base[[#This Row],[Evento]],base[[#This Row],[Tipo]]),'[1]tabela de preços'!$D$4:$E$14,2,0)</f>
        <v>150</v>
      </c>
      <c r="K2211" s="3">
        <v>15000</v>
      </c>
      <c r="L2211" s="3">
        <v>5602</v>
      </c>
      <c r="M2211" s="3">
        <v>9398</v>
      </c>
      <c r="N2211" t="s">
        <v>23</v>
      </c>
    </row>
    <row r="2212" spans="2:14" hidden="1" x14ac:dyDescent="0.25">
      <c r="B2212" s="2">
        <v>42378</v>
      </c>
      <c r="C2212" s="7">
        <f>YEAR(base[[#This Row],[Data]])</f>
        <v>2016</v>
      </c>
      <c r="D2212" s="7" t="str">
        <f>UPPER(TEXT(base[[#This Row],[Data]],"mmm"))</f>
        <v>JAN</v>
      </c>
      <c r="E2212" t="s">
        <v>19</v>
      </c>
      <c r="F2212" t="s">
        <v>17</v>
      </c>
      <c r="G2212" t="str">
        <f>PROPER(base[[#This Row],[Evento]]&amp;" "&amp;base[[#This Row],[Tipo]])</f>
        <v>Bodas Melhor Idade</v>
      </c>
      <c r="H2212" t="s">
        <v>12</v>
      </c>
      <c r="I2212">
        <v>200</v>
      </c>
      <c r="J2212" s="3">
        <f>VLOOKUP(_xlfn.CONCAT(base[[#This Row],[Evento]],base[[#This Row],[Tipo]]),'[1]tabela de preços'!$D$4:$E$14,2,0)</f>
        <v>120</v>
      </c>
      <c r="K2212" s="3">
        <v>24000</v>
      </c>
      <c r="L2212" s="3">
        <v>8499</v>
      </c>
      <c r="M2212" s="3">
        <v>15501</v>
      </c>
      <c r="N2212" t="s">
        <v>23</v>
      </c>
    </row>
    <row r="2213" spans="2:14" hidden="1" x14ac:dyDescent="0.25">
      <c r="B2213" s="2">
        <v>42772</v>
      </c>
      <c r="C2213" s="7">
        <f>YEAR(base[[#This Row],[Data]])</f>
        <v>2017</v>
      </c>
      <c r="D2213" s="7" t="str">
        <f>UPPER(TEXT(base[[#This Row],[Data]],"mmm"))</f>
        <v>FEV</v>
      </c>
      <c r="E2213" t="s">
        <v>20</v>
      </c>
      <c r="F2213" t="s">
        <v>16</v>
      </c>
      <c r="G2213" t="str">
        <f>PROPER(base[[#This Row],[Evento]]&amp;" "&amp;base[[#This Row],[Tipo]])</f>
        <v>Empresa Adulto</v>
      </c>
      <c r="H2213" t="s">
        <v>15</v>
      </c>
      <c r="I2213">
        <v>50</v>
      </c>
      <c r="J2213" s="3">
        <f>VLOOKUP(_xlfn.CONCAT(base[[#This Row],[Evento]],base[[#This Row],[Tipo]]),'[1]tabela de preços'!$D$4:$E$14,2,0)</f>
        <v>100</v>
      </c>
      <c r="K2213" s="3">
        <v>5000</v>
      </c>
      <c r="L2213" s="3">
        <v>2232</v>
      </c>
      <c r="M2213" s="3">
        <v>2768</v>
      </c>
      <c r="N2213" t="s">
        <v>23</v>
      </c>
    </row>
    <row r="2214" spans="2:14" hidden="1" x14ac:dyDescent="0.25">
      <c r="B2214" s="2">
        <v>42645</v>
      </c>
      <c r="C2214" s="7">
        <f>YEAR(base[[#This Row],[Data]])</f>
        <v>2016</v>
      </c>
      <c r="D2214" s="7" t="str">
        <f>UPPER(TEXT(base[[#This Row],[Data]],"mmm"))</f>
        <v>OUT</v>
      </c>
      <c r="E2214" t="s">
        <v>21</v>
      </c>
      <c r="F2214" t="s">
        <v>14</v>
      </c>
      <c r="G2214" t="str">
        <f>PROPER(base[[#This Row],[Evento]]&amp;" "&amp;base[[#This Row],[Tipo]])</f>
        <v>15 Anos Teen</v>
      </c>
      <c r="H2214" t="s">
        <v>12</v>
      </c>
      <c r="I2214">
        <v>100</v>
      </c>
      <c r="J2214" s="3">
        <f>VLOOKUP(_xlfn.CONCAT(base[[#This Row],[Evento]],base[[#This Row],[Tipo]]),'[1]tabela de preços'!$D$4:$E$14,2,0)</f>
        <v>90</v>
      </c>
      <c r="K2214" s="3">
        <v>9000</v>
      </c>
      <c r="L2214" s="3">
        <v>3399</v>
      </c>
      <c r="M2214" s="3">
        <v>5601</v>
      </c>
      <c r="N2214" t="s">
        <v>23</v>
      </c>
    </row>
    <row r="2215" spans="2:14" hidden="1" x14ac:dyDescent="0.25">
      <c r="B2215" s="2">
        <v>42451</v>
      </c>
      <c r="C2215" s="7">
        <f>YEAR(base[[#This Row],[Data]])</f>
        <v>2016</v>
      </c>
      <c r="D2215" s="7" t="str">
        <f>UPPER(TEXT(base[[#This Row],[Data]],"mmm"))</f>
        <v>MAR</v>
      </c>
      <c r="E2215" t="s">
        <v>22</v>
      </c>
      <c r="F2215" t="s">
        <v>16</v>
      </c>
      <c r="G2215" t="str">
        <f>PROPER(base[[#This Row],[Evento]]&amp;" "&amp;base[[#This Row],[Tipo]])</f>
        <v>Despedida Adulto</v>
      </c>
      <c r="H2215" t="s">
        <v>15</v>
      </c>
      <c r="I2215">
        <v>150</v>
      </c>
      <c r="J2215" s="3">
        <f>VLOOKUP(_xlfn.CONCAT(base[[#This Row],[Evento]],base[[#This Row],[Tipo]]),'[1]tabela de preços'!$D$4:$E$14,2,0)</f>
        <v>120</v>
      </c>
      <c r="K2215" s="3">
        <v>18000</v>
      </c>
      <c r="L2215" s="3">
        <v>8005</v>
      </c>
      <c r="M2215" s="3">
        <v>9995</v>
      </c>
      <c r="N2215" t="s">
        <v>23</v>
      </c>
    </row>
    <row r="2216" spans="2:14" hidden="1" x14ac:dyDescent="0.25">
      <c r="B2216" s="2">
        <v>42487</v>
      </c>
      <c r="C2216" s="7">
        <f>YEAR(base[[#This Row],[Data]])</f>
        <v>2016</v>
      </c>
      <c r="D2216" s="7" t="str">
        <f>UPPER(TEXT(base[[#This Row],[Data]],"mmm"))</f>
        <v>ABR</v>
      </c>
      <c r="E2216" t="s">
        <v>10</v>
      </c>
      <c r="F2216" t="s">
        <v>11</v>
      </c>
      <c r="G2216" t="str">
        <f>PROPER(base[[#This Row],[Evento]]&amp;" "&amp;base[[#This Row],[Tipo]])</f>
        <v>Aniversário Infantil</v>
      </c>
      <c r="H2216" t="s">
        <v>12</v>
      </c>
      <c r="I2216">
        <v>50</v>
      </c>
      <c r="J2216" s="3">
        <f>VLOOKUP(_xlfn.CONCAT(base[[#This Row],[Evento]],base[[#This Row],[Tipo]]),'[1]tabela de preços'!$D$4:$E$14,2,0)</f>
        <v>70</v>
      </c>
      <c r="K2216" s="3">
        <v>3500</v>
      </c>
      <c r="L2216" s="3">
        <v>1399</v>
      </c>
      <c r="M2216" s="3">
        <v>2101</v>
      </c>
      <c r="N2216" t="s">
        <v>23</v>
      </c>
    </row>
    <row r="2217" spans="2:14" hidden="1" x14ac:dyDescent="0.25">
      <c r="B2217" s="2">
        <v>42917</v>
      </c>
      <c r="C2217" s="7">
        <f>YEAR(base[[#This Row],[Data]])</f>
        <v>2017</v>
      </c>
      <c r="D2217" s="7" t="str">
        <f>UPPER(TEXT(base[[#This Row],[Data]],"mmm"))</f>
        <v>JUL</v>
      </c>
      <c r="E2217" t="s">
        <v>10</v>
      </c>
      <c r="F2217" t="s">
        <v>14</v>
      </c>
      <c r="G2217" t="str">
        <f>PROPER(base[[#This Row],[Evento]]&amp;" "&amp;base[[#This Row],[Tipo]])</f>
        <v>Aniversário Teen</v>
      </c>
      <c r="H2217" t="s">
        <v>15</v>
      </c>
      <c r="I2217">
        <v>100</v>
      </c>
      <c r="J2217" s="3">
        <f>VLOOKUP(_xlfn.CONCAT(base[[#This Row],[Evento]],base[[#This Row],[Tipo]]),'[1]tabela de preços'!$D$4:$E$14,2,0)</f>
        <v>90</v>
      </c>
      <c r="K2217" s="3">
        <v>9000</v>
      </c>
      <c r="L2217" s="3">
        <v>3813</v>
      </c>
      <c r="M2217" s="3">
        <v>5187</v>
      </c>
      <c r="N2217" t="s">
        <v>23</v>
      </c>
    </row>
    <row r="2218" spans="2:14" hidden="1" x14ac:dyDescent="0.25">
      <c r="B2218" s="2">
        <v>42662</v>
      </c>
      <c r="C2218" s="7">
        <f>YEAR(base[[#This Row],[Data]])</f>
        <v>2016</v>
      </c>
      <c r="D2218" s="7" t="str">
        <f>UPPER(TEXT(base[[#This Row],[Data]],"mmm"))</f>
        <v>OUT</v>
      </c>
      <c r="E2218" t="s">
        <v>10</v>
      </c>
      <c r="F2218" t="s">
        <v>16</v>
      </c>
      <c r="G2218" t="str">
        <f>PROPER(base[[#This Row],[Evento]]&amp;" "&amp;base[[#This Row],[Tipo]])</f>
        <v>Aniversário Adulto</v>
      </c>
      <c r="H2218" t="s">
        <v>12</v>
      </c>
      <c r="I2218">
        <v>150</v>
      </c>
      <c r="J2218" s="3">
        <f>VLOOKUP(_xlfn.CONCAT(base[[#This Row],[Evento]],base[[#This Row],[Tipo]]),'[1]tabela de preços'!$D$4:$E$14,2,0)</f>
        <v>120</v>
      </c>
      <c r="K2218" s="3">
        <v>18000</v>
      </c>
      <c r="L2218" s="3">
        <v>6782</v>
      </c>
      <c r="M2218" s="3">
        <v>11218</v>
      </c>
      <c r="N2218" t="s">
        <v>23</v>
      </c>
    </row>
    <row r="2219" spans="2:14" hidden="1" x14ac:dyDescent="0.25">
      <c r="B2219" s="2">
        <v>42561</v>
      </c>
      <c r="C2219" s="7">
        <f>YEAR(base[[#This Row],[Data]])</f>
        <v>2016</v>
      </c>
      <c r="D2219" s="7" t="str">
        <f>UPPER(TEXT(base[[#This Row],[Data]],"mmm"))</f>
        <v>JUL</v>
      </c>
      <c r="E2219" t="s">
        <v>10</v>
      </c>
      <c r="F2219" t="s">
        <v>17</v>
      </c>
      <c r="G2219" t="str">
        <f>PROPER(base[[#This Row],[Evento]]&amp;" "&amp;base[[#This Row],[Tipo]])</f>
        <v>Aniversário Melhor Idade</v>
      </c>
      <c r="H2219" t="s">
        <v>15</v>
      </c>
      <c r="I2219">
        <v>70</v>
      </c>
      <c r="J2219" s="3">
        <f>VLOOKUP(_xlfn.CONCAT(base[[#This Row],[Evento]],base[[#This Row],[Tipo]]),'[1]tabela de preços'!$D$4:$E$14,2,0)</f>
        <v>120</v>
      </c>
      <c r="K2219" s="3">
        <v>8400</v>
      </c>
      <c r="L2219" s="3">
        <v>3028</v>
      </c>
      <c r="M2219" s="3">
        <v>5372</v>
      </c>
      <c r="N2219" t="s">
        <v>23</v>
      </c>
    </row>
    <row r="2220" spans="2:14" hidden="1" x14ac:dyDescent="0.25">
      <c r="B2220" s="2">
        <v>42955</v>
      </c>
      <c r="C2220" s="7">
        <f>YEAR(base[[#This Row],[Data]])</f>
        <v>2017</v>
      </c>
      <c r="D2220" s="7" t="str">
        <f>UPPER(TEXT(base[[#This Row],[Data]],"mmm"))</f>
        <v>AGO</v>
      </c>
      <c r="E2220" t="s">
        <v>18</v>
      </c>
      <c r="F2220" t="s">
        <v>16</v>
      </c>
      <c r="G2220" t="str">
        <f>PROPER(base[[#This Row],[Evento]]&amp;" "&amp;base[[#This Row],[Tipo]])</f>
        <v>Casamento Adulto</v>
      </c>
      <c r="H2220" t="s">
        <v>12</v>
      </c>
      <c r="I2220">
        <v>120</v>
      </c>
      <c r="J2220" s="3">
        <f>VLOOKUP(_xlfn.CONCAT(base[[#This Row],[Evento]],base[[#This Row],[Tipo]]),'[1]tabela de preços'!$D$4:$E$14,2,0)</f>
        <v>150</v>
      </c>
      <c r="K2220" s="3">
        <v>18000</v>
      </c>
      <c r="L2220" s="3">
        <v>7689</v>
      </c>
      <c r="M2220" s="3">
        <v>10311</v>
      </c>
      <c r="N2220" t="s">
        <v>23</v>
      </c>
    </row>
    <row r="2221" spans="2:14" hidden="1" x14ac:dyDescent="0.25">
      <c r="B2221" s="2">
        <v>42570</v>
      </c>
      <c r="C2221" s="7">
        <f>YEAR(base[[#This Row],[Data]])</f>
        <v>2016</v>
      </c>
      <c r="D2221" s="7" t="str">
        <f>UPPER(TEXT(base[[#This Row],[Data]],"mmm"))</f>
        <v>JUL</v>
      </c>
      <c r="E2221" t="s">
        <v>19</v>
      </c>
      <c r="F2221" t="s">
        <v>16</v>
      </c>
      <c r="G2221" t="str">
        <f>PROPER(base[[#This Row],[Evento]]&amp;" "&amp;base[[#This Row],[Tipo]])</f>
        <v>Bodas Adulto</v>
      </c>
      <c r="H2221" t="s">
        <v>15</v>
      </c>
      <c r="I2221">
        <v>100</v>
      </c>
      <c r="J2221" s="3">
        <f>VLOOKUP(_xlfn.CONCAT(base[[#This Row],[Evento]],base[[#This Row],[Tipo]]),'[1]tabela de preços'!$D$4:$E$14,2,0)</f>
        <v>150</v>
      </c>
      <c r="K2221" s="3">
        <v>15000</v>
      </c>
      <c r="L2221" s="3">
        <v>5935</v>
      </c>
      <c r="M2221" s="3">
        <v>9065</v>
      </c>
      <c r="N2221" t="s">
        <v>23</v>
      </c>
    </row>
    <row r="2222" spans="2:14" hidden="1" x14ac:dyDescent="0.25">
      <c r="B2222" s="2">
        <v>42623</v>
      </c>
      <c r="C2222" s="7">
        <f>YEAR(base[[#This Row],[Data]])</f>
        <v>2016</v>
      </c>
      <c r="D2222" s="7" t="str">
        <f>UPPER(TEXT(base[[#This Row],[Data]],"mmm"))</f>
        <v>SET</v>
      </c>
      <c r="E2222" t="s">
        <v>19</v>
      </c>
      <c r="F2222" t="s">
        <v>17</v>
      </c>
      <c r="G2222" t="str">
        <f>PROPER(base[[#This Row],[Evento]]&amp;" "&amp;base[[#This Row],[Tipo]])</f>
        <v>Bodas Melhor Idade</v>
      </c>
      <c r="H2222" t="s">
        <v>12</v>
      </c>
      <c r="I2222">
        <v>200</v>
      </c>
      <c r="J2222" s="3">
        <f>VLOOKUP(_xlfn.CONCAT(base[[#This Row],[Evento]],base[[#This Row],[Tipo]]),'[1]tabela de preços'!$D$4:$E$14,2,0)</f>
        <v>120</v>
      </c>
      <c r="K2222" s="3">
        <v>24000</v>
      </c>
      <c r="L2222" s="3">
        <v>8438</v>
      </c>
      <c r="M2222" s="3">
        <v>15562</v>
      </c>
      <c r="N2222" t="s">
        <v>23</v>
      </c>
    </row>
    <row r="2223" spans="2:14" hidden="1" x14ac:dyDescent="0.25">
      <c r="B2223" s="2">
        <v>43001</v>
      </c>
      <c r="C2223" s="7">
        <f>YEAR(base[[#This Row],[Data]])</f>
        <v>2017</v>
      </c>
      <c r="D2223" s="7" t="str">
        <f>UPPER(TEXT(base[[#This Row],[Data]],"mmm"))</f>
        <v>SET</v>
      </c>
      <c r="E2223" t="s">
        <v>20</v>
      </c>
      <c r="F2223" t="s">
        <v>16</v>
      </c>
      <c r="G2223" t="str">
        <f>PROPER(base[[#This Row],[Evento]]&amp;" "&amp;base[[#This Row],[Tipo]])</f>
        <v>Empresa Adulto</v>
      </c>
      <c r="H2223" t="s">
        <v>15</v>
      </c>
      <c r="I2223">
        <v>50</v>
      </c>
      <c r="J2223" s="3">
        <f>VLOOKUP(_xlfn.CONCAT(base[[#This Row],[Evento]],base[[#This Row],[Tipo]]),'[1]tabela de preços'!$D$4:$E$14,2,0)</f>
        <v>100</v>
      </c>
      <c r="K2223" s="3">
        <v>5000</v>
      </c>
      <c r="L2223" s="3">
        <v>1912</v>
      </c>
      <c r="M2223" s="3">
        <v>3088</v>
      </c>
      <c r="N2223" t="s">
        <v>23</v>
      </c>
    </row>
    <row r="2224" spans="2:14" hidden="1" x14ac:dyDescent="0.25">
      <c r="B2224" s="2">
        <v>42678</v>
      </c>
      <c r="C2224" s="7">
        <f>YEAR(base[[#This Row],[Data]])</f>
        <v>2016</v>
      </c>
      <c r="D2224" s="7" t="str">
        <f>UPPER(TEXT(base[[#This Row],[Data]],"mmm"))</f>
        <v>NOV</v>
      </c>
      <c r="E2224" t="s">
        <v>21</v>
      </c>
      <c r="F2224" t="s">
        <v>14</v>
      </c>
      <c r="G2224" t="str">
        <f>PROPER(base[[#This Row],[Evento]]&amp;" "&amp;base[[#This Row],[Tipo]])</f>
        <v>15 Anos Teen</v>
      </c>
      <c r="H2224" t="s">
        <v>12</v>
      </c>
      <c r="I2224">
        <v>100</v>
      </c>
      <c r="J2224" s="3">
        <f>VLOOKUP(_xlfn.CONCAT(base[[#This Row],[Evento]],base[[#This Row],[Tipo]]),'[1]tabela de preços'!$D$4:$E$14,2,0)</f>
        <v>90</v>
      </c>
      <c r="K2224" s="3">
        <v>9000</v>
      </c>
      <c r="L2224" s="3">
        <v>3856</v>
      </c>
      <c r="M2224" s="3">
        <v>5144</v>
      </c>
      <c r="N2224" t="s">
        <v>23</v>
      </c>
    </row>
    <row r="2225" spans="2:14" x14ac:dyDescent="0.25">
      <c r="B2225" s="2">
        <v>42746</v>
      </c>
      <c r="C2225" s="7">
        <f>YEAR(base[[#This Row],[Data]])</f>
        <v>2017</v>
      </c>
      <c r="D2225" s="7" t="str">
        <f>UPPER(TEXT(base[[#This Row],[Data]],"mmm"))</f>
        <v>JAN</v>
      </c>
      <c r="E2225" t="s">
        <v>22</v>
      </c>
      <c r="F2225" t="s">
        <v>16</v>
      </c>
      <c r="G2225" t="str">
        <f>PROPER(base[[#This Row],[Evento]]&amp;" "&amp;base[[#This Row],[Tipo]])</f>
        <v>Despedida Adulto</v>
      </c>
      <c r="H2225" t="s">
        <v>15</v>
      </c>
      <c r="I2225">
        <v>150</v>
      </c>
      <c r="J2225" s="3">
        <f>VLOOKUP(_xlfn.CONCAT(base[[#This Row],[Evento]],base[[#This Row],[Tipo]]),'[1]tabela de preços'!$D$4:$E$14,2,0)</f>
        <v>120</v>
      </c>
      <c r="K2225" s="3">
        <v>18000</v>
      </c>
      <c r="L2225" s="3">
        <v>7828</v>
      </c>
      <c r="M2225" s="3">
        <v>10172</v>
      </c>
      <c r="N2225" t="s">
        <v>23</v>
      </c>
    </row>
    <row r="2226" spans="2:14" hidden="1" x14ac:dyDescent="0.25">
      <c r="B2226" s="2">
        <v>42996</v>
      </c>
      <c r="C2226" s="7">
        <f>YEAR(base[[#This Row],[Data]])</f>
        <v>2017</v>
      </c>
      <c r="D2226" s="7" t="str">
        <f>UPPER(TEXT(base[[#This Row],[Data]],"mmm"))</f>
        <v>SET</v>
      </c>
      <c r="E2226" t="s">
        <v>10</v>
      </c>
      <c r="F2226" t="s">
        <v>11</v>
      </c>
      <c r="G2226" t="str">
        <f>PROPER(base[[#This Row],[Evento]]&amp;" "&amp;base[[#This Row],[Tipo]])</f>
        <v>Aniversário Infantil</v>
      </c>
      <c r="H2226" t="s">
        <v>12</v>
      </c>
      <c r="I2226">
        <v>50</v>
      </c>
      <c r="J2226" s="3">
        <f>VLOOKUP(_xlfn.CONCAT(base[[#This Row],[Evento]],base[[#This Row],[Tipo]]),'[1]tabela de preços'!$D$4:$E$14,2,0)</f>
        <v>70</v>
      </c>
      <c r="K2226" s="3">
        <v>3500</v>
      </c>
      <c r="L2226" s="3">
        <v>1482</v>
      </c>
      <c r="M2226" s="3">
        <v>2018</v>
      </c>
      <c r="N2226" t="s">
        <v>23</v>
      </c>
    </row>
    <row r="2227" spans="2:14" hidden="1" x14ac:dyDescent="0.25">
      <c r="B2227" s="2">
        <v>42936</v>
      </c>
      <c r="C2227" s="7">
        <f>YEAR(base[[#This Row],[Data]])</f>
        <v>2017</v>
      </c>
      <c r="D2227" s="7" t="str">
        <f>UPPER(TEXT(base[[#This Row],[Data]],"mmm"))</f>
        <v>JUL</v>
      </c>
      <c r="E2227" t="s">
        <v>10</v>
      </c>
      <c r="F2227" t="s">
        <v>14</v>
      </c>
      <c r="G2227" t="str">
        <f>PROPER(base[[#This Row],[Evento]]&amp;" "&amp;base[[#This Row],[Tipo]])</f>
        <v>Aniversário Teen</v>
      </c>
      <c r="H2227" t="s">
        <v>15</v>
      </c>
      <c r="I2227">
        <v>100</v>
      </c>
      <c r="J2227" s="3">
        <f>VLOOKUP(_xlfn.CONCAT(base[[#This Row],[Evento]],base[[#This Row],[Tipo]]),'[1]tabela de preços'!$D$4:$E$14,2,0)</f>
        <v>90</v>
      </c>
      <c r="K2227" s="3">
        <v>9000</v>
      </c>
      <c r="L2227" s="3">
        <v>3835</v>
      </c>
      <c r="M2227" s="3">
        <v>5165</v>
      </c>
      <c r="N2227" t="s">
        <v>23</v>
      </c>
    </row>
    <row r="2228" spans="2:14" hidden="1" x14ac:dyDescent="0.25">
      <c r="B2228" s="2">
        <v>43056</v>
      </c>
      <c r="C2228" s="7">
        <f>YEAR(base[[#This Row],[Data]])</f>
        <v>2017</v>
      </c>
      <c r="D2228" s="7" t="str">
        <f>UPPER(TEXT(base[[#This Row],[Data]],"mmm"))</f>
        <v>NOV</v>
      </c>
      <c r="E2228" t="s">
        <v>10</v>
      </c>
      <c r="F2228" t="s">
        <v>16</v>
      </c>
      <c r="G2228" t="str">
        <f>PROPER(base[[#This Row],[Evento]]&amp;" "&amp;base[[#This Row],[Tipo]])</f>
        <v>Aniversário Adulto</v>
      </c>
      <c r="H2228" t="s">
        <v>12</v>
      </c>
      <c r="I2228">
        <v>150</v>
      </c>
      <c r="J2228" s="3">
        <f>VLOOKUP(_xlfn.CONCAT(base[[#This Row],[Evento]],base[[#This Row],[Tipo]]),'[1]tabela de preços'!$D$4:$E$14,2,0)</f>
        <v>120</v>
      </c>
      <c r="K2228" s="3">
        <v>18000</v>
      </c>
      <c r="L2228" s="3">
        <v>6730</v>
      </c>
      <c r="M2228" s="3">
        <v>11270</v>
      </c>
      <c r="N2228" t="s">
        <v>23</v>
      </c>
    </row>
    <row r="2229" spans="2:14" hidden="1" x14ac:dyDescent="0.25">
      <c r="B2229" s="2">
        <v>43034</v>
      </c>
      <c r="C2229" s="7">
        <f>YEAR(base[[#This Row],[Data]])</f>
        <v>2017</v>
      </c>
      <c r="D2229" s="7" t="str">
        <f>UPPER(TEXT(base[[#This Row],[Data]],"mmm"))</f>
        <v>OUT</v>
      </c>
      <c r="E2229" t="s">
        <v>10</v>
      </c>
      <c r="F2229" t="s">
        <v>17</v>
      </c>
      <c r="G2229" t="str">
        <f>PROPER(base[[#This Row],[Evento]]&amp;" "&amp;base[[#This Row],[Tipo]])</f>
        <v>Aniversário Melhor Idade</v>
      </c>
      <c r="H2229" t="s">
        <v>15</v>
      </c>
      <c r="I2229">
        <v>70</v>
      </c>
      <c r="J2229" s="3">
        <f>VLOOKUP(_xlfn.CONCAT(base[[#This Row],[Evento]],base[[#This Row],[Tipo]]),'[1]tabela de preços'!$D$4:$E$14,2,0)</f>
        <v>120</v>
      </c>
      <c r="K2229" s="3">
        <v>8400</v>
      </c>
      <c r="L2229" s="3">
        <v>3296</v>
      </c>
      <c r="M2229" s="3">
        <v>5104</v>
      </c>
      <c r="N2229" t="s">
        <v>23</v>
      </c>
    </row>
    <row r="2230" spans="2:14" hidden="1" x14ac:dyDescent="0.25">
      <c r="B2230" s="2">
        <v>42989</v>
      </c>
      <c r="C2230" s="7">
        <f>YEAR(base[[#This Row],[Data]])</f>
        <v>2017</v>
      </c>
      <c r="D2230" s="7" t="str">
        <f>UPPER(TEXT(base[[#This Row],[Data]],"mmm"))</f>
        <v>SET</v>
      </c>
      <c r="E2230" t="s">
        <v>18</v>
      </c>
      <c r="F2230" t="s">
        <v>16</v>
      </c>
      <c r="G2230" t="str">
        <f>PROPER(base[[#This Row],[Evento]]&amp;" "&amp;base[[#This Row],[Tipo]])</f>
        <v>Casamento Adulto</v>
      </c>
      <c r="H2230" t="s">
        <v>12</v>
      </c>
      <c r="I2230">
        <v>120</v>
      </c>
      <c r="J2230" s="3">
        <f>VLOOKUP(_xlfn.CONCAT(base[[#This Row],[Evento]],base[[#This Row],[Tipo]]),'[1]tabela de preços'!$D$4:$E$14,2,0)</f>
        <v>150</v>
      </c>
      <c r="K2230" s="3">
        <v>18000</v>
      </c>
      <c r="L2230" s="3">
        <v>8077</v>
      </c>
      <c r="M2230" s="3">
        <v>9923</v>
      </c>
      <c r="N2230" t="s">
        <v>23</v>
      </c>
    </row>
    <row r="2231" spans="2:14" hidden="1" x14ac:dyDescent="0.25">
      <c r="B2231" s="2">
        <v>42427</v>
      </c>
      <c r="C2231" s="7">
        <f>YEAR(base[[#This Row],[Data]])</f>
        <v>2016</v>
      </c>
      <c r="D2231" s="7" t="str">
        <f>UPPER(TEXT(base[[#This Row],[Data]],"mmm"))</f>
        <v>FEV</v>
      </c>
      <c r="E2231" t="s">
        <v>19</v>
      </c>
      <c r="F2231" t="s">
        <v>16</v>
      </c>
      <c r="G2231" t="str">
        <f>PROPER(base[[#This Row],[Evento]]&amp;" "&amp;base[[#This Row],[Tipo]])</f>
        <v>Bodas Adulto</v>
      </c>
      <c r="H2231" t="s">
        <v>15</v>
      </c>
      <c r="I2231">
        <v>100</v>
      </c>
      <c r="J2231" s="3">
        <f>VLOOKUP(_xlfn.CONCAT(base[[#This Row],[Evento]],base[[#This Row],[Tipo]]),'[1]tabela de preços'!$D$4:$E$14,2,0)</f>
        <v>150</v>
      </c>
      <c r="K2231" s="3">
        <v>15000</v>
      </c>
      <c r="L2231" s="3">
        <v>6100</v>
      </c>
      <c r="M2231" s="3">
        <v>8900</v>
      </c>
      <c r="N2231" t="s">
        <v>23</v>
      </c>
    </row>
    <row r="2232" spans="2:14" hidden="1" x14ac:dyDescent="0.25">
      <c r="B2232" s="2">
        <v>42501</v>
      </c>
      <c r="C2232" s="7">
        <f>YEAR(base[[#This Row],[Data]])</f>
        <v>2016</v>
      </c>
      <c r="D2232" s="7" t="str">
        <f>UPPER(TEXT(base[[#This Row],[Data]],"mmm"))</f>
        <v>MAI</v>
      </c>
      <c r="E2232" t="s">
        <v>19</v>
      </c>
      <c r="F2232" t="s">
        <v>17</v>
      </c>
      <c r="G2232" t="str">
        <f>PROPER(base[[#This Row],[Evento]]&amp;" "&amp;base[[#This Row],[Tipo]])</f>
        <v>Bodas Melhor Idade</v>
      </c>
      <c r="H2232" t="s">
        <v>12</v>
      </c>
      <c r="I2232">
        <v>200</v>
      </c>
      <c r="J2232" s="3">
        <f>VLOOKUP(_xlfn.CONCAT(base[[#This Row],[Evento]],base[[#This Row],[Tipo]]),'[1]tabela de preços'!$D$4:$E$14,2,0)</f>
        <v>120</v>
      </c>
      <c r="K2232" s="3">
        <v>24000</v>
      </c>
      <c r="L2232" s="3">
        <v>9112</v>
      </c>
      <c r="M2232" s="3">
        <v>14888</v>
      </c>
      <c r="N2232" t="s">
        <v>23</v>
      </c>
    </row>
    <row r="2233" spans="2:14" hidden="1" x14ac:dyDescent="0.25">
      <c r="B2233" s="2">
        <v>42468</v>
      </c>
      <c r="C2233" s="7">
        <f>YEAR(base[[#This Row],[Data]])</f>
        <v>2016</v>
      </c>
      <c r="D2233" s="7" t="str">
        <f>UPPER(TEXT(base[[#This Row],[Data]],"mmm"))</f>
        <v>ABR</v>
      </c>
      <c r="E2233" t="s">
        <v>20</v>
      </c>
      <c r="F2233" t="s">
        <v>16</v>
      </c>
      <c r="G2233" t="str">
        <f>PROPER(base[[#This Row],[Evento]]&amp;" "&amp;base[[#This Row],[Tipo]])</f>
        <v>Empresa Adulto</v>
      </c>
      <c r="H2233" t="s">
        <v>15</v>
      </c>
      <c r="I2233">
        <v>50</v>
      </c>
      <c r="J2233" s="3">
        <f>VLOOKUP(_xlfn.CONCAT(base[[#This Row],[Evento]],base[[#This Row],[Tipo]]),'[1]tabela de preços'!$D$4:$E$14,2,0)</f>
        <v>100</v>
      </c>
      <c r="K2233" s="3">
        <v>5000</v>
      </c>
      <c r="L2233" s="3">
        <v>2048</v>
      </c>
      <c r="M2233" s="3">
        <v>2952</v>
      </c>
      <c r="N2233" t="s">
        <v>23</v>
      </c>
    </row>
    <row r="2234" spans="2:14" hidden="1" x14ac:dyDescent="0.25">
      <c r="B2234" s="2">
        <v>43066</v>
      </c>
      <c r="C2234" s="7">
        <f>YEAR(base[[#This Row],[Data]])</f>
        <v>2017</v>
      </c>
      <c r="D2234" s="7" t="str">
        <f>UPPER(TEXT(base[[#This Row],[Data]],"mmm"))</f>
        <v>NOV</v>
      </c>
      <c r="E2234" t="s">
        <v>21</v>
      </c>
      <c r="F2234" t="s">
        <v>14</v>
      </c>
      <c r="G2234" t="str">
        <f>PROPER(base[[#This Row],[Evento]]&amp;" "&amp;base[[#This Row],[Tipo]])</f>
        <v>15 Anos Teen</v>
      </c>
      <c r="H2234" t="s">
        <v>12</v>
      </c>
      <c r="I2234">
        <v>100</v>
      </c>
      <c r="J2234" s="3">
        <f>VLOOKUP(_xlfn.CONCAT(base[[#This Row],[Evento]],base[[#This Row],[Tipo]]),'[1]tabela de preços'!$D$4:$E$14,2,0)</f>
        <v>90</v>
      </c>
      <c r="K2234" s="3">
        <v>9000</v>
      </c>
      <c r="L2234" s="3">
        <v>3231</v>
      </c>
      <c r="M2234" s="3">
        <v>5769</v>
      </c>
      <c r="N2234" t="s">
        <v>23</v>
      </c>
    </row>
    <row r="2235" spans="2:14" hidden="1" x14ac:dyDescent="0.25">
      <c r="B2235" s="2">
        <v>42577</v>
      </c>
      <c r="C2235" s="7">
        <f>YEAR(base[[#This Row],[Data]])</f>
        <v>2016</v>
      </c>
      <c r="D2235" s="7" t="str">
        <f>UPPER(TEXT(base[[#This Row],[Data]],"mmm"))</f>
        <v>JUL</v>
      </c>
      <c r="E2235" t="s">
        <v>22</v>
      </c>
      <c r="F2235" t="s">
        <v>16</v>
      </c>
      <c r="G2235" t="str">
        <f>PROPER(base[[#This Row],[Evento]]&amp;" "&amp;base[[#This Row],[Tipo]])</f>
        <v>Despedida Adulto</v>
      </c>
      <c r="H2235" t="s">
        <v>15</v>
      </c>
      <c r="I2235">
        <v>150</v>
      </c>
      <c r="J2235" s="3">
        <f>VLOOKUP(_xlfn.CONCAT(base[[#This Row],[Evento]],base[[#This Row],[Tipo]]),'[1]tabela de preços'!$D$4:$E$14,2,0)</f>
        <v>120</v>
      </c>
      <c r="K2235" s="3">
        <v>18000</v>
      </c>
      <c r="L2235" s="3">
        <v>7341</v>
      </c>
      <c r="M2235" s="3">
        <v>10659</v>
      </c>
      <c r="N2235" t="s">
        <v>23</v>
      </c>
    </row>
    <row r="2236" spans="2:14" hidden="1" x14ac:dyDescent="0.25">
      <c r="B2236" s="2">
        <v>42925</v>
      </c>
      <c r="C2236" s="7">
        <f>YEAR(base[[#This Row],[Data]])</f>
        <v>2017</v>
      </c>
      <c r="D2236" s="7" t="str">
        <f>UPPER(TEXT(base[[#This Row],[Data]],"mmm"))</f>
        <v>JUL</v>
      </c>
      <c r="E2236" t="s">
        <v>10</v>
      </c>
      <c r="F2236" t="s">
        <v>11</v>
      </c>
      <c r="G2236" t="str">
        <f>PROPER(base[[#This Row],[Evento]]&amp;" "&amp;base[[#This Row],[Tipo]])</f>
        <v>Aniversário Infantil</v>
      </c>
      <c r="H2236" t="s">
        <v>12</v>
      </c>
      <c r="I2236">
        <v>50</v>
      </c>
      <c r="J2236" s="3">
        <f>VLOOKUP(_xlfn.CONCAT(base[[#This Row],[Evento]],base[[#This Row],[Tipo]]),'[1]tabela de preços'!$D$4:$E$14,2,0)</f>
        <v>70</v>
      </c>
      <c r="K2236" s="3">
        <v>3500</v>
      </c>
      <c r="L2236" s="3">
        <v>1460</v>
      </c>
      <c r="M2236" s="3">
        <v>2040</v>
      </c>
      <c r="N2236" t="s">
        <v>23</v>
      </c>
    </row>
    <row r="2237" spans="2:14" hidden="1" x14ac:dyDescent="0.25">
      <c r="B2237" s="2">
        <v>42797</v>
      </c>
      <c r="C2237" s="7">
        <f>YEAR(base[[#This Row],[Data]])</f>
        <v>2017</v>
      </c>
      <c r="D2237" s="7" t="str">
        <f>UPPER(TEXT(base[[#This Row],[Data]],"mmm"))</f>
        <v>MAR</v>
      </c>
      <c r="E2237" t="s">
        <v>10</v>
      </c>
      <c r="F2237" t="s">
        <v>14</v>
      </c>
      <c r="G2237" t="str">
        <f>PROPER(base[[#This Row],[Evento]]&amp;" "&amp;base[[#This Row],[Tipo]])</f>
        <v>Aniversário Teen</v>
      </c>
      <c r="H2237" t="s">
        <v>15</v>
      </c>
      <c r="I2237">
        <v>100</v>
      </c>
      <c r="J2237" s="3">
        <f>VLOOKUP(_xlfn.CONCAT(base[[#This Row],[Evento]],base[[#This Row],[Tipo]]),'[1]tabela de preços'!$D$4:$E$14,2,0)</f>
        <v>90</v>
      </c>
      <c r="K2237" s="3">
        <v>9000</v>
      </c>
      <c r="L2237" s="3">
        <v>3770</v>
      </c>
      <c r="M2237" s="3">
        <v>5230</v>
      </c>
      <c r="N2237" t="s">
        <v>23</v>
      </c>
    </row>
    <row r="2238" spans="2:14" hidden="1" x14ac:dyDescent="0.25">
      <c r="B2238" s="2">
        <v>42936</v>
      </c>
      <c r="C2238" s="7">
        <f>YEAR(base[[#This Row],[Data]])</f>
        <v>2017</v>
      </c>
      <c r="D2238" s="7" t="str">
        <f>UPPER(TEXT(base[[#This Row],[Data]],"mmm"))</f>
        <v>JUL</v>
      </c>
      <c r="E2238" t="s">
        <v>10</v>
      </c>
      <c r="F2238" t="s">
        <v>16</v>
      </c>
      <c r="G2238" t="str">
        <f>PROPER(base[[#This Row],[Evento]]&amp;" "&amp;base[[#This Row],[Tipo]])</f>
        <v>Aniversário Adulto</v>
      </c>
      <c r="H2238" t="s">
        <v>12</v>
      </c>
      <c r="I2238">
        <v>150</v>
      </c>
      <c r="J2238" s="3">
        <f>VLOOKUP(_xlfn.CONCAT(base[[#This Row],[Evento]],base[[#This Row],[Tipo]]),'[1]tabela de preços'!$D$4:$E$14,2,0)</f>
        <v>120</v>
      </c>
      <c r="K2238" s="3">
        <v>18000</v>
      </c>
      <c r="L2238" s="3">
        <v>6761</v>
      </c>
      <c r="M2238" s="3">
        <v>11239</v>
      </c>
      <c r="N2238" t="s">
        <v>23</v>
      </c>
    </row>
    <row r="2239" spans="2:14" hidden="1" x14ac:dyDescent="0.25">
      <c r="B2239" s="2">
        <v>42713</v>
      </c>
      <c r="C2239" s="7">
        <f>YEAR(base[[#This Row],[Data]])</f>
        <v>2016</v>
      </c>
      <c r="D2239" s="7" t="str">
        <f>UPPER(TEXT(base[[#This Row],[Data]],"mmm"))</f>
        <v>DEZ</v>
      </c>
      <c r="E2239" t="s">
        <v>10</v>
      </c>
      <c r="F2239" t="s">
        <v>17</v>
      </c>
      <c r="G2239" t="str">
        <f>PROPER(base[[#This Row],[Evento]]&amp;" "&amp;base[[#This Row],[Tipo]])</f>
        <v>Aniversário Melhor Idade</v>
      </c>
      <c r="H2239" t="s">
        <v>15</v>
      </c>
      <c r="I2239">
        <v>70</v>
      </c>
      <c r="J2239" s="3">
        <f>VLOOKUP(_xlfn.CONCAT(base[[#This Row],[Evento]],base[[#This Row],[Tipo]]),'[1]tabela de preços'!$D$4:$E$14,2,0)</f>
        <v>120</v>
      </c>
      <c r="K2239" s="3">
        <v>8400</v>
      </c>
      <c r="L2239" s="3">
        <v>2831</v>
      </c>
      <c r="M2239" s="3">
        <v>5569</v>
      </c>
      <c r="N2239" t="s">
        <v>23</v>
      </c>
    </row>
    <row r="2240" spans="2:14" hidden="1" x14ac:dyDescent="0.25">
      <c r="B2240" s="2">
        <v>42498</v>
      </c>
      <c r="C2240" s="7">
        <f>YEAR(base[[#This Row],[Data]])</f>
        <v>2016</v>
      </c>
      <c r="D2240" s="7" t="str">
        <f>UPPER(TEXT(base[[#This Row],[Data]],"mmm"))</f>
        <v>MAI</v>
      </c>
      <c r="E2240" t="s">
        <v>18</v>
      </c>
      <c r="F2240" t="s">
        <v>16</v>
      </c>
      <c r="G2240" t="str">
        <f>PROPER(base[[#This Row],[Evento]]&amp;" "&amp;base[[#This Row],[Tipo]])</f>
        <v>Casamento Adulto</v>
      </c>
      <c r="H2240" t="s">
        <v>12</v>
      </c>
      <c r="I2240">
        <v>120</v>
      </c>
      <c r="J2240" s="3">
        <f>VLOOKUP(_xlfn.CONCAT(base[[#This Row],[Evento]],base[[#This Row],[Tipo]]),'[1]tabela de preços'!$D$4:$E$14,2,0)</f>
        <v>150</v>
      </c>
      <c r="K2240" s="3">
        <v>18000</v>
      </c>
      <c r="L2240" s="3">
        <v>7435</v>
      </c>
      <c r="M2240" s="3">
        <v>10565</v>
      </c>
      <c r="N2240" t="s">
        <v>23</v>
      </c>
    </row>
    <row r="2241" spans="2:14" hidden="1" x14ac:dyDescent="0.25">
      <c r="B2241" s="2">
        <v>43054</v>
      </c>
      <c r="C2241" s="7">
        <f>YEAR(base[[#This Row],[Data]])</f>
        <v>2017</v>
      </c>
      <c r="D2241" s="7" t="str">
        <f>UPPER(TEXT(base[[#This Row],[Data]],"mmm"))</f>
        <v>NOV</v>
      </c>
      <c r="E2241" t="s">
        <v>19</v>
      </c>
      <c r="F2241" t="s">
        <v>16</v>
      </c>
      <c r="G2241" t="str">
        <f>PROPER(base[[#This Row],[Evento]]&amp;" "&amp;base[[#This Row],[Tipo]])</f>
        <v>Bodas Adulto</v>
      </c>
      <c r="H2241" t="s">
        <v>15</v>
      </c>
      <c r="I2241">
        <v>100</v>
      </c>
      <c r="J2241" s="3">
        <f>VLOOKUP(_xlfn.CONCAT(base[[#This Row],[Evento]],base[[#This Row],[Tipo]]),'[1]tabela de preços'!$D$4:$E$14,2,0)</f>
        <v>150</v>
      </c>
      <c r="K2241" s="3">
        <v>15000</v>
      </c>
      <c r="L2241" s="3">
        <v>5914</v>
      </c>
      <c r="M2241" s="3">
        <v>9086</v>
      </c>
      <c r="N2241" t="s">
        <v>23</v>
      </c>
    </row>
    <row r="2242" spans="2:14" hidden="1" x14ac:dyDescent="0.25">
      <c r="B2242" s="2">
        <v>42386</v>
      </c>
      <c r="C2242" s="7">
        <f>YEAR(base[[#This Row],[Data]])</f>
        <v>2016</v>
      </c>
      <c r="D2242" s="7" t="str">
        <f>UPPER(TEXT(base[[#This Row],[Data]],"mmm"))</f>
        <v>JAN</v>
      </c>
      <c r="E2242" t="s">
        <v>19</v>
      </c>
      <c r="F2242" t="s">
        <v>17</v>
      </c>
      <c r="G2242" t="str">
        <f>PROPER(base[[#This Row],[Evento]]&amp;" "&amp;base[[#This Row],[Tipo]])</f>
        <v>Bodas Melhor Idade</v>
      </c>
      <c r="H2242" t="s">
        <v>12</v>
      </c>
      <c r="I2242">
        <v>200</v>
      </c>
      <c r="J2242" s="3">
        <f>VLOOKUP(_xlfn.CONCAT(base[[#This Row],[Evento]],base[[#This Row],[Tipo]]),'[1]tabela de preços'!$D$4:$E$14,2,0)</f>
        <v>120</v>
      </c>
      <c r="K2242" s="3">
        <v>24000</v>
      </c>
      <c r="L2242" s="3">
        <v>8418</v>
      </c>
      <c r="M2242" s="3">
        <v>15582</v>
      </c>
      <c r="N2242" t="s">
        <v>23</v>
      </c>
    </row>
    <row r="2243" spans="2:14" hidden="1" x14ac:dyDescent="0.25">
      <c r="B2243" s="2">
        <v>42517</v>
      </c>
      <c r="C2243" s="7">
        <f>YEAR(base[[#This Row],[Data]])</f>
        <v>2016</v>
      </c>
      <c r="D2243" s="7" t="str">
        <f>UPPER(TEXT(base[[#This Row],[Data]],"mmm"))</f>
        <v>MAI</v>
      </c>
      <c r="E2243" t="s">
        <v>20</v>
      </c>
      <c r="F2243" t="s">
        <v>16</v>
      </c>
      <c r="G2243" t="str">
        <f>PROPER(base[[#This Row],[Evento]]&amp;" "&amp;base[[#This Row],[Tipo]])</f>
        <v>Empresa Adulto</v>
      </c>
      <c r="H2243" t="s">
        <v>15</v>
      </c>
      <c r="I2243">
        <v>50</v>
      </c>
      <c r="J2243" s="3">
        <f>VLOOKUP(_xlfn.CONCAT(base[[#This Row],[Evento]],base[[#This Row],[Tipo]]),'[1]tabela de preços'!$D$4:$E$14,2,0)</f>
        <v>100</v>
      </c>
      <c r="K2243" s="3">
        <v>5000</v>
      </c>
      <c r="L2243" s="3">
        <v>2104</v>
      </c>
      <c r="M2243" s="3">
        <v>2896</v>
      </c>
      <c r="N2243" t="s">
        <v>23</v>
      </c>
    </row>
    <row r="2244" spans="2:14" hidden="1" x14ac:dyDescent="0.25">
      <c r="B2244" s="2">
        <v>42515</v>
      </c>
      <c r="C2244" s="7">
        <f>YEAR(base[[#This Row],[Data]])</f>
        <v>2016</v>
      </c>
      <c r="D2244" s="7" t="str">
        <f>UPPER(TEXT(base[[#This Row],[Data]],"mmm"))</f>
        <v>MAI</v>
      </c>
      <c r="E2244" t="s">
        <v>21</v>
      </c>
      <c r="F2244" t="s">
        <v>14</v>
      </c>
      <c r="G2244" t="str">
        <f>PROPER(base[[#This Row],[Evento]]&amp;" "&amp;base[[#This Row],[Tipo]])</f>
        <v>15 Anos Teen</v>
      </c>
      <c r="H2244" t="s">
        <v>12</v>
      </c>
      <c r="I2244">
        <v>100</v>
      </c>
      <c r="J2244" s="3">
        <f>VLOOKUP(_xlfn.CONCAT(base[[#This Row],[Evento]],base[[#This Row],[Tipo]]),'[1]tabela de preços'!$D$4:$E$14,2,0)</f>
        <v>90</v>
      </c>
      <c r="K2244" s="3">
        <v>9000</v>
      </c>
      <c r="L2244" s="3">
        <v>3934</v>
      </c>
      <c r="M2244" s="3">
        <v>5066</v>
      </c>
      <c r="N2244" t="s">
        <v>23</v>
      </c>
    </row>
    <row r="2245" spans="2:14" hidden="1" x14ac:dyDescent="0.25">
      <c r="B2245" s="2">
        <v>42504</v>
      </c>
      <c r="C2245" s="7">
        <f>YEAR(base[[#This Row],[Data]])</f>
        <v>2016</v>
      </c>
      <c r="D2245" s="7" t="str">
        <f>UPPER(TEXT(base[[#This Row],[Data]],"mmm"))</f>
        <v>MAI</v>
      </c>
      <c r="E2245" t="s">
        <v>22</v>
      </c>
      <c r="F2245" t="s">
        <v>16</v>
      </c>
      <c r="G2245" t="str">
        <f>PROPER(base[[#This Row],[Evento]]&amp;" "&amp;base[[#This Row],[Tipo]])</f>
        <v>Despedida Adulto</v>
      </c>
      <c r="H2245" t="s">
        <v>15</v>
      </c>
      <c r="I2245">
        <v>150</v>
      </c>
      <c r="J2245" s="3">
        <f>VLOOKUP(_xlfn.CONCAT(base[[#This Row],[Evento]],base[[#This Row],[Tipo]]),'[1]tabela de preços'!$D$4:$E$14,2,0)</f>
        <v>120</v>
      </c>
      <c r="K2245" s="3">
        <v>18000</v>
      </c>
      <c r="L2245" s="3">
        <v>6285</v>
      </c>
      <c r="M2245" s="3">
        <v>11715</v>
      </c>
      <c r="N2245" t="s">
        <v>23</v>
      </c>
    </row>
    <row r="2246" spans="2:14" hidden="1" x14ac:dyDescent="0.25">
      <c r="B2246" s="2">
        <v>42607</v>
      </c>
      <c r="C2246" s="7">
        <f>YEAR(base[[#This Row],[Data]])</f>
        <v>2016</v>
      </c>
      <c r="D2246" s="7" t="str">
        <f>UPPER(TEXT(base[[#This Row],[Data]],"mmm"))</f>
        <v>AGO</v>
      </c>
      <c r="E2246" t="s">
        <v>10</v>
      </c>
      <c r="F2246" t="s">
        <v>11</v>
      </c>
      <c r="G2246" t="str">
        <f>PROPER(base[[#This Row],[Evento]]&amp;" "&amp;base[[#This Row],[Tipo]])</f>
        <v>Aniversário Infantil</v>
      </c>
      <c r="H2246" t="s">
        <v>12</v>
      </c>
      <c r="I2246">
        <v>50</v>
      </c>
      <c r="J2246" s="3">
        <f>VLOOKUP(_xlfn.CONCAT(base[[#This Row],[Evento]],base[[#This Row],[Tipo]]),'[1]tabela de preços'!$D$4:$E$14,2,0)</f>
        <v>70</v>
      </c>
      <c r="K2246" s="3">
        <v>3500</v>
      </c>
      <c r="L2246" s="3">
        <v>1499</v>
      </c>
      <c r="M2246" s="3">
        <v>2001</v>
      </c>
      <c r="N2246" t="s">
        <v>23</v>
      </c>
    </row>
    <row r="2247" spans="2:14" x14ac:dyDescent="0.25">
      <c r="B2247" s="2">
        <v>42761</v>
      </c>
      <c r="C2247" s="7">
        <f>YEAR(base[[#This Row],[Data]])</f>
        <v>2017</v>
      </c>
      <c r="D2247" s="7" t="str">
        <f>UPPER(TEXT(base[[#This Row],[Data]],"mmm"))</f>
        <v>JAN</v>
      </c>
      <c r="E2247" t="s">
        <v>10</v>
      </c>
      <c r="F2247" t="s">
        <v>14</v>
      </c>
      <c r="G2247" t="str">
        <f>PROPER(base[[#This Row],[Evento]]&amp;" "&amp;base[[#This Row],[Tipo]])</f>
        <v>Aniversário Teen</v>
      </c>
      <c r="H2247" t="s">
        <v>15</v>
      </c>
      <c r="I2247">
        <v>100</v>
      </c>
      <c r="J2247" s="3">
        <f>VLOOKUP(_xlfn.CONCAT(base[[#This Row],[Evento]],base[[#This Row],[Tipo]]),'[1]tabela de preços'!$D$4:$E$14,2,0)</f>
        <v>90</v>
      </c>
      <c r="K2247" s="3">
        <v>9000</v>
      </c>
      <c r="L2247" s="3">
        <v>3140</v>
      </c>
      <c r="M2247" s="3">
        <v>5860</v>
      </c>
      <c r="N2247" t="s">
        <v>23</v>
      </c>
    </row>
    <row r="2248" spans="2:14" hidden="1" x14ac:dyDescent="0.25">
      <c r="B2248" s="2">
        <v>42641</v>
      </c>
      <c r="C2248" s="7">
        <f>YEAR(base[[#This Row],[Data]])</f>
        <v>2016</v>
      </c>
      <c r="D2248" s="7" t="str">
        <f>UPPER(TEXT(base[[#This Row],[Data]],"mmm"))</f>
        <v>SET</v>
      </c>
      <c r="E2248" t="s">
        <v>10</v>
      </c>
      <c r="F2248" t="s">
        <v>16</v>
      </c>
      <c r="G2248" t="str">
        <f>PROPER(base[[#This Row],[Evento]]&amp;" "&amp;base[[#This Row],[Tipo]])</f>
        <v>Aniversário Adulto</v>
      </c>
      <c r="H2248" t="s">
        <v>12</v>
      </c>
      <c r="I2248">
        <v>150</v>
      </c>
      <c r="J2248" s="3">
        <f>VLOOKUP(_xlfn.CONCAT(base[[#This Row],[Evento]],base[[#This Row],[Tipo]]),'[1]tabela de preços'!$D$4:$E$14,2,0)</f>
        <v>120</v>
      </c>
      <c r="K2248" s="3">
        <v>18000</v>
      </c>
      <c r="L2248" s="3">
        <v>7039</v>
      </c>
      <c r="M2248" s="3">
        <v>10961</v>
      </c>
      <c r="N2248" t="s">
        <v>23</v>
      </c>
    </row>
    <row r="2249" spans="2:14" x14ac:dyDescent="0.25">
      <c r="B2249" s="2">
        <v>42760</v>
      </c>
      <c r="C2249" s="7">
        <f>YEAR(base[[#This Row],[Data]])</f>
        <v>2017</v>
      </c>
      <c r="D2249" s="7" t="str">
        <f>UPPER(TEXT(base[[#This Row],[Data]],"mmm"))</f>
        <v>JAN</v>
      </c>
      <c r="E2249" t="s">
        <v>10</v>
      </c>
      <c r="F2249" t="s">
        <v>17</v>
      </c>
      <c r="G2249" t="str">
        <f>PROPER(base[[#This Row],[Evento]]&amp;" "&amp;base[[#This Row],[Tipo]])</f>
        <v>Aniversário Melhor Idade</v>
      </c>
      <c r="H2249" t="s">
        <v>15</v>
      </c>
      <c r="I2249">
        <v>70</v>
      </c>
      <c r="J2249" s="3">
        <f>VLOOKUP(_xlfn.CONCAT(base[[#This Row],[Evento]],base[[#This Row],[Tipo]]),'[1]tabela de preços'!$D$4:$E$14,2,0)</f>
        <v>120</v>
      </c>
      <c r="K2249" s="3">
        <v>8400</v>
      </c>
      <c r="L2249" s="3">
        <v>2992</v>
      </c>
      <c r="M2249" s="3">
        <v>5408</v>
      </c>
      <c r="N2249" t="s">
        <v>23</v>
      </c>
    </row>
    <row r="2250" spans="2:14" hidden="1" x14ac:dyDescent="0.25">
      <c r="B2250" s="2">
        <v>42948</v>
      </c>
      <c r="C2250" s="7">
        <f>YEAR(base[[#This Row],[Data]])</f>
        <v>2017</v>
      </c>
      <c r="D2250" s="7" t="str">
        <f>UPPER(TEXT(base[[#This Row],[Data]],"mmm"))</f>
        <v>AGO</v>
      </c>
      <c r="E2250" t="s">
        <v>18</v>
      </c>
      <c r="F2250" t="s">
        <v>16</v>
      </c>
      <c r="G2250" t="str">
        <f>PROPER(base[[#This Row],[Evento]]&amp;" "&amp;base[[#This Row],[Tipo]])</f>
        <v>Casamento Adulto</v>
      </c>
      <c r="H2250" t="s">
        <v>12</v>
      </c>
      <c r="I2250">
        <v>120</v>
      </c>
      <c r="J2250" s="3">
        <f>VLOOKUP(_xlfn.CONCAT(base[[#This Row],[Evento]],base[[#This Row],[Tipo]]),'[1]tabela de preços'!$D$4:$E$14,2,0)</f>
        <v>150</v>
      </c>
      <c r="K2250" s="3">
        <v>18000</v>
      </c>
      <c r="L2250" s="3">
        <v>7226</v>
      </c>
      <c r="M2250" s="3">
        <v>10774</v>
      </c>
      <c r="N2250" t="s">
        <v>23</v>
      </c>
    </row>
    <row r="2251" spans="2:14" hidden="1" x14ac:dyDescent="0.25">
      <c r="B2251" s="2">
        <v>43085</v>
      </c>
      <c r="C2251" s="7">
        <f>YEAR(base[[#This Row],[Data]])</f>
        <v>2017</v>
      </c>
      <c r="D2251" s="7" t="str">
        <f>UPPER(TEXT(base[[#This Row],[Data]],"mmm"))</f>
        <v>DEZ</v>
      </c>
      <c r="E2251" t="s">
        <v>19</v>
      </c>
      <c r="F2251" t="s">
        <v>16</v>
      </c>
      <c r="G2251" t="str">
        <f>PROPER(base[[#This Row],[Evento]]&amp;" "&amp;base[[#This Row],[Tipo]])</f>
        <v>Bodas Adulto</v>
      </c>
      <c r="H2251" t="s">
        <v>15</v>
      </c>
      <c r="I2251">
        <v>100</v>
      </c>
      <c r="J2251" s="3">
        <f>VLOOKUP(_xlfn.CONCAT(base[[#This Row],[Evento]],base[[#This Row],[Tipo]]),'[1]tabela de preços'!$D$4:$E$14,2,0)</f>
        <v>150</v>
      </c>
      <c r="K2251" s="3">
        <v>15000</v>
      </c>
      <c r="L2251" s="3">
        <v>5276</v>
      </c>
      <c r="M2251" s="3">
        <v>9724</v>
      </c>
      <c r="N2251" t="s">
        <v>23</v>
      </c>
    </row>
    <row r="2252" spans="2:14" hidden="1" x14ac:dyDescent="0.25">
      <c r="B2252" s="2">
        <v>42901</v>
      </c>
      <c r="C2252" s="7">
        <f>YEAR(base[[#This Row],[Data]])</f>
        <v>2017</v>
      </c>
      <c r="D2252" s="7" t="str">
        <f>UPPER(TEXT(base[[#This Row],[Data]],"mmm"))</f>
        <v>JUN</v>
      </c>
      <c r="E2252" t="s">
        <v>19</v>
      </c>
      <c r="F2252" t="s">
        <v>17</v>
      </c>
      <c r="G2252" t="str">
        <f>PROPER(base[[#This Row],[Evento]]&amp;" "&amp;base[[#This Row],[Tipo]])</f>
        <v>Bodas Melhor Idade</v>
      </c>
      <c r="H2252" t="s">
        <v>12</v>
      </c>
      <c r="I2252">
        <v>200</v>
      </c>
      <c r="J2252" s="3">
        <f>VLOOKUP(_xlfn.CONCAT(base[[#This Row],[Evento]],base[[#This Row],[Tipo]]),'[1]tabela de preços'!$D$4:$E$14,2,0)</f>
        <v>120</v>
      </c>
      <c r="K2252" s="3">
        <v>24000</v>
      </c>
      <c r="L2252" s="3">
        <v>10761</v>
      </c>
      <c r="M2252" s="3">
        <v>13239</v>
      </c>
      <c r="N2252" t="s">
        <v>23</v>
      </c>
    </row>
    <row r="2253" spans="2:14" hidden="1" x14ac:dyDescent="0.25">
      <c r="B2253" s="2">
        <v>42632</v>
      </c>
      <c r="C2253" s="7">
        <f>YEAR(base[[#This Row],[Data]])</f>
        <v>2016</v>
      </c>
      <c r="D2253" s="7" t="str">
        <f>UPPER(TEXT(base[[#This Row],[Data]],"mmm"))</f>
        <v>SET</v>
      </c>
      <c r="E2253" t="s">
        <v>20</v>
      </c>
      <c r="F2253" t="s">
        <v>16</v>
      </c>
      <c r="G2253" t="str">
        <f>PROPER(base[[#This Row],[Evento]]&amp;" "&amp;base[[#This Row],[Tipo]])</f>
        <v>Empresa Adulto</v>
      </c>
      <c r="H2253" t="s">
        <v>15</v>
      </c>
      <c r="I2253">
        <v>50</v>
      </c>
      <c r="J2253" s="3">
        <f>VLOOKUP(_xlfn.CONCAT(base[[#This Row],[Evento]],base[[#This Row],[Tipo]]),'[1]tabela de preços'!$D$4:$E$14,2,0)</f>
        <v>100</v>
      </c>
      <c r="K2253" s="3">
        <v>5000</v>
      </c>
      <c r="L2253" s="3">
        <v>2037</v>
      </c>
      <c r="M2253" s="3">
        <v>2963</v>
      </c>
      <c r="N2253" t="s">
        <v>23</v>
      </c>
    </row>
    <row r="2254" spans="2:14" hidden="1" x14ac:dyDescent="0.25">
      <c r="B2254" s="2">
        <v>42963</v>
      </c>
      <c r="C2254" s="7">
        <f>YEAR(base[[#This Row],[Data]])</f>
        <v>2017</v>
      </c>
      <c r="D2254" s="7" t="str">
        <f>UPPER(TEXT(base[[#This Row],[Data]],"mmm"))</f>
        <v>AGO</v>
      </c>
      <c r="E2254" t="s">
        <v>21</v>
      </c>
      <c r="F2254" t="s">
        <v>14</v>
      </c>
      <c r="G2254" t="str">
        <f>PROPER(base[[#This Row],[Evento]]&amp;" "&amp;base[[#This Row],[Tipo]])</f>
        <v>15 Anos Teen</v>
      </c>
      <c r="H2254" t="s">
        <v>12</v>
      </c>
      <c r="I2254">
        <v>100</v>
      </c>
      <c r="J2254" s="3">
        <f>VLOOKUP(_xlfn.CONCAT(base[[#This Row],[Evento]],base[[#This Row],[Tipo]]),'[1]tabela de preços'!$D$4:$E$14,2,0)</f>
        <v>90</v>
      </c>
      <c r="K2254" s="3">
        <v>9000</v>
      </c>
      <c r="L2254" s="3">
        <v>4020</v>
      </c>
      <c r="M2254" s="3">
        <v>4980</v>
      </c>
      <c r="N2254" t="s">
        <v>23</v>
      </c>
    </row>
    <row r="2255" spans="2:14" hidden="1" x14ac:dyDescent="0.25">
      <c r="B2255" s="2">
        <v>42920</v>
      </c>
      <c r="C2255" s="7">
        <f>YEAR(base[[#This Row],[Data]])</f>
        <v>2017</v>
      </c>
      <c r="D2255" s="7" t="str">
        <f>UPPER(TEXT(base[[#This Row],[Data]],"mmm"))</f>
        <v>JUL</v>
      </c>
      <c r="E2255" t="s">
        <v>22</v>
      </c>
      <c r="F2255" t="s">
        <v>16</v>
      </c>
      <c r="G2255" t="str">
        <f>PROPER(base[[#This Row],[Evento]]&amp;" "&amp;base[[#This Row],[Tipo]])</f>
        <v>Despedida Adulto</v>
      </c>
      <c r="H2255" t="s">
        <v>15</v>
      </c>
      <c r="I2255">
        <v>150</v>
      </c>
      <c r="J2255" s="3">
        <f>VLOOKUP(_xlfn.CONCAT(base[[#This Row],[Evento]],base[[#This Row],[Tipo]]),'[1]tabela de preços'!$D$4:$E$14,2,0)</f>
        <v>120</v>
      </c>
      <c r="K2255" s="3">
        <v>18000</v>
      </c>
      <c r="L2255" s="3">
        <v>6826</v>
      </c>
      <c r="M2255" s="3">
        <v>11174</v>
      </c>
      <c r="N2255" t="s">
        <v>23</v>
      </c>
    </row>
    <row r="2256" spans="2:14" hidden="1" x14ac:dyDescent="0.25">
      <c r="B2256" s="2">
        <v>43086</v>
      </c>
      <c r="C2256" s="7">
        <f>YEAR(base[[#This Row],[Data]])</f>
        <v>2017</v>
      </c>
      <c r="D2256" s="7" t="str">
        <f>UPPER(TEXT(base[[#This Row],[Data]],"mmm"))</f>
        <v>DEZ</v>
      </c>
      <c r="E2256" t="s">
        <v>10</v>
      </c>
      <c r="F2256" t="s">
        <v>11</v>
      </c>
      <c r="G2256" t="str">
        <f>PROPER(base[[#This Row],[Evento]]&amp;" "&amp;base[[#This Row],[Tipo]])</f>
        <v>Aniversário Infantil</v>
      </c>
      <c r="H2256" t="s">
        <v>12</v>
      </c>
      <c r="I2256">
        <v>50</v>
      </c>
      <c r="J2256" s="3">
        <f>VLOOKUP(_xlfn.CONCAT(base[[#This Row],[Evento]],base[[#This Row],[Tipo]]),'[1]tabela de preços'!$D$4:$E$14,2,0)</f>
        <v>70</v>
      </c>
      <c r="K2256" s="3">
        <v>3500</v>
      </c>
      <c r="L2256" s="3">
        <v>1438</v>
      </c>
      <c r="M2256" s="3">
        <v>2062</v>
      </c>
      <c r="N2256" t="s">
        <v>23</v>
      </c>
    </row>
    <row r="2257" spans="2:14" hidden="1" x14ac:dyDescent="0.25">
      <c r="B2257" s="2">
        <v>42631</v>
      </c>
      <c r="C2257" s="7">
        <f>YEAR(base[[#This Row],[Data]])</f>
        <v>2016</v>
      </c>
      <c r="D2257" s="7" t="str">
        <f>UPPER(TEXT(base[[#This Row],[Data]],"mmm"))</f>
        <v>SET</v>
      </c>
      <c r="E2257" t="s">
        <v>10</v>
      </c>
      <c r="F2257" t="s">
        <v>14</v>
      </c>
      <c r="G2257" t="str">
        <f>PROPER(base[[#This Row],[Evento]]&amp;" "&amp;base[[#This Row],[Tipo]])</f>
        <v>Aniversário Teen</v>
      </c>
      <c r="H2257" t="s">
        <v>15</v>
      </c>
      <c r="I2257">
        <v>100</v>
      </c>
      <c r="J2257" s="3">
        <f>VLOOKUP(_xlfn.CONCAT(base[[#This Row],[Evento]],base[[#This Row],[Tipo]]),'[1]tabela de preços'!$D$4:$E$14,2,0)</f>
        <v>90</v>
      </c>
      <c r="K2257" s="3">
        <v>9000</v>
      </c>
      <c r="L2257" s="3">
        <v>3026</v>
      </c>
      <c r="M2257" s="3">
        <v>5974</v>
      </c>
      <c r="N2257" t="s">
        <v>23</v>
      </c>
    </row>
    <row r="2258" spans="2:14" hidden="1" x14ac:dyDescent="0.25">
      <c r="B2258" s="2">
        <v>42439</v>
      </c>
      <c r="C2258" s="7">
        <f>YEAR(base[[#This Row],[Data]])</f>
        <v>2016</v>
      </c>
      <c r="D2258" s="7" t="str">
        <f>UPPER(TEXT(base[[#This Row],[Data]],"mmm"))</f>
        <v>MAR</v>
      </c>
      <c r="E2258" t="s">
        <v>10</v>
      </c>
      <c r="F2258" t="s">
        <v>16</v>
      </c>
      <c r="G2258" t="str">
        <f>PROPER(base[[#This Row],[Evento]]&amp;" "&amp;base[[#This Row],[Tipo]])</f>
        <v>Aniversário Adulto</v>
      </c>
      <c r="H2258" t="s">
        <v>12</v>
      </c>
      <c r="I2258">
        <v>150</v>
      </c>
      <c r="J2258" s="3">
        <f>VLOOKUP(_xlfn.CONCAT(base[[#This Row],[Evento]],base[[#This Row],[Tipo]]),'[1]tabela de preços'!$D$4:$E$14,2,0)</f>
        <v>120</v>
      </c>
      <c r="K2258" s="3">
        <v>18000</v>
      </c>
      <c r="L2258" s="3">
        <v>7459</v>
      </c>
      <c r="M2258" s="3">
        <v>10541</v>
      </c>
      <c r="N2258" t="s">
        <v>23</v>
      </c>
    </row>
    <row r="2259" spans="2:14" hidden="1" x14ac:dyDescent="0.25">
      <c r="B2259" s="2">
        <v>42574</v>
      </c>
      <c r="C2259" s="7">
        <f>YEAR(base[[#This Row],[Data]])</f>
        <v>2016</v>
      </c>
      <c r="D2259" s="7" t="str">
        <f>UPPER(TEXT(base[[#This Row],[Data]],"mmm"))</f>
        <v>JUL</v>
      </c>
      <c r="E2259" t="s">
        <v>10</v>
      </c>
      <c r="F2259" t="s">
        <v>17</v>
      </c>
      <c r="G2259" t="str">
        <f>PROPER(base[[#This Row],[Evento]]&amp;" "&amp;base[[#This Row],[Tipo]])</f>
        <v>Aniversário Melhor Idade</v>
      </c>
      <c r="H2259" t="s">
        <v>15</v>
      </c>
      <c r="I2259">
        <v>70</v>
      </c>
      <c r="J2259" s="3">
        <f>VLOOKUP(_xlfn.CONCAT(base[[#This Row],[Evento]],base[[#This Row],[Tipo]]),'[1]tabela de preços'!$D$4:$E$14,2,0)</f>
        <v>120</v>
      </c>
      <c r="K2259" s="3">
        <v>8400</v>
      </c>
      <c r="L2259" s="3">
        <v>3488</v>
      </c>
      <c r="M2259" s="3">
        <v>4912</v>
      </c>
      <c r="N2259" t="s">
        <v>23</v>
      </c>
    </row>
    <row r="2260" spans="2:14" hidden="1" x14ac:dyDescent="0.25">
      <c r="B2260" s="2">
        <v>42535</v>
      </c>
      <c r="C2260" s="7">
        <f>YEAR(base[[#This Row],[Data]])</f>
        <v>2016</v>
      </c>
      <c r="D2260" s="7" t="str">
        <f>UPPER(TEXT(base[[#This Row],[Data]],"mmm"))</f>
        <v>JUN</v>
      </c>
      <c r="E2260" t="s">
        <v>18</v>
      </c>
      <c r="F2260" t="s">
        <v>16</v>
      </c>
      <c r="G2260" t="str">
        <f>PROPER(base[[#This Row],[Evento]]&amp;" "&amp;base[[#This Row],[Tipo]])</f>
        <v>Casamento Adulto</v>
      </c>
      <c r="H2260" t="s">
        <v>12</v>
      </c>
      <c r="I2260">
        <v>120</v>
      </c>
      <c r="J2260" s="3">
        <f>VLOOKUP(_xlfn.CONCAT(base[[#This Row],[Evento]],base[[#This Row],[Tipo]]),'[1]tabela de preços'!$D$4:$E$14,2,0)</f>
        <v>150</v>
      </c>
      <c r="K2260" s="3">
        <v>18000</v>
      </c>
      <c r="L2260" s="3">
        <v>8010</v>
      </c>
      <c r="M2260" s="3">
        <v>9990</v>
      </c>
      <c r="N2260" t="s">
        <v>23</v>
      </c>
    </row>
    <row r="2261" spans="2:14" x14ac:dyDescent="0.25">
      <c r="B2261" s="2">
        <v>42756</v>
      </c>
      <c r="C2261" s="7">
        <f>YEAR(base[[#This Row],[Data]])</f>
        <v>2017</v>
      </c>
      <c r="D2261" s="7" t="str">
        <f>UPPER(TEXT(base[[#This Row],[Data]],"mmm"))</f>
        <v>JAN</v>
      </c>
      <c r="E2261" t="s">
        <v>19</v>
      </c>
      <c r="F2261" t="s">
        <v>16</v>
      </c>
      <c r="G2261" t="str">
        <f>PROPER(base[[#This Row],[Evento]]&amp;" "&amp;base[[#This Row],[Tipo]])</f>
        <v>Bodas Adulto</v>
      </c>
      <c r="H2261" t="s">
        <v>15</v>
      </c>
      <c r="I2261">
        <v>100</v>
      </c>
      <c r="J2261" s="3">
        <f>VLOOKUP(_xlfn.CONCAT(base[[#This Row],[Evento]],base[[#This Row],[Tipo]]),'[1]tabela de preços'!$D$4:$E$14,2,0)</f>
        <v>150</v>
      </c>
      <c r="K2261" s="3">
        <v>15000</v>
      </c>
      <c r="L2261" s="3">
        <v>5876</v>
      </c>
      <c r="M2261" s="3">
        <v>9124</v>
      </c>
      <c r="N2261" t="s">
        <v>23</v>
      </c>
    </row>
    <row r="2262" spans="2:14" hidden="1" x14ac:dyDescent="0.25">
      <c r="B2262" s="2">
        <v>42425</v>
      </c>
      <c r="C2262" s="7">
        <f>YEAR(base[[#This Row],[Data]])</f>
        <v>2016</v>
      </c>
      <c r="D2262" s="7" t="str">
        <f>UPPER(TEXT(base[[#This Row],[Data]],"mmm"))</f>
        <v>FEV</v>
      </c>
      <c r="E2262" t="s">
        <v>19</v>
      </c>
      <c r="F2262" t="s">
        <v>17</v>
      </c>
      <c r="G2262" t="str">
        <f>PROPER(base[[#This Row],[Evento]]&amp;" "&amp;base[[#This Row],[Tipo]])</f>
        <v>Bodas Melhor Idade</v>
      </c>
      <c r="H2262" t="s">
        <v>12</v>
      </c>
      <c r="I2262">
        <v>200</v>
      </c>
      <c r="J2262" s="3">
        <f>VLOOKUP(_xlfn.CONCAT(base[[#This Row],[Evento]],base[[#This Row],[Tipo]]),'[1]tabela de preços'!$D$4:$E$14,2,0)</f>
        <v>120</v>
      </c>
      <c r="K2262" s="3">
        <v>24000</v>
      </c>
      <c r="L2262" s="3">
        <v>9799</v>
      </c>
      <c r="M2262" s="3">
        <v>14201</v>
      </c>
      <c r="N2262" t="s">
        <v>23</v>
      </c>
    </row>
    <row r="2263" spans="2:14" hidden="1" x14ac:dyDescent="0.25">
      <c r="B2263" s="2">
        <v>43035</v>
      </c>
      <c r="C2263" s="7">
        <f>YEAR(base[[#This Row],[Data]])</f>
        <v>2017</v>
      </c>
      <c r="D2263" s="7" t="str">
        <f>UPPER(TEXT(base[[#This Row],[Data]],"mmm"))</f>
        <v>OUT</v>
      </c>
      <c r="E2263" t="s">
        <v>20</v>
      </c>
      <c r="F2263" t="s">
        <v>16</v>
      </c>
      <c r="G2263" t="str">
        <f>PROPER(base[[#This Row],[Evento]]&amp;" "&amp;base[[#This Row],[Tipo]])</f>
        <v>Empresa Adulto</v>
      </c>
      <c r="H2263" t="s">
        <v>15</v>
      </c>
      <c r="I2263">
        <v>50</v>
      </c>
      <c r="J2263" s="3">
        <f>VLOOKUP(_xlfn.CONCAT(base[[#This Row],[Evento]],base[[#This Row],[Tipo]]),'[1]tabela de preços'!$D$4:$E$14,2,0)</f>
        <v>100</v>
      </c>
      <c r="K2263" s="3">
        <v>5000</v>
      </c>
      <c r="L2263" s="3">
        <v>1929</v>
      </c>
      <c r="M2263" s="3">
        <v>3071</v>
      </c>
      <c r="N2263" t="s">
        <v>23</v>
      </c>
    </row>
    <row r="2264" spans="2:14" hidden="1" x14ac:dyDescent="0.25">
      <c r="B2264" s="2">
        <v>42464</v>
      </c>
      <c r="C2264" s="7">
        <f>YEAR(base[[#This Row],[Data]])</f>
        <v>2016</v>
      </c>
      <c r="D2264" s="7" t="str">
        <f>UPPER(TEXT(base[[#This Row],[Data]],"mmm"))</f>
        <v>ABR</v>
      </c>
      <c r="E2264" t="s">
        <v>21</v>
      </c>
      <c r="F2264" t="s">
        <v>14</v>
      </c>
      <c r="G2264" t="str">
        <f>PROPER(base[[#This Row],[Evento]]&amp;" "&amp;base[[#This Row],[Tipo]])</f>
        <v>15 Anos Teen</v>
      </c>
      <c r="H2264" t="s">
        <v>12</v>
      </c>
      <c r="I2264">
        <v>100</v>
      </c>
      <c r="J2264" s="3">
        <f>VLOOKUP(_xlfn.CONCAT(base[[#This Row],[Evento]],base[[#This Row],[Tipo]]),'[1]tabela de preços'!$D$4:$E$14,2,0)</f>
        <v>90</v>
      </c>
      <c r="K2264" s="3">
        <v>9000</v>
      </c>
      <c r="L2264" s="3">
        <v>3071</v>
      </c>
      <c r="M2264" s="3">
        <v>5929</v>
      </c>
      <c r="N2264" t="s">
        <v>23</v>
      </c>
    </row>
    <row r="2265" spans="2:14" hidden="1" x14ac:dyDescent="0.25">
      <c r="B2265" s="2">
        <v>42908</v>
      </c>
      <c r="C2265" s="7">
        <f>YEAR(base[[#This Row],[Data]])</f>
        <v>2017</v>
      </c>
      <c r="D2265" s="7" t="str">
        <f>UPPER(TEXT(base[[#This Row],[Data]],"mmm"))</f>
        <v>JUN</v>
      </c>
      <c r="E2265" t="s">
        <v>22</v>
      </c>
      <c r="F2265" t="s">
        <v>16</v>
      </c>
      <c r="G2265" t="str">
        <f>PROPER(base[[#This Row],[Evento]]&amp;" "&amp;base[[#This Row],[Tipo]])</f>
        <v>Despedida Adulto</v>
      </c>
      <c r="H2265" t="s">
        <v>15</v>
      </c>
      <c r="I2265">
        <v>150</v>
      </c>
      <c r="J2265" s="3">
        <f>VLOOKUP(_xlfn.CONCAT(base[[#This Row],[Evento]],base[[#This Row],[Tipo]]),'[1]tabela de preços'!$D$4:$E$14,2,0)</f>
        <v>120</v>
      </c>
      <c r="K2265" s="3">
        <v>18000</v>
      </c>
      <c r="L2265" s="3">
        <v>6142</v>
      </c>
      <c r="M2265" s="3">
        <v>11858</v>
      </c>
      <c r="N2265" t="s">
        <v>23</v>
      </c>
    </row>
    <row r="2266" spans="2:14" hidden="1" x14ac:dyDescent="0.25">
      <c r="B2266" s="2">
        <v>42609</v>
      </c>
      <c r="C2266" s="7">
        <f>YEAR(base[[#This Row],[Data]])</f>
        <v>2016</v>
      </c>
      <c r="D2266" s="7" t="str">
        <f>UPPER(TEXT(base[[#This Row],[Data]],"mmm"))</f>
        <v>AGO</v>
      </c>
      <c r="E2266" t="s">
        <v>10</v>
      </c>
      <c r="F2266" t="s">
        <v>11</v>
      </c>
      <c r="G2266" t="str">
        <f>PROPER(base[[#This Row],[Evento]]&amp;" "&amp;base[[#This Row],[Tipo]])</f>
        <v>Aniversário Infantil</v>
      </c>
      <c r="H2266" t="s">
        <v>12</v>
      </c>
      <c r="I2266">
        <v>50</v>
      </c>
      <c r="J2266" s="3">
        <f>VLOOKUP(_xlfn.CONCAT(base[[#This Row],[Evento]],base[[#This Row],[Tipo]]),'[1]tabela de preços'!$D$4:$E$14,2,0)</f>
        <v>70</v>
      </c>
      <c r="K2266" s="3">
        <v>3500</v>
      </c>
      <c r="L2266" s="3">
        <v>1199</v>
      </c>
      <c r="M2266" s="3">
        <v>2301</v>
      </c>
      <c r="N2266" t="s">
        <v>23</v>
      </c>
    </row>
    <row r="2267" spans="2:14" hidden="1" x14ac:dyDescent="0.25">
      <c r="B2267" s="2">
        <v>42584</v>
      </c>
      <c r="C2267" s="7">
        <f>YEAR(base[[#This Row],[Data]])</f>
        <v>2016</v>
      </c>
      <c r="D2267" s="7" t="str">
        <f>UPPER(TEXT(base[[#This Row],[Data]],"mmm"))</f>
        <v>AGO</v>
      </c>
      <c r="E2267" t="s">
        <v>10</v>
      </c>
      <c r="F2267" t="s">
        <v>14</v>
      </c>
      <c r="G2267" t="str">
        <f>PROPER(base[[#This Row],[Evento]]&amp;" "&amp;base[[#This Row],[Tipo]])</f>
        <v>Aniversário Teen</v>
      </c>
      <c r="H2267" t="s">
        <v>15</v>
      </c>
      <c r="I2267">
        <v>100</v>
      </c>
      <c r="J2267" s="3">
        <f>VLOOKUP(_xlfn.CONCAT(base[[#This Row],[Evento]],base[[#This Row],[Tipo]]),'[1]tabela de preços'!$D$4:$E$14,2,0)</f>
        <v>90</v>
      </c>
      <c r="K2267" s="3">
        <v>9000</v>
      </c>
      <c r="L2267" s="3">
        <v>3180</v>
      </c>
      <c r="M2267" s="3">
        <v>5820</v>
      </c>
      <c r="N2267" t="s">
        <v>23</v>
      </c>
    </row>
    <row r="2268" spans="2:14" hidden="1" x14ac:dyDescent="0.25">
      <c r="B2268" s="2">
        <v>42704</v>
      </c>
      <c r="C2268" s="7">
        <f>YEAR(base[[#This Row],[Data]])</f>
        <v>2016</v>
      </c>
      <c r="D2268" s="7" t="str">
        <f>UPPER(TEXT(base[[#This Row],[Data]],"mmm"))</f>
        <v>NOV</v>
      </c>
      <c r="E2268" t="s">
        <v>10</v>
      </c>
      <c r="F2268" t="s">
        <v>16</v>
      </c>
      <c r="G2268" t="str">
        <f>PROPER(base[[#This Row],[Evento]]&amp;" "&amp;base[[#This Row],[Tipo]])</f>
        <v>Aniversário Adulto</v>
      </c>
      <c r="H2268" t="s">
        <v>12</v>
      </c>
      <c r="I2268">
        <v>150</v>
      </c>
      <c r="J2268" s="3">
        <f>VLOOKUP(_xlfn.CONCAT(base[[#This Row],[Evento]],base[[#This Row],[Tipo]]),'[1]tabela de preços'!$D$4:$E$14,2,0)</f>
        <v>120</v>
      </c>
      <c r="K2268" s="3">
        <v>18000</v>
      </c>
      <c r="L2268" s="3">
        <v>8047</v>
      </c>
      <c r="M2268" s="3">
        <v>9953</v>
      </c>
      <c r="N2268" t="s">
        <v>23</v>
      </c>
    </row>
    <row r="2269" spans="2:14" hidden="1" x14ac:dyDescent="0.25">
      <c r="B2269" s="2">
        <v>42636</v>
      </c>
      <c r="C2269" s="7">
        <f>YEAR(base[[#This Row],[Data]])</f>
        <v>2016</v>
      </c>
      <c r="D2269" s="7" t="str">
        <f>UPPER(TEXT(base[[#This Row],[Data]],"mmm"))</f>
        <v>SET</v>
      </c>
      <c r="E2269" t="s">
        <v>10</v>
      </c>
      <c r="F2269" t="s">
        <v>17</v>
      </c>
      <c r="G2269" t="str">
        <f>PROPER(base[[#This Row],[Evento]]&amp;" "&amp;base[[#This Row],[Tipo]])</f>
        <v>Aniversário Melhor Idade</v>
      </c>
      <c r="H2269" t="s">
        <v>15</v>
      </c>
      <c r="I2269">
        <v>70</v>
      </c>
      <c r="J2269" s="3">
        <f>VLOOKUP(_xlfn.CONCAT(base[[#This Row],[Evento]],base[[#This Row],[Tipo]]),'[1]tabela de preços'!$D$4:$E$14,2,0)</f>
        <v>120</v>
      </c>
      <c r="K2269" s="3">
        <v>8400</v>
      </c>
      <c r="L2269" s="3">
        <v>3323</v>
      </c>
      <c r="M2269" s="3">
        <v>5077</v>
      </c>
      <c r="N2269" t="s">
        <v>23</v>
      </c>
    </row>
    <row r="2270" spans="2:14" hidden="1" x14ac:dyDescent="0.25">
      <c r="B2270" s="2">
        <v>42851</v>
      </c>
      <c r="C2270" s="7">
        <f>YEAR(base[[#This Row],[Data]])</f>
        <v>2017</v>
      </c>
      <c r="D2270" s="7" t="str">
        <f>UPPER(TEXT(base[[#This Row],[Data]],"mmm"))</f>
        <v>ABR</v>
      </c>
      <c r="E2270" t="s">
        <v>18</v>
      </c>
      <c r="F2270" t="s">
        <v>16</v>
      </c>
      <c r="G2270" t="str">
        <f>PROPER(base[[#This Row],[Evento]]&amp;" "&amp;base[[#This Row],[Tipo]])</f>
        <v>Casamento Adulto</v>
      </c>
      <c r="H2270" t="s">
        <v>12</v>
      </c>
      <c r="I2270">
        <v>120</v>
      </c>
      <c r="J2270" s="3">
        <f>VLOOKUP(_xlfn.CONCAT(base[[#This Row],[Evento]],base[[#This Row],[Tipo]]),'[1]tabela de preços'!$D$4:$E$14,2,0)</f>
        <v>150</v>
      </c>
      <c r="K2270" s="3">
        <v>18000</v>
      </c>
      <c r="L2270" s="3">
        <v>7388</v>
      </c>
      <c r="M2270" s="3">
        <v>10612</v>
      </c>
      <c r="N2270" t="s">
        <v>23</v>
      </c>
    </row>
    <row r="2271" spans="2:14" hidden="1" x14ac:dyDescent="0.25">
      <c r="B2271" s="2">
        <v>43050</v>
      </c>
      <c r="C2271" s="7">
        <f>YEAR(base[[#This Row],[Data]])</f>
        <v>2017</v>
      </c>
      <c r="D2271" s="7" t="str">
        <f>UPPER(TEXT(base[[#This Row],[Data]],"mmm"))</f>
        <v>NOV</v>
      </c>
      <c r="E2271" t="s">
        <v>19</v>
      </c>
      <c r="F2271" t="s">
        <v>16</v>
      </c>
      <c r="G2271" t="str">
        <f>PROPER(base[[#This Row],[Evento]]&amp;" "&amp;base[[#This Row],[Tipo]])</f>
        <v>Bodas Adulto</v>
      </c>
      <c r="H2271" t="s">
        <v>15</v>
      </c>
      <c r="I2271">
        <v>100</v>
      </c>
      <c r="J2271" s="3">
        <f>VLOOKUP(_xlfn.CONCAT(base[[#This Row],[Evento]],base[[#This Row],[Tipo]]),'[1]tabela de preços'!$D$4:$E$14,2,0)</f>
        <v>150</v>
      </c>
      <c r="K2271" s="3">
        <v>15000</v>
      </c>
      <c r="L2271" s="3">
        <v>5386</v>
      </c>
      <c r="M2271" s="3">
        <v>9614</v>
      </c>
      <c r="N2271" t="s">
        <v>23</v>
      </c>
    </row>
    <row r="2272" spans="2:14" x14ac:dyDescent="0.25">
      <c r="B2272" s="2">
        <v>42738</v>
      </c>
      <c r="C2272" s="7">
        <f>YEAR(base[[#This Row],[Data]])</f>
        <v>2017</v>
      </c>
      <c r="D2272" s="7" t="str">
        <f>UPPER(TEXT(base[[#This Row],[Data]],"mmm"))</f>
        <v>JAN</v>
      </c>
      <c r="E2272" t="s">
        <v>19</v>
      </c>
      <c r="F2272" t="s">
        <v>17</v>
      </c>
      <c r="G2272" t="str">
        <f>PROPER(base[[#This Row],[Evento]]&amp;" "&amp;base[[#This Row],[Tipo]])</f>
        <v>Bodas Melhor Idade</v>
      </c>
      <c r="H2272" t="s">
        <v>12</v>
      </c>
      <c r="I2272">
        <v>200</v>
      </c>
      <c r="J2272" s="3">
        <f>VLOOKUP(_xlfn.CONCAT(base[[#This Row],[Evento]],base[[#This Row],[Tipo]]),'[1]tabela de preços'!$D$4:$E$14,2,0)</f>
        <v>120</v>
      </c>
      <c r="K2272" s="3">
        <v>24000</v>
      </c>
      <c r="L2272" s="3">
        <v>10587</v>
      </c>
      <c r="M2272" s="3">
        <v>13413</v>
      </c>
      <c r="N2272" t="s">
        <v>23</v>
      </c>
    </row>
    <row r="2273" spans="2:14" hidden="1" x14ac:dyDescent="0.25">
      <c r="B2273" s="2">
        <v>42646</v>
      </c>
      <c r="C2273" s="7">
        <f>YEAR(base[[#This Row],[Data]])</f>
        <v>2016</v>
      </c>
      <c r="D2273" s="7" t="str">
        <f>UPPER(TEXT(base[[#This Row],[Data]],"mmm"))</f>
        <v>OUT</v>
      </c>
      <c r="E2273" t="s">
        <v>20</v>
      </c>
      <c r="F2273" t="s">
        <v>16</v>
      </c>
      <c r="G2273" t="str">
        <f>PROPER(base[[#This Row],[Evento]]&amp;" "&amp;base[[#This Row],[Tipo]])</f>
        <v>Empresa Adulto</v>
      </c>
      <c r="H2273" t="s">
        <v>15</v>
      </c>
      <c r="I2273">
        <v>50</v>
      </c>
      <c r="J2273" s="3">
        <f>VLOOKUP(_xlfn.CONCAT(base[[#This Row],[Evento]],base[[#This Row],[Tipo]]),'[1]tabela de preços'!$D$4:$E$14,2,0)</f>
        <v>100</v>
      </c>
      <c r="K2273" s="3">
        <v>5000</v>
      </c>
      <c r="L2273" s="3">
        <v>1803</v>
      </c>
      <c r="M2273" s="3">
        <v>3197</v>
      </c>
      <c r="N2273" t="s">
        <v>23</v>
      </c>
    </row>
    <row r="2274" spans="2:14" hidden="1" x14ac:dyDescent="0.25">
      <c r="B2274" s="2">
        <v>42985</v>
      </c>
      <c r="C2274" s="7">
        <f>YEAR(base[[#This Row],[Data]])</f>
        <v>2017</v>
      </c>
      <c r="D2274" s="7" t="str">
        <f>UPPER(TEXT(base[[#This Row],[Data]],"mmm"))</f>
        <v>SET</v>
      </c>
      <c r="E2274" t="s">
        <v>21</v>
      </c>
      <c r="F2274" t="s">
        <v>14</v>
      </c>
      <c r="G2274" t="str">
        <f>PROPER(base[[#This Row],[Evento]]&amp;" "&amp;base[[#This Row],[Tipo]])</f>
        <v>15 Anos Teen</v>
      </c>
      <c r="H2274" t="s">
        <v>12</v>
      </c>
      <c r="I2274">
        <v>100</v>
      </c>
      <c r="J2274" s="3">
        <f>VLOOKUP(_xlfn.CONCAT(base[[#This Row],[Evento]],base[[#This Row],[Tipo]]),'[1]tabela de preços'!$D$4:$E$14,2,0)</f>
        <v>90</v>
      </c>
      <c r="K2274" s="3">
        <v>9000</v>
      </c>
      <c r="L2274" s="3">
        <v>3221</v>
      </c>
      <c r="M2274" s="3">
        <v>5779</v>
      </c>
      <c r="N2274" t="s">
        <v>23</v>
      </c>
    </row>
    <row r="2275" spans="2:14" hidden="1" x14ac:dyDescent="0.25">
      <c r="B2275" s="2">
        <v>42387</v>
      </c>
      <c r="C2275" s="7">
        <f>YEAR(base[[#This Row],[Data]])</f>
        <v>2016</v>
      </c>
      <c r="D2275" s="7" t="str">
        <f>UPPER(TEXT(base[[#This Row],[Data]],"mmm"))</f>
        <v>JAN</v>
      </c>
      <c r="E2275" t="s">
        <v>22</v>
      </c>
      <c r="F2275" t="s">
        <v>16</v>
      </c>
      <c r="G2275" t="str">
        <f>PROPER(base[[#This Row],[Evento]]&amp;" "&amp;base[[#This Row],[Tipo]])</f>
        <v>Despedida Adulto</v>
      </c>
      <c r="H2275" t="s">
        <v>15</v>
      </c>
      <c r="I2275">
        <v>150</v>
      </c>
      <c r="J2275" s="3">
        <f>VLOOKUP(_xlfn.CONCAT(base[[#This Row],[Evento]],base[[#This Row],[Tipo]]),'[1]tabela de preços'!$D$4:$E$14,2,0)</f>
        <v>120</v>
      </c>
      <c r="K2275" s="3">
        <v>18000</v>
      </c>
      <c r="L2275" s="3">
        <v>6312</v>
      </c>
      <c r="M2275" s="3">
        <v>11688</v>
      </c>
      <c r="N2275" t="s">
        <v>23</v>
      </c>
    </row>
    <row r="2276" spans="2:14" hidden="1" x14ac:dyDescent="0.25">
      <c r="B2276" s="2">
        <v>42392</v>
      </c>
      <c r="C2276" s="7">
        <f>YEAR(base[[#This Row],[Data]])</f>
        <v>2016</v>
      </c>
      <c r="D2276" s="7" t="str">
        <f>UPPER(TEXT(base[[#This Row],[Data]],"mmm"))</f>
        <v>JAN</v>
      </c>
      <c r="E2276" t="s">
        <v>10</v>
      </c>
      <c r="F2276" t="s">
        <v>11</v>
      </c>
      <c r="G2276" t="str">
        <f>PROPER(base[[#This Row],[Evento]]&amp;" "&amp;base[[#This Row],[Tipo]])</f>
        <v>Aniversário Infantil</v>
      </c>
      <c r="H2276" t="s">
        <v>12</v>
      </c>
      <c r="I2276">
        <v>50</v>
      </c>
      <c r="J2276" s="3">
        <f>VLOOKUP(_xlfn.CONCAT(base[[#This Row],[Evento]],base[[#This Row],[Tipo]]),'[1]tabela de preços'!$D$4:$E$14,2,0)</f>
        <v>70</v>
      </c>
      <c r="K2276" s="3">
        <v>3500</v>
      </c>
      <c r="L2276" s="3">
        <v>1541</v>
      </c>
      <c r="M2276" s="3">
        <v>1959</v>
      </c>
      <c r="N2276" t="s">
        <v>23</v>
      </c>
    </row>
    <row r="2277" spans="2:14" hidden="1" x14ac:dyDescent="0.25">
      <c r="B2277" s="2">
        <v>42384</v>
      </c>
      <c r="C2277" s="7">
        <f>YEAR(base[[#This Row],[Data]])</f>
        <v>2016</v>
      </c>
      <c r="D2277" s="7" t="str">
        <f>UPPER(TEXT(base[[#This Row],[Data]],"mmm"))</f>
        <v>JAN</v>
      </c>
      <c r="E2277" t="s">
        <v>10</v>
      </c>
      <c r="F2277" t="s">
        <v>14</v>
      </c>
      <c r="G2277" t="str">
        <f>PROPER(base[[#This Row],[Evento]]&amp;" "&amp;base[[#This Row],[Tipo]])</f>
        <v>Aniversário Teen</v>
      </c>
      <c r="H2277" t="s">
        <v>15</v>
      </c>
      <c r="I2277">
        <v>100</v>
      </c>
      <c r="J2277" s="3">
        <f>VLOOKUP(_xlfn.CONCAT(base[[#This Row],[Evento]],base[[#This Row],[Tipo]]),'[1]tabela de preços'!$D$4:$E$14,2,0)</f>
        <v>90</v>
      </c>
      <c r="K2277" s="3">
        <v>9000</v>
      </c>
      <c r="L2277" s="3">
        <v>3892</v>
      </c>
      <c r="M2277" s="3">
        <v>5108</v>
      </c>
      <c r="N2277" t="s">
        <v>23</v>
      </c>
    </row>
    <row r="2278" spans="2:14" hidden="1" x14ac:dyDescent="0.25">
      <c r="B2278" s="2">
        <v>42726</v>
      </c>
      <c r="C2278" s="7">
        <f>YEAR(base[[#This Row],[Data]])</f>
        <v>2016</v>
      </c>
      <c r="D2278" s="7" t="str">
        <f>UPPER(TEXT(base[[#This Row],[Data]],"mmm"))</f>
        <v>DEZ</v>
      </c>
      <c r="E2278" t="s">
        <v>10</v>
      </c>
      <c r="F2278" t="s">
        <v>16</v>
      </c>
      <c r="G2278" t="str">
        <f>PROPER(base[[#This Row],[Evento]]&amp;" "&amp;base[[#This Row],[Tipo]])</f>
        <v>Aniversário Adulto</v>
      </c>
      <c r="H2278" t="s">
        <v>12</v>
      </c>
      <c r="I2278">
        <v>150</v>
      </c>
      <c r="J2278" s="3">
        <f>VLOOKUP(_xlfn.CONCAT(base[[#This Row],[Evento]],base[[#This Row],[Tipo]]),'[1]tabela de preços'!$D$4:$E$14,2,0)</f>
        <v>120</v>
      </c>
      <c r="K2278" s="3">
        <v>18000</v>
      </c>
      <c r="L2278" s="3">
        <v>7919</v>
      </c>
      <c r="M2278" s="3">
        <v>10081</v>
      </c>
      <c r="N2278" t="s">
        <v>23</v>
      </c>
    </row>
    <row r="2279" spans="2:14" hidden="1" x14ac:dyDescent="0.25">
      <c r="B2279" s="2">
        <v>42787</v>
      </c>
      <c r="C2279" s="7">
        <f>YEAR(base[[#This Row],[Data]])</f>
        <v>2017</v>
      </c>
      <c r="D2279" s="7" t="str">
        <f>UPPER(TEXT(base[[#This Row],[Data]],"mmm"))</f>
        <v>FEV</v>
      </c>
      <c r="E2279" t="s">
        <v>10</v>
      </c>
      <c r="F2279" t="s">
        <v>17</v>
      </c>
      <c r="G2279" t="str">
        <f>PROPER(base[[#This Row],[Evento]]&amp;" "&amp;base[[#This Row],[Tipo]])</f>
        <v>Aniversário Melhor Idade</v>
      </c>
      <c r="H2279" t="s">
        <v>15</v>
      </c>
      <c r="I2279">
        <v>70</v>
      </c>
      <c r="J2279" s="3">
        <f>VLOOKUP(_xlfn.CONCAT(base[[#This Row],[Evento]],base[[#This Row],[Tipo]]),'[1]tabela de preços'!$D$4:$E$14,2,0)</f>
        <v>120</v>
      </c>
      <c r="K2279" s="3">
        <v>8400</v>
      </c>
      <c r="L2279" s="3">
        <v>2964</v>
      </c>
      <c r="M2279" s="3">
        <v>5436</v>
      </c>
      <c r="N2279" t="s">
        <v>23</v>
      </c>
    </row>
    <row r="2280" spans="2:14" hidden="1" x14ac:dyDescent="0.25">
      <c r="B2280" s="2">
        <v>42941</v>
      </c>
      <c r="C2280" s="7">
        <f>YEAR(base[[#This Row],[Data]])</f>
        <v>2017</v>
      </c>
      <c r="D2280" s="7" t="str">
        <f>UPPER(TEXT(base[[#This Row],[Data]],"mmm"))</f>
        <v>JUL</v>
      </c>
      <c r="E2280" t="s">
        <v>18</v>
      </c>
      <c r="F2280" t="s">
        <v>16</v>
      </c>
      <c r="G2280" t="str">
        <f>PROPER(base[[#This Row],[Evento]]&amp;" "&amp;base[[#This Row],[Tipo]])</f>
        <v>Casamento Adulto</v>
      </c>
      <c r="H2280" t="s">
        <v>12</v>
      </c>
      <c r="I2280">
        <v>120</v>
      </c>
      <c r="J2280" s="3">
        <f>VLOOKUP(_xlfn.CONCAT(base[[#This Row],[Evento]],base[[#This Row],[Tipo]]),'[1]tabela de preços'!$D$4:$E$14,2,0)</f>
        <v>150</v>
      </c>
      <c r="K2280" s="3">
        <v>18000</v>
      </c>
      <c r="L2280" s="3">
        <v>6574</v>
      </c>
      <c r="M2280" s="3">
        <v>11426</v>
      </c>
      <c r="N2280" t="s">
        <v>23</v>
      </c>
    </row>
    <row r="2281" spans="2:14" hidden="1" x14ac:dyDescent="0.25">
      <c r="B2281" s="2">
        <v>42464</v>
      </c>
      <c r="C2281" s="7">
        <f>YEAR(base[[#This Row],[Data]])</f>
        <v>2016</v>
      </c>
      <c r="D2281" s="7" t="str">
        <f>UPPER(TEXT(base[[#This Row],[Data]],"mmm"))</f>
        <v>ABR</v>
      </c>
      <c r="E2281" t="s">
        <v>19</v>
      </c>
      <c r="F2281" t="s">
        <v>16</v>
      </c>
      <c r="G2281" t="str">
        <f>PROPER(base[[#This Row],[Evento]]&amp;" "&amp;base[[#This Row],[Tipo]])</f>
        <v>Bodas Adulto</v>
      </c>
      <c r="H2281" t="s">
        <v>15</v>
      </c>
      <c r="I2281">
        <v>100</v>
      </c>
      <c r="J2281" s="3">
        <f>VLOOKUP(_xlfn.CONCAT(base[[#This Row],[Evento]],base[[#This Row],[Tipo]]),'[1]tabela de preços'!$D$4:$E$14,2,0)</f>
        <v>150</v>
      </c>
      <c r="K2281" s="3">
        <v>15000</v>
      </c>
      <c r="L2281" s="3">
        <v>5962</v>
      </c>
      <c r="M2281" s="3">
        <v>9038</v>
      </c>
      <c r="N2281" t="s">
        <v>23</v>
      </c>
    </row>
    <row r="2282" spans="2:14" hidden="1" x14ac:dyDescent="0.25">
      <c r="B2282" s="2">
        <v>43074</v>
      </c>
      <c r="C2282" s="7">
        <f>YEAR(base[[#This Row],[Data]])</f>
        <v>2017</v>
      </c>
      <c r="D2282" s="7" t="str">
        <f>UPPER(TEXT(base[[#This Row],[Data]],"mmm"))</f>
        <v>DEZ</v>
      </c>
      <c r="E2282" t="s">
        <v>19</v>
      </c>
      <c r="F2282" t="s">
        <v>17</v>
      </c>
      <c r="G2282" t="str">
        <f>PROPER(base[[#This Row],[Evento]]&amp;" "&amp;base[[#This Row],[Tipo]])</f>
        <v>Bodas Melhor Idade</v>
      </c>
      <c r="H2282" t="s">
        <v>12</v>
      </c>
      <c r="I2282">
        <v>200</v>
      </c>
      <c r="J2282" s="3">
        <f>VLOOKUP(_xlfn.CONCAT(base[[#This Row],[Evento]],base[[#This Row],[Tipo]]),'[1]tabela de preços'!$D$4:$E$14,2,0)</f>
        <v>120</v>
      </c>
      <c r="K2282" s="3">
        <v>24000</v>
      </c>
      <c r="L2282" s="3">
        <v>9296</v>
      </c>
      <c r="M2282" s="3">
        <v>14704</v>
      </c>
      <c r="N2282" t="s">
        <v>23</v>
      </c>
    </row>
    <row r="2283" spans="2:14" hidden="1" x14ac:dyDescent="0.25">
      <c r="B2283" s="2">
        <v>42662</v>
      </c>
      <c r="C2283" s="7">
        <f>YEAR(base[[#This Row],[Data]])</f>
        <v>2016</v>
      </c>
      <c r="D2283" s="7" t="str">
        <f>UPPER(TEXT(base[[#This Row],[Data]],"mmm"))</f>
        <v>OUT</v>
      </c>
      <c r="E2283" t="s">
        <v>20</v>
      </c>
      <c r="F2283" t="s">
        <v>16</v>
      </c>
      <c r="G2283" t="str">
        <f>PROPER(base[[#This Row],[Evento]]&amp;" "&amp;base[[#This Row],[Tipo]])</f>
        <v>Empresa Adulto</v>
      </c>
      <c r="H2283" t="s">
        <v>15</v>
      </c>
      <c r="I2283">
        <v>50</v>
      </c>
      <c r="J2283" s="3">
        <f>VLOOKUP(_xlfn.CONCAT(base[[#This Row],[Evento]],base[[#This Row],[Tipo]]),'[1]tabela de preços'!$D$4:$E$14,2,0)</f>
        <v>100</v>
      </c>
      <c r="K2283" s="3">
        <v>5000</v>
      </c>
      <c r="L2283" s="3">
        <v>1673</v>
      </c>
      <c r="M2283" s="3">
        <v>3327</v>
      </c>
      <c r="N2283" t="s">
        <v>23</v>
      </c>
    </row>
    <row r="2284" spans="2:14" hidden="1" x14ac:dyDescent="0.25">
      <c r="B2284" s="2">
        <v>42774</v>
      </c>
      <c r="C2284" s="7">
        <f>YEAR(base[[#This Row],[Data]])</f>
        <v>2017</v>
      </c>
      <c r="D2284" s="7" t="str">
        <f>UPPER(TEXT(base[[#This Row],[Data]],"mmm"))</f>
        <v>FEV</v>
      </c>
      <c r="E2284" t="s">
        <v>21</v>
      </c>
      <c r="F2284" t="s">
        <v>14</v>
      </c>
      <c r="G2284" t="str">
        <f>PROPER(base[[#This Row],[Evento]]&amp;" "&amp;base[[#This Row],[Tipo]])</f>
        <v>15 Anos Teen</v>
      </c>
      <c r="H2284" t="s">
        <v>12</v>
      </c>
      <c r="I2284">
        <v>100</v>
      </c>
      <c r="J2284" s="3">
        <f>VLOOKUP(_xlfn.CONCAT(base[[#This Row],[Evento]],base[[#This Row],[Tipo]]),'[1]tabela de preços'!$D$4:$E$14,2,0)</f>
        <v>90</v>
      </c>
      <c r="K2284" s="3">
        <v>9000</v>
      </c>
      <c r="L2284" s="3">
        <v>3086</v>
      </c>
      <c r="M2284" s="3">
        <v>5914</v>
      </c>
      <c r="N2284" t="s">
        <v>23</v>
      </c>
    </row>
    <row r="2285" spans="2:14" hidden="1" x14ac:dyDescent="0.25">
      <c r="B2285" s="2">
        <v>43084</v>
      </c>
      <c r="C2285" s="7">
        <f>YEAR(base[[#This Row],[Data]])</f>
        <v>2017</v>
      </c>
      <c r="D2285" s="7" t="str">
        <f>UPPER(TEXT(base[[#This Row],[Data]],"mmm"))</f>
        <v>DEZ</v>
      </c>
      <c r="E2285" t="s">
        <v>22</v>
      </c>
      <c r="F2285" t="s">
        <v>16</v>
      </c>
      <c r="G2285" t="str">
        <f>PROPER(base[[#This Row],[Evento]]&amp;" "&amp;base[[#This Row],[Tipo]])</f>
        <v>Despedida Adulto</v>
      </c>
      <c r="H2285" t="s">
        <v>15</v>
      </c>
      <c r="I2285">
        <v>150</v>
      </c>
      <c r="J2285" s="3">
        <f>VLOOKUP(_xlfn.CONCAT(base[[#This Row],[Evento]],base[[#This Row],[Tipo]]),'[1]tabela de preços'!$D$4:$E$14,2,0)</f>
        <v>120</v>
      </c>
      <c r="K2285" s="3">
        <v>18000</v>
      </c>
      <c r="L2285" s="3">
        <v>6837</v>
      </c>
      <c r="M2285" s="3">
        <v>11163</v>
      </c>
      <c r="N2285" t="s">
        <v>23</v>
      </c>
    </row>
    <row r="2286" spans="2:14" hidden="1" x14ac:dyDescent="0.25">
      <c r="B2286" s="2">
        <v>42825</v>
      </c>
      <c r="C2286" s="7">
        <f>YEAR(base[[#This Row],[Data]])</f>
        <v>2017</v>
      </c>
      <c r="D2286" s="7" t="str">
        <f>UPPER(TEXT(base[[#This Row],[Data]],"mmm"))</f>
        <v>MAR</v>
      </c>
      <c r="E2286" t="s">
        <v>10</v>
      </c>
      <c r="F2286" t="s">
        <v>11</v>
      </c>
      <c r="G2286" t="str">
        <f>PROPER(base[[#This Row],[Evento]]&amp;" "&amp;base[[#This Row],[Tipo]])</f>
        <v>Aniversário Infantil</v>
      </c>
      <c r="H2286" t="s">
        <v>12</v>
      </c>
      <c r="I2286">
        <v>50</v>
      </c>
      <c r="J2286" s="3">
        <f>VLOOKUP(_xlfn.CONCAT(base[[#This Row],[Evento]],base[[#This Row],[Tipo]]),'[1]tabela de preços'!$D$4:$E$14,2,0)</f>
        <v>70</v>
      </c>
      <c r="K2286" s="3">
        <v>3500</v>
      </c>
      <c r="L2286" s="3">
        <v>1177</v>
      </c>
      <c r="M2286" s="3">
        <v>2323</v>
      </c>
      <c r="N2286" t="s">
        <v>23</v>
      </c>
    </row>
    <row r="2287" spans="2:14" x14ac:dyDescent="0.25">
      <c r="B2287" s="2">
        <v>42750</v>
      </c>
      <c r="C2287" s="7">
        <f>YEAR(base[[#This Row],[Data]])</f>
        <v>2017</v>
      </c>
      <c r="D2287" s="7" t="str">
        <f>UPPER(TEXT(base[[#This Row],[Data]],"mmm"))</f>
        <v>JAN</v>
      </c>
      <c r="E2287" t="s">
        <v>10</v>
      </c>
      <c r="F2287" t="s">
        <v>14</v>
      </c>
      <c r="G2287" t="str">
        <f>PROPER(base[[#This Row],[Evento]]&amp;" "&amp;base[[#This Row],[Tipo]])</f>
        <v>Aniversário Teen</v>
      </c>
      <c r="H2287" t="s">
        <v>15</v>
      </c>
      <c r="I2287">
        <v>100</v>
      </c>
      <c r="J2287" s="3">
        <f>VLOOKUP(_xlfn.CONCAT(base[[#This Row],[Evento]],base[[#This Row],[Tipo]]),'[1]tabela de preços'!$D$4:$E$14,2,0)</f>
        <v>90</v>
      </c>
      <c r="K2287" s="3">
        <v>9000</v>
      </c>
      <c r="L2287" s="3">
        <v>3276</v>
      </c>
      <c r="M2287" s="3">
        <v>5724</v>
      </c>
      <c r="N2287" t="s">
        <v>23</v>
      </c>
    </row>
    <row r="2288" spans="2:14" hidden="1" x14ac:dyDescent="0.25">
      <c r="B2288" s="2">
        <v>42781</v>
      </c>
      <c r="C2288" s="7">
        <f>YEAR(base[[#This Row],[Data]])</f>
        <v>2017</v>
      </c>
      <c r="D2288" s="7" t="str">
        <f>UPPER(TEXT(base[[#This Row],[Data]],"mmm"))</f>
        <v>FEV</v>
      </c>
      <c r="E2288" t="s">
        <v>10</v>
      </c>
      <c r="F2288" t="s">
        <v>16</v>
      </c>
      <c r="G2288" t="str">
        <f>PROPER(base[[#This Row],[Evento]]&amp;" "&amp;base[[#This Row],[Tipo]])</f>
        <v>Aniversário Adulto</v>
      </c>
      <c r="H2288" t="s">
        <v>12</v>
      </c>
      <c r="I2288">
        <v>150</v>
      </c>
      <c r="J2288" s="3">
        <f>VLOOKUP(_xlfn.CONCAT(base[[#This Row],[Evento]],base[[#This Row],[Tipo]]),'[1]tabela de preços'!$D$4:$E$14,2,0)</f>
        <v>120</v>
      </c>
      <c r="K2288" s="3">
        <v>18000</v>
      </c>
      <c r="L2288" s="3">
        <v>6747</v>
      </c>
      <c r="M2288" s="3">
        <v>11253</v>
      </c>
      <c r="N2288" t="s">
        <v>23</v>
      </c>
    </row>
    <row r="2289" spans="2:14" hidden="1" x14ac:dyDescent="0.25">
      <c r="B2289" s="2">
        <v>42637</v>
      </c>
      <c r="C2289" s="7">
        <f>YEAR(base[[#This Row],[Data]])</f>
        <v>2016</v>
      </c>
      <c r="D2289" s="7" t="str">
        <f>UPPER(TEXT(base[[#This Row],[Data]],"mmm"))</f>
        <v>SET</v>
      </c>
      <c r="E2289" t="s">
        <v>10</v>
      </c>
      <c r="F2289" t="s">
        <v>17</v>
      </c>
      <c r="G2289" t="str">
        <f>PROPER(base[[#This Row],[Evento]]&amp;" "&amp;base[[#This Row],[Tipo]])</f>
        <v>Aniversário Melhor Idade</v>
      </c>
      <c r="H2289" t="s">
        <v>15</v>
      </c>
      <c r="I2289">
        <v>70</v>
      </c>
      <c r="J2289" s="3">
        <f>VLOOKUP(_xlfn.CONCAT(base[[#This Row],[Evento]],base[[#This Row],[Tipo]]),'[1]tabela de preços'!$D$4:$E$14,2,0)</f>
        <v>120</v>
      </c>
      <c r="K2289" s="3">
        <v>8400</v>
      </c>
      <c r="L2289" s="3">
        <v>3057</v>
      </c>
      <c r="M2289" s="3">
        <v>5343</v>
      </c>
      <c r="N2289" t="s">
        <v>23</v>
      </c>
    </row>
    <row r="2290" spans="2:14" hidden="1" x14ac:dyDescent="0.25">
      <c r="B2290" s="2">
        <v>43025</v>
      </c>
      <c r="C2290" s="7">
        <f>YEAR(base[[#This Row],[Data]])</f>
        <v>2017</v>
      </c>
      <c r="D2290" s="7" t="str">
        <f>UPPER(TEXT(base[[#This Row],[Data]],"mmm"))</f>
        <v>OUT</v>
      </c>
      <c r="E2290" t="s">
        <v>18</v>
      </c>
      <c r="F2290" t="s">
        <v>16</v>
      </c>
      <c r="G2290" t="str">
        <f>PROPER(base[[#This Row],[Evento]]&amp;" "&amp;base[[#This Row],[Tipo]])</f>
        <v>Casamento Adulto</v>
      </c>
      <c r="H2290" t="s">
        <v>12</v>
      </c>
      <c r="I2290">
        <v>120</v>
      </c>
      <c r="J2290" s="3">
        <f>VLOOKUP(_xlfn.CONCAT(base[[#This Row],[Evento]],base[[#This Row],[Tipo]]),'[1]tabela de preços'!$D$4:$E$14,2,0)</f>
        <v>150</v>
      </c>
      <c r="K2290" s="3">
        <v>18000</v>
      </c>
      <c r="L2290" s="3">
        <v>6508</v>
      </c>
      <c r="M2290" s="3">
        <v>11492</v>
      </c>
      <c r="N2290" t="s">
        <v>23</v>
      </c>
    </row>
    <row r="2291" spans="2:14" hidden="1" x14ac:dyDescent="0.25">
      <c r="B2291" s="2">
        <v>43023</v>
      </c>
      <c r="C2291" s="7">
        <f>YEAR(base[[#This Row],[Data]])</f>
        <v>2017</v>
      </c>
      <c r="D2291" s="7" t="str">
        <f>UPPER(TEXT(base[[#This Row],[Data]],"mmm"))</f>
        <v>OUT</v>
      </c>
      <c r="E2291" t="s">
        <v>19</v>
      </c>
      <c r="F2291" t="s">
        <v>16</v>
      </c>
      <c r="G2291" t="str">
        <f>PROPER(base[[#This Row],[Evento]]&amp;" "&amp;base[[#This Row],[Tipo]])</f>
        <v>Bodas Adulto</v>
      </c>
      <c r="H2291" t="s">
        <v>15</v>
      </c>
      <c r="I2291">
        <v>100</v>
      </c>
      <c r="J2291" s="3">
        <f>VLOOKUP(_xlfn.CONCAT(base[[#This Row],[Evento]],base[[#This Row],[Tipo]]),'[1]tabela de preços'!$D$4:$E$14,2,0)</f>
        <v>150</v>
      </c>
      <c r="K2291" s="3">
        <v>15000</v>
      </c>
      <c r="L2291" s="3">
        <v>5880</v>
      </c>
      <c r="M2291" s="3">
        <v>9120</v>
      </c>
      <c r="N2291" t="s">
        <v>23</v>
      </c>
    </row>
    <row r="2292" spans="2:14" hidden="1" x14ac:dyDescent="0.25">
      <c r="B2292" s="2">
        <v>42473</v>
      </c>
      <c r="C2292" s="7">
        <f>YEAR(base[[#This Row],[Data]])</f>
        <v>2016</v>
      </c>
      <c r="D2292" s="7" t="str">
        <f>UPPER(TEXT(base[[#This Row],[Data]],"mmm"))</f>
        <v>ABR</v>
      </c>
      <c r="E2292" t="s">
        <v>19</v>
      </c>
      <c r="F2292" t="s">
        <v>17</v>
      </c>
      <c r="G2292" t="str">
        <f>PROPER(base[[#This Row],[Evento]]&amp;" "&amp;base[[#This Row],[Tipo]])</f>
        <v>Bodas Melhor Idade</v>
      </c>
      <c r="H2292" t="s">
        <v>12</v>
      </c>
      <c r="I2292">
        <v>200</v>
      </c>
      <c r="J2292" s="3">
        <f>VLOOKUP(_xlfn.CONCAT(base[[#This Row],[Evento]],base[[#This Row],[Tipo]]),'[1]tabela de preços'!$D$4:$E$14,2,0)</f>
        <v>120</v>
      </c>
      <c r="K2292" s="3">
        <v>24000</v>
      </c>
      <c r="L2292" s="3">
        <v>10772</v>
      </c>
      <c r="M2292" s="3">
        <v>13228</v>
      </c>
      <c r="N2292" t="s">
        <v>23</v>
      </c>
    </row>
    <row r="2293" spans="2:14" hidden="1" x14ac:dyDescent="0.25">
      <c r="B2293" s="2">
        <v>42981</v>
      </c>
      <c r="C2293" s="7">
        <f>YEAR(base[[#This Row],[Data]])</f>
        <v>2017</v>
      </c>
      <c r="D2293" s="7" t="str">
        <f>UPPER(TEXT(base[[#This Row],[Data]],"mmm"))</f>
        <v>SET</v>
      </c>
      <c r="E2293" t="s">
        <v>20</v>
      </c>
      <c r="F2293" t="s">
        <v>16</v>
      </c>
      <c r="G2293" t="str">
        <f>PROPER(base[[#This Row],[Evento]]&amp;" "&amp;base[[#This Row],[Tipo]])</f>
        <v>Empresa Adulto</v>
      </c>
      <c r="H2293" t="s">
        <v>15</v>
      </c>
      <c r="I2293">
        <v>50</v>
      </c>
      <c r="J2293" s="3">
        <f>VLOOKUP(_xlfn.CONCAT(base[[#This Row],[Evento]],base[[#This Row],[Tipo]]),'[1]tabela de preços'!$D$4:$E$14,2,0)</f>
        <v>100</v>
      </c>
      <c r="K2293" s="3">
        <v>5000</v>
      </c>
      <c r="L2293" s="3">
        <v>1655</v>
      </c>
      <c r="M2293" s="3">
        <v>3345</v>
      </c>
      <c r="N2293" t="s">
        <v>23</v>
      </c>
    </row>
    <row r="2294" spans="2:14" hidden="1" x14ac:dyDescent="0.25">
      <c r="B2294" s="2">
        <v>43007</v>
      </c>
      <c r="C2294" s="7">
        <f>YEAR(base[[#This Row],[Data]])</f>
        <v>2017</v>
      </c>
      <c r="D2294" s="7" t="str">
        <f>UPPER(TEXT(base[[#This Row],[Data]],"mmm"))</f>
        <v>SET</v>
      </c>
      <c r="E2294" t="s">
        <v>21</v>
      </c>
      <c r="F2294" t="s">
        <v>14</v>
      </c>
      <c r="G2294" t="str">
        <f>PROPER(base[[#This Row],[Evento]]&amp;" "&amp;base[[#This Row],[Tipo]])</f>
        <v>15 Anos Teen</v>
      </c>
      <c r="H2294" t="s">
        <v>12</v>
      </c>
      <c r="I2294">
        <v>100</v>
      </c>
      <c r="J2294" s="3">
        <f>VLOOKUP(_xlfn.CONCAT(base[[#This Row],[Evento]],base[[#This Row],[Tipo]]),'[1]tabela de preços'!$D$4:$E$14,2,0)</f>
        <v>90</v>
      </c>
      <c r="K2294" s="3">
        <v>9000</v>
      </c>
      <c r="L2294" s="3">
        <v>3250</v>
      </c>
      <c r="M2294" s="3">
        <v>5750</v>
      </c>
      <c r="N2294" t="s">
        <v>23</v>
      </c>
    </row>
    <row r="2295" spans="2:14" hidden="1" x14ac:dyDescent="0.25">
      <c r="B2295" s="2">
        <v>42957</v>
      </c>
      <c r="C2295" s="7">
        <f>YEAR(base[[#This Row],[Data]])</f>
        <v>2017</v>
      </c>
      <c r="D2295" s="7" t="str">
        <f>UPPER(TEXT(base[[#This Row],[Data]],"mmm"))</f>
        <v>AGO</v>
      </c>
      <c r="E2295" t="s">
        <v>22</v>
      </c>
      <c r="F2295" t="s">
        <v>16</v>
      </c>
      <c r="G2295" t="str">
        <f>PROPER(base[[#This Row],[Evento]]&amp;" "&amp;base[[#This Row],[Tipo]])</f>
        <v>Despedida Adulto</v>
      </c>
      <c r="H2295" t="s">
        <v>15</v>
      </c>
      <c r="I2295">
        <v>150</v>
      </c>
      <c r="J2295" s="3">
        <f>VLOOKUP(_xlfn.CONCAT(base[[#This Row],[Evento]],base[[#This Row],[Tipo]]),'[1]tabela de preços'!$D$4:$E$14,2,0)</f>
        <v>120</v>
      </c>
      <c r="K2295" s="3">
        <v>18000</v>
      </c>
      <c r="L2295" s="3">
        <v>6243</v>
      </c>
      <c r="M2295" s="3">
        <v>11757</v>
      </c>
      <c r="N2295" t="s">
        <v>23</v>
      </c>
    </row>
    <row r="2296" spans="2:14" hidden="1" x14ac:dyDescent="0.25">
      <c r="B2296" s="2">
        <v>42550</v>
      </c>
      <c r="C2296" s="7">
        <f>YEAR(base[[#This Row],[Data]])</f>
        <v>2016</v>
      </c>
      <c r="D2296" s="7" t="str">
        <f>UPPER(TEXT(base[[#This Row],[Data]],"mmm"))</f>
        <v>JUN</v>
      </c>
      <c r="E2296" t="s">
        <v>10</v>
      </c>
      <c r="F2296" t="s">
        <v>11</v>
      </c>
      <c r="G2296" t="str">
        <f>PROPER(base[[#This Row],[Evento]]&amp;" "&amp;base[[#This Row],[Tipo]])</f>
        <v>Aniversário Infantil</v>
      </c>
      <c r="H2296" t="s">
        <v>12</v>
      </c>
      <c r="I2296">
        <v>50</v>
      </c>
      <c r="J2296" s="3">
        <f>VLOOKUP(_xlfn.CONCAT(base[[#This Row],[Evento]],base[[#This Row],[Tipo]]),'[1]tabela de preços'!$D$4:$E$14,2,0)</f>
        <v>70</v>
      </c>
      <c r="K2296" s="3">
        <v>3500</v>
      </c>
      <c r="L2296" s="3">
        <v>1353</v>
      </c>
      <c r="M2296" s="3">
        <v>2147</v>
      </c>
      <c r="N2296" t="s">
        <v>23</v>
      </c>
    </row>
    <row r="2297" spans="2:14" hidden="1" x14ac:dyDescent="0.25">
      <c r="B2297" s="2">
        <v>42790</v>
      </c>
      <c r="C2297" s="7">
        <f>YEAR(base[[#This Row],[Data]])</f>
        <v>2017</v>
      </c>
      <c r="D2297" s="7" t="str">
        <f>UPPER(TEXT(base[[#This Row],[Data]],"mmm"))</f>
        <v>FEV</v>
      </c>
      <c r="E2297" t="s">
        <v>10</v>
      </c>
      <c r="F2297" t="s">
        <v>14</v>
      </c>
      <c r="G2297" t="str">
        <f>PROPER(base[[#This Row],[Evento]]&amp;" "&amp;base[[#This Row],[Tipo]])</f>
        <v>Aniversário Teen</v>
      </c>
      <c r="H2297" t="s">
        <v>15</v>
      </c>
      <c r="I2297">
        <v>100</v>
      </c>
      <c r="J2297" s="3">
        <f>VLOOKUP(_xlfn.CONCAT(base[[#This Row],[Evento]],base[[#This Row],[Tipo]]),'[1]tabela de preços'!$D$4:$E$14,2,0)</f>
        <v>90</v>
      </c>
      <c r="K2297" s="3">
        <v>9000</v>
      </c>
      <c r="L2297" s="3">
        <v>3620</v>
      </c>
      <c r="M2297" s="3">
        <v>5380</v>
      </c>
      <c r="N2297" t="s">
        <v>23</v>
      </c>
    </row>
    <row r="2298" spans="2:14" hidden="1" x14ac:dyDescent="0.25">
      <c r="B2298" s="2">
        <v>42772</v>
      </c>
      <c r="C2298" s="7">
        <f>YEAR(base[[#This Row],[Data]])</f>
        <v>2017</v>
      </c>
      <c r="D2298" s="7" t="str">
        <f>UPPER(TEXT(base[[#This Row],[Data]],"mmm"))</f>
        <v>FEV</v>
      </c>
      <c r="E2298" t="s">
        <v>10</v>
      </c>
      <c r="F2298" t="s">
        <v>16</v>
      </c>
      <c r="G2298" t="str">
        <f>PROPER(base[[#This Row],[Evento]]&amp;" "&amp;base[[#This Row],[Tipo]])</f>
        <v>Aniversário Adulto</v>
      </c>
      <c r="H2298" t="s">
        <v>12</v>
      </c>
      <c r="I2298">
        <v>150</v>
      </c>
      <c r="J2298" s="3">
        <f>VLOOKUP(_xlfn.CONCAT(base[[#This Row],[Evento]],base[[#This Row],[Tipo]]),'[1]tabela de preços'!$D$4:$E$14,2,0)</f>
        <v>120</v>
      </c>
      <c r="K2298" s="3">
        <v>18000</v>
      </c>
      <c r="L2298" s="3">
        <v>6444</v>
      </c>
      <c r="M2298" s="3">
        <v>11556</v>
      </c>
      <c r="N2298" t="s">
        <v>23</v>
      </c>
    </row>
    <row r="2299" spans="2:14" hidden="1" x14ac:dyDescent="0.25">
      <c r="B2299" s="2">
        <v>42919</v>
      </c>
      <c r="C2299" s="7">
        <f>YEAR(base[[#This Row],[Data]])</f>
        <v>2017</v>
      </c>
      <c r="D2299" s="7" t="str">
        <f>UPPER(TEXT(base[[#This Row],[Data]],"mmm"))</f>
        <v>JUL</v>
      </c>
      <c r="E2299" t="s">
        <v>10</v>
      </c>
      <c r="F2299" t="s">
        <v>17</v>
      </c>
      <c r="G2299" t="str">
        <f>PROPER(base[[#This Row],[Evento]]&amp;" "&amp;base[[#This Row],[Tipo]])</f>
        <v>Aniversário Melhor Idade</v>
      </c>
      <c r="H2299" t="s">
        <v>15</v>
      </c>
      <c r="I2299">
        <v>70</v>
      </c>
      <c r="J2299" s="3">
        <f>VLOOKUP(_xlfn.CONCAT(base[[#This Row],[Evento]],base[[#This Row],[Tipo]]),'[1]tabela de preços'!$D$4:$E$14,2,0)</f>
        <v>120</v>
      </c>
      <c r="K2299" s="3">
        <v>8400</v>
      </c>
      <c r="L2299" s="3">
        <v>3412</v>
      </c>
      <c r="M2299" s="3">
        <v>4988</v>
      </c>
      <c r="N2299" t="s">
        <v>23</v>
      </c>
    </row>
    <row r="2300" spans="2:14" hidden="1" x14ac:dyDescent="0.25">
      <c r="B2300" s="2">
        <v>42472</v>
      </c>
      <c r="C2300" s="7">
        <f>YEAR(base[[#This Row],[Data]])</f>
        <v>2016</v>
      </c>
      <c r="D2300" s="7" t="str">
        <f>UPPER(TEXT(base[[#This Row],[Data]],"mmm"))</f>
        <v>ABR</v>
      </c>
      <c r="E2300" t="s">
        <v>18</v>
      </c>
      <c r="F2300" t="s">
        <v>16</v>
      </c>
      <c r="G2300" t="str">
        <f>PROPER(base[[#This Row],[Evento]]&amp;" "&amp;base[[#This Row],[Tipo]])</f>
        <v>Casamento Adulto</v>
      </c>
      <c r="H2300" t="s">
        <v>12</v>
      </c>
      <c r="I2300">
        <v>120</v>
      </c>
      <c r="J2300" s="3">
        <f>VLOOKUP(_xlfn.CONCAT(base[[#This Row],[Evento]],base[[#This Row],[Tipo]]),'[1]tabela de preços'!$D$4:$E$14,2,0)</f>
        <v>150</v>
      </c>
      <c r="K2300" s="3">
        <v>18000</v>
      </c>
      <c r="L2300" s="3">
        <v>7323</v>
      </c>
      <c r="M2300" s="3">
        <v>10677</v>
      </c>
      <c r="N2300" t="s">
        <v>23</v>
      </c>
    </row>
    <row r="2301" spans="2:14" hidden="1" x14ac:dyDescent="0.25">
      <c r="B2301" s="2">
        <v>42548</v>
      </c>
      <c r="C2301" s="7">
        <f>YEAR(base[[#This Row],[Data]])</f>
        <v>2016</v>
      </c>
      <c r="D2301" s="7" t="str">
        <f>UPPER(TEXT(base[[#This Row],[Data]],"mmm"))</f>
        <v>JUN</v>
      </c>
      <c r="E2301" t="s">
        <v>19</v>
      </c>
      <c r="F2301" t="s">
        <v>16</v>
      </c>
      <c r="G2301" t="str">
        <f>PROPER(base[[#This Row],[Evento]]&amp;" "&amp;base[[#This Row],[Tipo]])</f>
        <v>Bodas Adulto</v>
      </c>
      <c r="H2301" t="s">
        <v>15</v>
      </c>
      <c r="I2301">
        <v>100</v>
      </c>
      <c r="J2301" s="3">
        <f>VLOOKUP(_xlfn.CONCAT(base[[#This Row],[Evento]],base[[#This Row],[Tipo]]),'[1]tabela de preços'!$D$4:$E$14,2,0)</f>
        <v>150</v>
      </c>
      <c r="K2301" s="3">
        <v>15000</v>
      </c>
      <c r="L2301" s="3">
        <v>5118</v>
      </c>
      <c r="M2301" s="3">
        <v>9882</v>
      </c>
      <c r="N2301" t="s">
        <v>23</v>
      </c>
    </row>
    <row r="2302" spans="2:14" hidden="1" x14ac:dyDescent="0.25">
      <c r="B2302" s="2">
        <v>42575</v>
      </c>
      <c r="C2302" s="7">
        <f>YEAR(base[[#This Row],[Data]])</f>
        <v>2016</v>
      </c>
      <c r="D2302" s="7" t="str">
        <f>UPPER(TEXT(base[[#This Row],[Data]],"mmm"))</f>
        <v>JUL</v>
      </c>
      <c r="E2302" t="s">
        <v>19</v>
      </c>
      <c r="F2302" t="s">
        <v>17</v>
      </c>
      <c r="G2302" t="str">
        <f>PROPER(base[[#This Row],[Evento]]&amp;" "&amp;base[[#This Row],[Tipo]])</f>
        <v>Bodas Melhor Idade</v>
      </c>
      <c r="H2302" t="s">
        <v>12</v>
      </c>
      <c r="I2302">
        <v>200</v>
      </c>
      <c r="J2302" s="3">
        <f>VLOOKUP(_xlfn.CONCAT(base[[#This Row],[Evento]],base[[#This Row],[Tipo]]),'[1]tabela de preços'!$D$4:$E$14,2,0)</f>
        <v>120</v>
      </c>
      <c r="K2302" s="3">
        <v>24000</v>
      </c>
      <c r="L2302" s="3">
        <v>10449</v>
      </c>
      <c r="M2302" s="3">
        <v>13551</v>
      </c>
      <c r="N2302" t="s">
        <v>23</v>
      </c>
    </row>
    <row r="2303" spans="2:14" hidden="1" x14ac:dyDescent="0.25">
      <c r="B2303" s="2">
        <v>42881</v>
      </c>
      <c r="C2303" s="7">
        <f>YEAR(base[[#This Row],[Data]])</f>
        <v>2017</v>
      </c>
      <c r="D2303" s="7" t="str">
        <f>UPPER(TEXT(base[[#This Row],[Data]],"mmm"))</f>
        <v>MAI</v>
      </c>
      <c r="E2303" t="s">
        <v>20</v>
      </c>
      <c r="F2303" t="s">
        <v>16</v>
      </c>
      <c r="G2303" t="str">
        <f>PROPER(base[[#This Row],[Evento]]&amp;" "&amp;base[[#This Row],[Tipo]])</f>
        <v>Empresa Adulto</v>
      </c>
      <c r="H2303" t="s">
        <v>15</v>
      </c>
      <c r="I2303">
        <v>50</v>
      </c>
      <c r="J2303" s="3">
        <f>VLOOKUP(_xlfn.CONCAT(base[[#This Row],[Evento]],base[[#This Row],[Tipo]]),'[1]tabela de preços'!$D$4:$E$14,2,0)</f>
        <v>100</v>
      </c>
      <c r="K2303" s="3">
        <v>5000</v>
      </c>
      <c r="L2303" s="3">
        <v>1801</v>
      </c>
      <c r="M2303" s="3">
        <v>3199</v>
      </c>
      <c r="N2303" t="s">
        <v>23</v>
      </c>
    </row>
    <row r="2304" spans="2:14" hidden="1" x14ac:dyDescent="0.25">
      <c r="B2304" s="2">
        <v>43099</v>
      </c>
      <c r="C2304" s="7">
        <f>YEAR(base[[#This Row],[Data]])</f>
        <v>2017</v>
      </c>
      <c r="D2304" s="7" t="str">
        <f>UPPER(TEXT(base[[#This Row],[Data]],"mmm"))</f>
        <v>DEZ</v>
      </c>
      <c r="E2304" t="s">
        <v>21</v>
      </c>
      <c r="F2304" t="s">
        <v>14</v>
      </c>
      <c r="G2304" t="str">
        <f>PROPER(base[[#This Row],[Evento]]&amp;" "&amp;base[[#This Row],[Tipo]])</f>
        <v>15 Anos Teen</v>
      </c>
      <c r="H2304" t="s">
        <v>12</v>
      </c>
      <c r="I2304">
        <v>100</v>
      </c>
      <c r="J2304" s="3">
        <f>VLOOKUP(_xlfn.CONCAT(base[[#This Row],[Evento]],base[[#This Row],[Tipo]]),'[1]tabela de preços'!$D$4:$E$14,2,0)</f>
        <v>90</v>
      </c>
      <c r="K2304" s="3">
        <v>9000</v>
      </c>
      <c r="L2304" s="3">
        <v>3355</v>
      </c>
      <c r="M2304" s="3">
        <v>5645</v>
      </c>
      <c r="N2304" t="s">
        <v>23</v>
      </c>
    </row>
    <row r="2305" spans="2:14" hidden="1" x14ac:dyDescent="0.25">
      <c r="B2305" s="2">
        <v>42605</v>
      </c>
      <c r="C2305" s="7">
        <f>YEAR(base[[#This Row],[Data]])</f>
        <v>2016</v>
      </c>
      <c r="D2305" s="7" t="str">
        <f>UPPER(TEXT(base[[#This Row],[Data]],"mmm"))</f>
        <v>AGO</v>
      </c>
      <c r="E2305" t="s">
        <v>22</v>
      </c>
      <c r="F2305" t="s">
        <v>16</v>
      </c>
      <c r="G2305" t="str">
        <f>PROPER(base[[#This Row],[Evento]]&amp;" "&amp;base[[#This Row],[Tipo]])</f>
        <v>Despedida Adulto</v>
      </c>
      <c r="H2305" t="s">
        <v>15</v>
      </c>
      <c r="I2305">
        <v>150</v>
      </c>
      <c r="J2305" s="3">
        <f>VLOOKUP(_xlfn.CONCAT(base[[#This Row],[Evento]],base[[#This Row],[Tipo]]),'[1]tabela de preços'!$D$4:$E$14,2,0)</f>
        <v>120</v>
      </c>
      <c r="K2305" s="3">
        <v>18000</v>
      </c>
      <c r="L2305" s="3">
        <v>6461</v>
      </c>
      <c r="M2305" s="3">
        <v>11539</v>
      </c>
      <c r="N2305" t="s">
        <v>23</v>
      </c>
    </row>
    <row r="2306" spans="2:14" hidden="1" x14ac:dyDescent="0.25">
      <c r="B2306" s="2">
        <v>42891</v>
      </c>
      <c r="C2306" s="7">
        <f>YEAR(base[[#This Row],[Data]])</f>
        <v>2017</v>
      </c>
      <c r="D2306" s="7" t="str">
        <f>UPPER(TEXT(base[[#This Row],[Data]],"mmm"))</f>
        <v>JUN</v>
      </c>
      <c r="E2306" t="s">
        <v>10</v>
      </c>
      <c r="F2306" t="s">
        <v>11</v>
      </c>
      <c r="G2306" t="str">
        <f>PROPER(base[[#This Row],[Evento]]&amp;" "&amp;base[[#This Row],[Tipo]])</f>
        <v>Aniversário Infantil</v>
      </c>
      <c r="H2306" t="s">
        <v>12</v>
      </c>
      <c r="I2306">
        <v>50</v>
      </c>
      <c r="J2306" s="3">
        <f>VLOOKUP(_xlfn.CONCAT(base[[#This Row],[Evento]],base[[#This Row],[Tipo]]),'[1]tabela de preços'!$D$4:$E$14,2,0)</f>
        <v>70</v>
      </c>
      <c r="K2306" s="3">
        <v>3500</v>
      </c>
      <c r="L2306" s="3">
        <v>1299</v>
      </c>
      <c r="M2306" s="3">
        <v>2201</v>
      </c>
      <c r="N2306" t="s">
        <v>23</v>
      </c>
    </row>
    <row r="2307" spans="2:14" hidden="1" x14ac:dyDescent="0.25">
      <c r="B2307" s="2">
        <v>42478</v>
      </c>
      <c r="C2307" s="7">
        <f>YEAR(base[[#This Row],[Data]])</f>
        <v>2016</v>
      </c>
      <c r="D2307" s="7" t="str">
        <f>UPPER(TEXT(base[[#This Row],[Data]],"mmm"))</f>
        <v>ABR</v>
      </c>
      <c r="E2307" t="s">
        <v>10</v>
      </c>
      <c r="F2307" t="s">
        <v>14</v>
      </c>
      <c r="G2307" t="str">
        <f>PROPER(base[[#This Row],[Evento]]&amp;" "&amp;base[[#This Row],[Tipo]])</f>
        <v>Aniversário Teen</v>
      </c>
      <c r="H2307" t="s">
        <v>15</v>
      </c>
      <c r="I2307">
        <v>100</v>
      </c>
      <c r="J2307" s="3">
        <f>VLOOKUP(_xlfn.CONCAT(base[[#This Row],[Evento]],base[[#This Row],[Tipo]]),'[1]tabela de preços'!$D$4:$E$14,2,0)</f>
        <v>90</v>
      </c>
      <c r="K2307" s="3">
        <v>9000</v>
      </c>
      <c r="L2307" s="3">
        <v>3929</v>
      </c>
      <c r="M2307" s="3">
        <v>5071</v>
      </c>
      <c r="N2307" t="s">
        <v>23</v>
      </c>
    </row>
    <row r="2308" spans="2:14" hidden="1" x14ac:dyDescent="0.25">
      <c r="B2308" s="2">
        <v>42860</v>
      </c>
      <c r="C2308" s="7">
        <f>YEAR(base[[#This Row],[Data]])</f>
        <v>2017</v>
      </c>
      <c r="D2308" s="7" t="str">
        <f>UPPER(TEXT(base[[#This Row],[Data]],"mmm"))</f>
        <v>MAI</v>
      </c>
      <c r="E2308" t="s">
        <v>10</v>
      </c>
      <c r="F2308" t="s">
        <v>16</v>
      </c>
      <c r="G2308" t="str">
        <f>PROPER(base[[#This Row],[Evento]]&amp;" "&amp;base[[#This Row],[Tipo]])</f>
        <v>Aniversário Adulto</v>
      </c>
      <c r="H2308" t="s">
        <v>12</v>
      </c>
      <c r="I2308">
        <v>150</v>
      </c>
      <c r="J2308" s="3">
        <f>VLOOKUP(_xlfn.CONCAT(base[[#This Row],[Evento]],base[[#This Row],[Tipo]]),'[1]tabela de preços'!$D$4:$E$14,2,0)</f>
        <v>120</v>
      </c>
      <c r="K2308" s="3">
        <v>18000</v>
      </c>
      <c r="L2308" s="3">
        <v>7699</v>
      </c>
      <c r="M2308" s="3">
        <v>10301</v>
      </c>
      <c r="N2308" t="s">
        <v>23</v>
      </c>
    </row>
    <row r="2309" spans="2:14" hidden="1" x14ac:dyDescent="0.25">
      <c r="B2309" s="2">
        <v>42887</v>
      </c>
      <c r="C2309" s="7">
        <f>YEAR(base[[#This Row],[Data]])</f>
        <v>2017</v>
      </c>
      <c r="D2309" s="7" t="str">
        <f>UPPER(TEXT(base[[#This Row],[Data]],"mmm"))</f>
        <v>JUN</v>
      </c>
      <c r="E2309" t="s">
        <v>10</v>
      </c>
      <c r="F2309" t="s">
        <v>17</v>
      </c>
      <c r="G2309" t="str">
        <f>PROPER(base[[#This Row],[Evento]]&amp;" "&amp;base[[#This Row],[Tipo]])</f>
        <v>Aniversário Melhor Idade</v>
      </c>
      <c r="H2309" t="s">
        <v>15</v>
      </c>
      <c r="I2309">
        <v>70</v>
      </c>
      <c r="J2309" s="3">
        <f>VLOOKUP(_xlfn.CONCAT(base[[#This Row],[Evento]],base[[#This Row],[Tipo]]),'[1]tabela de preços'!$D$4:$E$14,2,0)</f>
        <v>120</v>
      </c>
      <c r="K2309" s="3">
        <v>8400</v>
      </c>
      <c r="L2309" s="3">
        <v>2786</v>
      </c>
      <c r="M2309" s="3">
        <v>5614</v>
      </c>
      <c r="N2309" t="s">
        <v>23</v>
      </c>
    </row>
    <row r="2310" spans="2:14" hidden="1" x14ac:dyDescent="0.25">
      <c r="B2310" s="2">
        <v>42912</v>
      </c>
      <c r="C2310" s="7">
        <f>YEAR(base[[#This Row],[Data]])</f>
        <v>2017</v>
      </c>
      <c r="D2310" s="7" t="str">
        <f>UPPER(TEXT(base[[#This Row],[Data]],"mmm"))</f>
        <v>JUN</v>
      </c>
      <c r="E2310" t="s">
        <v>18</v>
      </c>
      <c r="F2310" t="s">
        <v>16</v>
      </c>
      <c r="G2310" t="str">
        <f>PROPER(base[[#This Row],[Evento]]&amp;" "&amp;base[[#This Row],[Tipo]])</f>
        <v>Casamento Adulto</v>
      </c>
      <c r="H2310" t="s">
        <v>12</v>
      </c>
      <c r="I2310">
        <v>120</v>
      </c>
      <c r="J2310" s="3">
        <f>VLOOKUP(_xlfn.CONCAT(base[[#This Row],[Evento]],base[[#This Row],[Tipo]]),'[1]tabela de preços'!$D$4:$E$14,2,0)</f>
        <v>150</v>
      </c>
      <c r="K2310" s="3">
        <v>18000</v>
      </c>
      <c r="L2310" s="3">
        <v>6658</v>
      </c>
      <c r="M2310" s="3">
        <v>11342</v>
      </c>
      <c r="N2310" t="s">
        <v>23</v>
      </c>
    </row>
    <row r="2311" spans="2:14" hidden="1" x14ac:dyDescent="0.25">
      <c r="B2311" s="2">
        <v>42990</v>
      </c>
      <c r="C2311" s="7">
        <f>YEAR(base[[#This Row],[Data]])</f>
        <v>2017</v>
      </c>
      <c r="D2311" s="7" t="str">
        <f>UPPER(TEXT(base[[#This Row],[Data]],"mmm"))</f>
        <v>SET</v>
      </c>
      <c r="E2311" t="s">
        <v>19</v>
      </c>
      <c r="F2311" t="s">
        <v>16</v>
      </c>
      <c r="G2311" t="str">
        <f>PROPER(base[[#This Row],[Evento]]&amp;" "&amp;base[[#This Row],[Tipo]])</f>
        <v>Bodas Adulto</v>
      </c>
      <c r="H2311" t="s">
        <v>15</v>
      </c>
      <c r="I2311">
        <v>100</v>
      </c>
      <c r="J2311" s="3">
        <f>VLOOKUP(_xlfn.CONCAT(base[[#This Row],[Evento]],base[[#This Row],[Tipo]]),'[1]tabela de preços'!$D$4:$E$14,2,0)</f>
        <v>150</v>
      </c>
      <c r="K2311" s="3">
        <v>15000</v>
      </c>
      <c r="L2311" s="3">
        <v>5634</v>
      </c>
      <c r="M2311" s="3">
        <v>9366</v>
      </c>
      <c r="N2311" t="s">
        <v>23</v>
      </c>
    </row>
    <row r="2312" spans="2:14" hidden="1" x14ac:dyDescent="0.25">
      <c r="B2312" s="2">
        <v>42841</v>
      </c>
      <c r="C2312" s="7">
        <f>YEAR(base[[#This Row],[Data]])</f>
        <v>2017</v>
      </c>
      <c r="D2312" s="7" t="str">
        <f>UPPER(TEXT(base[[#This Row],[Data]],"mmm"))</f>
        <v>ABR</v>
      </c>
      <c r="E2312" t="s">
        <v>19</v>
      </c>
      <c r="F2312" t="s">
        <v>17</v>
      </c>
      <c r="G2312" t="str">
        <f>PROPER(base[[#This Row],[Evento]]&amp;" "&amp;base[[#This Row],[Tipo]])</f>
        <v>Bodas Melhor Idade</v>
      </c>
      <c r="H2312" t="s">
        <v>12</v>
      </c>
      <c r="I2312">
        <v>200</v>
      </c>
      <c r="J2312" s="3">
        <f>VLOOKUP(_xlfn.CONCAT(base[[#This Row],[Evento]],base[[#This Row],[Tipo]]),'[1]tabela de preços'!$D$4:$E$14,2,0)</f>
        <v>120</v>
      </c>
      <c r="K2312" s="3">
        <v>24000</v>
      </c>
      <c r="L2312" s="3">
        <v>8994</v>
      </c>
      <c r="M2312" s="3">
        <v>15006</v>
      </c>
      <c r="N2312" t="s">
        <v>23</v>
      </c>
    </row>
    <row r="2313" spans="2:14" hidden="1" x14ac:dyDescent="0.25">
      <c r="B2313" s="2">
        <v>42873</v>
      </c>
      <c r="C2313" s="7">
        <f>YEAR(base[[#This Row],[Data]])</f>
        <v>2017</v>
      </c>
      <c r="D2313" s="7" t="str">
        <f>UPPER(TEXT(base[[#This Row],[Data]],"mmm"))</f>
        <v>MAI</v>
      </c>
      <c r="E2313" t="s">
        <v>20</v>
      </c>
      <c r="F2313" t="s">
        <v>16</v>
      </c>
      <c r="G2313" t="str">
        <f>PROPER(base[[#This Row],[Evento]]&amp;" "&amp;base[[#This Row],[Tipo]])</f>
        <v>Empresa Adulto</v>
      </c>
      <c r="H2313" t="s">
        <v>15</v>
      </c>
      <c r="I2313">
        <v>50</v>
      </c>
      <c r="J2313" s="3">
        <f>VLOOKUP(_xlfn.CONCAT(base[[#This Row],[Evento]],base[[#This Row],[Tipo]]),'[1]tabela de preços'!$D$4:$E$14,2,0)</f>
        <v>100</v>
      </c>
      <c r="K2313" s="3">
        <v>5000</v>
      </c>
      <c r="L2313" s="3">
        <v>2180</v>
      </c>
      <c r="M2313" s="3">
        <v>2820</v>
      </c>
      <c r="N2313" t="s">
        <v>23</v>
      </c>
    </row>
    <row r="2314" spans="2:14" hidden="1" x14ac:dyDescent="0.25">
      <c r="B2314" s="2">
        <v>42484</v>
      </c>
      <c r="C2314" s="7">
        <f>YEAR(base[[#This Row],[Data]])</f>
        <v>2016</v>
      </c>
      <c r="D2314" s="7" t="str">
        <f>UPPER(TEXT(base[[#This Row],[Data]],"mmm"))</f>
        <v>ABR</v>
      </c>
      <c r="E2314" t="s">
        <v>21</v>
      </c>
      <c r="F2314" t="s">
        <v>14</v>
      </c>
      <c r="G2314" t="str">
        <f>PROPER(base[[#This Row],[Evento]]&amp;" "&amp;base[[#This Row],[Tipo]])</f>
        <v>15 Anos Teen</v>
      </c>
      <c r="H2314" t="s">
        <v>12</v>
      </c>
      <c r="I2314">
        <v>100</v>
      </c>
      <c r="J2314" s="3">
        <f>VLOOKUP(_xlfn.CONCAT(base[[#This Row],[Evento]],base[[#This Row],[Tipo]]),'[1]tabela de preços'!$D$4:$E$14,2,0)</f>
        <v>90</v>
      </c>
      <c r="K2314" s="3">
        <v>9000</v>
      </c>
      <c r="L2314" s="3">
        <v>3591</v>
      </c>
      <c r="M2314" s="3">
        <v>5409</v>
      </c>
      <c r="N2314" t="s">
        <v>23</v>
      </c>
    </row>
    <row r="2315" spans="2:14" hidden="1" x14ac:dyDescent="0.25">
      <c r="B2315" s="2">
        <v>42887</v>
      </c>
      <c r="C2315" s="7">
        <f>YEAR(base[[#This Row],[Data]])</f>
        <v>2017</v>
      </c>
      <c r="D2315" s="7" t="str">
        <f>UPPER(TEXT(base[[#This Row],[Data]],"mmm"))</f>
        <v>JUN</v>
      </c>
      <c r="E2315" t="s">
        <v>22</v>
      </c>
      <c r="F2315" t="s">
        <v>16</v>
      </c>
      <c r="G2315" t="str">
        <f>PROPER(base[[#This Row],[Evento]]&amp;" "&amp;base[[#This Row],[Tipo]])</f>
        <v>Despedida Adulto</v>
      </c>
      <c r="H2315" t="s">
        <v>15</v>
      </c>
      <c r="I2315">
        <v>150</v>
      </c>
      <c r="J2315" s="3">
        <f>VLOOKUP(_xlfn.CONCAT(base[[#This Row],[Evento]],base[[#This Row],[Tipo]]),'[1]tabela de preços'!$D$4:$E$14,2,0)</f>
        <v>120</v>
      </c>
      <c r="K2315" s="3">
        <v>18000</v>
      </c>
      <c r="L2315" s="3">
        <v>6835</v>
      </c>
      <c r="M2315" s="3">
        <v>11165</v>
      </c>
      <c r="N2315" t="s">
        <v>23</v>
      </c>
    </row>
    <row r="2316" spans="2:14" hidden="1" x14ac:dyDescent="0.25">
      <c r="B2316" s="2">
        <v>42579</v>
      </c>
      <c r="C2316" s="7">
        <f>YEAR(base[[#This Row],[Data]])</f>
        <v>2016</v>
      </c>
      <c r="D2316" s="7" t="str">
        <f>UPPER(TEXT(base[[#This Row],[Data]],"mmm"))</f>
        <v>JUL</v>
      </c>
      <c r="E2316" t="s">
        <v>10</v>
      </c>
      <c r="F2316" t="s">
        <v>11</v>
      </c>
      <c r="G2316" t="str">
        <f>PROPER(base[[#This Row],[Evento]]&amp;" "&amp;base[[#This Row],[Tipo]])</f>
        <v>Aniversário Infantil</v>
      </c>
      <c r="H2316" t="s">
        <v>12</v>
      </c>
      <c r="I2316">
        <v>50</v>
      </c>
      <c r="J2316" s="3">
        <f>VLOOKUP(_xlfn.CONCAT(base[[#This Row],[Evento]],base[[#This Row],[Tipo]]),'[1]tabela de preços'!$D$4:$E$14,2,0)</f>
        <v>70</v>
      </c>
      <c r="K2316" s="3">
        <v>3500</v>
      </c>
      <c r="L2316" s="3">
        <v>1372</v>
      </c>
      <c r="M2316" s="3">
        <v>2128</v>
      </c>
      <c r="N2316" t="s">
        <v>23</v>
      </c>
    </row>
    <row r="2317" spans="2:14" hidden="1" x14ac:dyDescent="0.25">
      <c r="B2317" s="2">
        <v>42371</v>
      </c>
      <c r="C2317" s="7">
        <f>YEAR(base[[#This Row],[Data]])</f>
        <v>2016</v>
      </c>
      <c r="D2317" s="7" t="str">
        <f>UPPER(TEXT(base[[#This Row],[Data]],"mmm"))</f>
        <v>JAN</v>
      </c>
      <c r="E2317" t="s">
        <v>10</v>
      </c>
      <c r="F2317" t="s">
        <v>14</v>
      </c>
      <c r="G2317" t="str">
        <f>PROPER(base[[#This Row],[Evento]]&amp;" "&amp;base[[#This Row],[Tipo]])</f>
        <v>Aniversário Teen</v>
      </c>
      <c r="H2317" t="s">
        <v>15</v>
      </c>
      <c r="I2317">
        <v>100</v>
      </c>
      <c r="J2317" s="3">
        <f>VLOOKUP(_xlfn.CONCAT(base[[#This Row],[Evento]],base[[#This Row],[Tipo]]),'[1]tabela de preços'!$D$4:$E$14,2,0)</f>
        <v>90</v>
      </c>
      <c r="K2317" s="3">
        <v>9000</v>
      </c>
      <c r="L2317" s="3">
        <v>3459</v>
      </c>
      <c r="M2317" s="3">
        <v>5541</v>
      </c>
      <c r="N2317" t="s">
        <v>23</v>
      </c>
    </row>
    <row r="2318" spans="2:14" hidden="1" x14ac:dyDescent="0.25">
      <c r="B2318" s="2">
        <v>42459</v>
      </c>
      <c r="C2318" s="7">
        <f>YEAR(base[[#This Row],[Data]])</f>
        <v>2016</v>
      </c>
      <c r="D2318" s="7" t="str">
        <f>UPPER(TEXT(base[[#This Row],[Data]],"mmm"))</f>
        <v>MAR</v>
      </c>
      <c r="E2318" t="s">
        <v>10</v>
      </c>
      <c r="F2318" t="s">
        <v>16</v>
      </c>
      <c r="G2318" t="str">
        <f>PROPER(base[[#This Row],[Evento]]&amp;" "&amp;base[[#This Row],[Tipo]])</f>
        <v>Aniversário Adulto</v>
      </c>
      <c r="H2318" t="s">
        <v>12</v>
      </c>
      <c r="I2318">
        <v>150</v>
      </c>
      <c r="J2318" s="3">
        <f>VLOOKUP(_xlfn.CONCAT(base[[#This Row],[Evento]],base[[#This Row],[Tipo]]),'[1]tabela de preços'!$D$4:$E$14,2,0)</f>
        <v>120</v>
      </c>
      <c r="K2318" s="3">
        <v>18000</v>
      </c>
      <c r="L2318" s="3">
        <v>7465</v>
      </c>
      <c r="M2318" s="3">
        <v>10535</v>
      </c>
      <c r="N2318" t="s">
        <v>23</v>
      </c>
    </row>
    <row r="2319" spans="2:14" hidden="1" x14ac:dyDescent="0.25">
      <c r="B2319" s="2">
        <v>42671</v>
      </c>
      <c r="C2319" s="7">
        <f>YEAR(base[[#This Row],[Data]])</f>
        <v>2016</v>
      </c>
      <c r="D2319" s="7" t="str">
        <f>UPPER(TEXT(base[[#This Row],[Data]],"mmm"))</f>
        <v>OUT</v>
      </c>
      <c r="E2319" t="s">
        <v>10</v>
      </c>
      <c r="F2319" t="s">
        <v>17</v>
      </c>
      <c r="G2319" t="str">
        <f>PROPER(base[[#This Row],[Evento]]&amp;" "&amp;base[[#This Row],[Tipo]])</f>
        <v>Aniversário Melhor Idade</v>
      </c>
      <c r="H2319" t="s">
        <v>15</v>
      </c>
      <c r="I2319">
        <v>70</v>
      </c>
      <c r="J2319" s="3">
        <f>VLOOKUP(_xlfn.CONCAT(base[[#This Row],[Evento]],base[[#This Row],[Tipo]]),'[1]tabela de preços'!$D$4:$E$14,2,0)</f>
        <v>120</v>
      </c>
      <c r="K2319" s="3">
        <v>8400</v>
      </c>
      <c r="L2319" s="3">
        <v>2985</v>
      </c>
      <c r="M2319" s="3">
        <v>5415</v>
      </c>
      <c r="N2319" t="s">
        <v>23</v>
      </c>
    </row>
    <row r="2320" spans="2:14" hidden="1" x14ac:dyDescent="0.25">
      <c r="B2320" s="2">
        <v>42597</v>
      </c>
      <c r="C2320" s="7">
        <f>YEAR(base[[#This Row],[Data]])</f>
        <v>2016</v>
      </c>
      <c r="D2320" s="7" t="str">
        <f>UPPER(TEXT(base[[#This Row],[Data]],"mmm"))</f>
        <v>AGO</v>
      </c>
      <c r="E2320" t="s">
        <v>18</v>
      </c>
      <c r="F2320" t="s">
        <v>16</v>
      </c>
      <c r="G2320" t="str">
        <f>PROPER(base[[#This Row],[Evento]]&amp;" "&amp;base[[#This Row],[Tipo]])</f>
        <v>Casamento Adulto</v>
      </c>
      <c r="H2320" t="s">
        <v>12</v>
      </c>
      <c r="I2320">
        <v>120</v>
      </c>
      <c r="J2320" s="3">
        <f>VLOOKUP(_xlfn.CONCAT(base[[#This Row],[Evento]],base[[#This Row],[Tipo]]),'[1]tabela de preços'!$D$4:$E$14,2,0)</f>
        <v>150</v>
      </c>
      <c r="K2320" s="3">
        <v>18000</v>
      </c>
      <c r="L2320" s="3">
        <v>6771</v>
      </c>
      <c r="M2320" s="3">
        <v>11229</v>
      </c>
      <c r="N2320" t="s">
        <v>23</v>
      </c>
    </row>
    <row r="2321" spans="2:14" hidden="1" x14ac:dyDescent="0.25">
      <c r="B2321" s="2">
        <v>42525</v>
      </c>
      <c r="C2321" s="7">
        <f>YEAR(base[[#This Row],[Data]])</f>
        <v>2016</v>
      </c>
      <c r="D2321" s="7" t="str">
        <f>UPPER(TEXT(base[[#This Row],[Data]],"mmm"))</f>
        <v>JUN</v>
      </c>
      <c r="E2321" t="s">
        <v>19</v>
      </c>
      <c r="F2321" t="s">
        <v>16</v>
      </c>
      <c r="G2321" t="str">
        <f>PROPER(base[[#This Row],[Evento]]&amp;" "&amp;base[[#This Row],[Tipo]])</f>
        <v>Bodas Adulto</v>
      </c>
      <c r="H2321" t="s">
        <v>15</v>
      </c>
      <c r="I2321">
        <v>100</v>
      </c>
      <c r="J2321" s="3">
        <f>VLOOKUP(_xlfn.CONCAT(base[[#This Row],[Evento]],base[[#This Row],[Tipo]]),'[1]tabela de preços'!$D$4:$E$14,2,0)</f>
        <v>150</v>
      </c>
      <c r="K2321" s="3">
        <v>15000</v>
      </c>
      <c r="L2321" s="3">
        <v>6473</v>
      </c>
      <c r="M2321" s="3">
        <v>8527</v>
      </c>
      <c r="N2321" t="s">
        <v>23</v>
      </c>
    </row>
    <row r="2322" spans="2:14" hidden="1" x14ac:dyDescent="0.25">
      <c r="B2322" s="2">
        <v>42863</v>
      </c>
      <c r="C2322" s="7">
        <f>YEAR(base[[#This Row],[Data]])</f>
        <v>2017</v>
      </c>
      <c r="D2322" s="7" t="str">
        <f>UPPER(TEXT(base[[#This Row],[Data]],"mmm"))</f>
        <v>MAI</v>
      </c>
      <c r="E2322" t="s">
        <v>19</v>
      </c>
      <c r="F2322" t="s">
        <v>17</v>
      </c>
      <c r="G2322" t="str">
        <f>PROPER(base[[#This Row],[Evento]]&amp;" "&amp;base[[#This Row],[Tipo]])</f>
        <v>Bodas Melhor Idade</v>
      </c>
      <c r="H2322" t="s">
        <v>12</v>
      </c>
      <c r="I2322">
        <v>200</v>
      </c>
      <c r="J2322" s="3">
        <f>VLOOKUP(_xlfn.CONCAT(base[[#This Row],[Evento]],base[[#This Row],[Tipo]]),'[1]tabela de preços'!$D$4:$E$14,2,0)</f>
        <v>120</v>
      </c>
      <c r="K2322" s="3">
        <v>24000</v>
      </c>
      <c r="L2322" s="3">
        <v>8990</v>
      </c>
      <c r="M2322" s="3">
        <v>15010</v>
      </c>
      <c r="N2322" t="s">
        <v>23</v>
      </c>
    </row>
    <row r="2323" spans="2:14" hidden="1" x14ac:dyDescent="0.25">
      <c r="B2323" s="2">
        <v>42444</v>
      </c>
      <c r="C2323" s="7">
        <f>YEAR(base[[#This Row],[Data]])</f>
        <v>2016</v>
      </c>
      <c r="D2323" s="7" t="str">
        <f>UPPER(TEXT(base[[#This Row],[Data]],"mmm"))</f>
        <v>MAR</v>
      </c>
      <c r="E2323" t="s">
        <v>20</v>
      </c>
      <c r="F2323" t="s">
        <v>16</v>
      </c>
      <c r="G2323" t="str">
        <f>PROPER(base[[#This Row],[Evento]]&amp;" "&amp;base[[#This Row],[Tipo]])</f>
        <v>Empresa Adulto</v>
      </c>
      <c r="H2323" t="s">
        <v>15</v>
      </c>
      <c r="I2323">
        <v>50</v>
      </c>
      <c r="J2323" s="3">
        <f>VLOOKUP(_xlfn.CONCAT(base[[#This Row],[Evento]],base[[#This Row],[Tipo]]),'[1]tabela de preços'!$D$4:$E$14,2,0)</f>
        <v>100</v>
      </c>
      <c r="K2323" s="3">
        <v>5000</v>
      </c>
      <c r="L2323" s="3">
        <v>1725</v>
      </c>
      <c r="M2323" s="3">
        <v>3275</v>
      </c>
      <c r="N2323" t="s">
        <v>23</v>
      </c>
    </row>
    <row r="2324" spans="2:14" hidden="1" x14ac:dyDescent="0.25">
      <c r="B2324" s="2">
        <v>42383</v>
      </c>
      <c r="C2324" s="7">
        <f>YEAR(base[[#This Row],[Data]])</f>
        <v>2016</v>
      </c>
      <c r="D2324" s="7" t="str">
        <f>UPPER(TEXT(base[[#This Row],[Data]],"mmm"))</f>
        <v>JAN</v>
      </c>
      <c r="E2324" t="s">
        <v>21</v>
      </c>
      <c r="F2324" t="s">
        <v>14</v>
      </c>
      <c r="G2324" t="str">
        <f>PROPER(base[[#This Row],[Evento]]&amp;" "&amp;base[[#This Row],[Tipo]])</f>
        <v>15 Anos Teen</v>
      </c>
      <c r="H2324" t="s">
        <v>12</v>
      </c>
      <c r="I2324">
        <v>100</v>
      </c>
      <c r="J2324" s="3">
        <f>VLOOKUP(_xlfn.CONCAT(base[[#This Row],[Evento]],base[[#This Row],[Tipo]]),'[1]tabela de preços'!$D$4:$E$14,2,0)</f>
        <v>90</v>
      </c>
      <c r="K2324" s="3">
        <v>9000</v>
      </c>
      <c r="L2324" s="3">
        <v>3252</v>
      </c>
      <c r="M2324" s="3">
        <v>5748</v>
      </c>
      <c r="N2324" t="s">
        <v>23</v>
      </c>
    </row>
    <row r="2325" spans="2:14" hidden="1" x14ac:dyDescent="0.25">
      <c r="B2325" s="2">
        <v>43014</v>
      </c>
      <c r="C2325" s="7">
        <f>YEAR(base[[#This Row],[Data]])</f>
        <v>2017</v>
      </c>
      <c r="D2325" s="7" t="str">
        <f>UPPER(TEXT(base[[#This Row],[Data]],"mmm"))</f>
        <v>OUT</v>
      </c>
      <c r="E2325" t="s">
        <v>22</v>
      </c>
      <c r="F2325" t="s">
        <v>16</v>
      </c>
      <c r="G2325" t="str">
        <f>PROPER(base[[#This Row],[Evento]]&amp;" "&amp;base[[#This Row],[Tipo]])</f>
        <v>Despedida Adulto</v>
      </c>
      <c r="H2325" t="s">
        <v>15</v>
      </c>
      <c r="I2325">
        <v>150</v>
      </c>
      <c r="J2325" s="3">
        <f>VLOOKUP(_xlfn.CONCAT(base[[#This Row],[Evento]],base[[#This Row],[Tipo]]),'[1]tabela de preços'!$D$4:$E$14,2,0)</f>
        <v>120</v>
      </c>
      <c r="K2325" s="3">
        <v>18000</v>
      </c>
      <c r="L2325" s="3">
        <v>6791</v>
      </c>
      <c r="M2325" s="3">
        <v>11209</v>
      </c>
      <c r="N2325" t="s">
        <v>23</v>
      </c>
    </row>
    <row r="2326" spans="2:14" hidden="1" x14ac:dyDescent="0.25">
      <c r="B2326" s="2">
        <v>42943</v>
      </c>
      <c r="C2326" s="7">
        <f>YEAR(base[[#This Row],[Data]])</f>
        <v>2017</v>
      </c>
      <c r="D2326" s="7" t="str">
        <f>UPPER(TEXT(base[[#This Row],[Data]],"mmm"))</f>
        <v>JUL</v>
      </c>
      <c r="E2326" t="s">
        <v>10</v>
      </c>
      <c r="F2326" t="s">
        <v>11</v>
      </c>
      <c r="G2326" t="str">
        <f>PROPER(base[[#This Row],[Evento]]&amp;" "&amp;base[[#This Row],[Tipo]])</f>
        <v>Aniversário Infantil</v>
      </c>
      <c r="H2326" t="s">
        <v>12</v>
      </c>
      <c r="I2326">
        <v>50</v>
      </c>
      <c r="J2326" s="3">
        <f>VLOOKUP(_xlfn.CONCAT(base[[#This Row],[Evento]],base[[#This Row],[Tipo]]),'[1]tabela de preços'!$D$4:$E$14,2,0)</f>
        <v>70</v>
      </c>
      <c r="K2326" s="3">
        <v>3500</v>
      </c>
      <c r="L2326" s="3">
        <v>1446</v>
      </c>
      <c r="M2326" s="3">
        <v>2054</v>
      </c>
      <c r="N2326" t="s">
        <v>23</v>
      </c>
    </row>
    <row r="2327" spans="2:14" hidden="1" x14ac:dyDescent="0.25">
      <c r="B2327" s="2">
        <v>42809</v>
      </c>
      <c r="C2327" s="7">
        <f>YEAR(base[[#This Row],[Data]])</f>
        <v>2017</v>
      </c>
      <c r="D2327" s="7" t="str">
        <f>UPPER(TEXT(base[[#This Row],[Data]],"mmm"))</f>
        <v>MAR</v>
      </c>
      <c r="E2327" t="s">
        <v>10</v>
      </c>
      <c r="F2327" t="s">
        <v>14</v>
      </c>
      <c r="G2327" t="str">
        <f>PROPER(base[[#This Row],[Evento]]&amp;" "&amp;base[[#This Row],[Tipo]])</f>
        <v>Aniversário Teen</v>
      </c>
      <c r="H2327" t="s">
        <v>15</v>
      </c>
      <c r="I2327">
        <v>100</v>
      </c>
      <c r="J2327" s="3">
        <f>VLOOKUP(_xlfn.CONCAT(base[[#This Row],[Evento]],base[[#This Row],[Tipo]]),'[1]tabela de preços'!$D$4:$E$14,2,0)</f>
        <v>90</v>
      </c>
      <c r="K2327" s="3">
        <v>9000</v>
      </c>
      <c r="L2327" s="3">
        <v>3728</v>
      </c>
      <c r="M2327" s="3">
        <v>5272</v>
      </c>
      <c r="N2327" t="s">
        <v>23</v>
      </c>
    </row>
    <row r="2328" spans="2:14" hidden="1" x14ac:dyDescent="0.25">
      <c r="B2328" s="2">
        <v>42401</v>
      </c>
      <c r="C2328" s="7">
        <f>YEAR(base[[#This Row],[Data]])</f>
        <v>2016</v>
      </c>
      <c r="D2328" s="7" t="str">
        <f>UPPER(TEXT(base[[#This Row],[Data]],"mmm"))</f>
        <v>FEV</v>
      </c>
      <c r="E2328" t="s">
        <v>10</v>
      </c>
      <c r="F2328" t="s">
        <v>16</v>
      </c>
      <c r="G2328" t="str">
        <f>PROPER(base[[#This Row],[Evento]]&amp;" "&amp;base[[#This Row],[Tipo]])</f>
        <v>Aniversário Adulto</v>
      </c>
      <c r="H2328" t="s">
        <v>12</v>
      </c>
      <c r="I2328">
        <v>150</v>
      </c>
      <c r="J2328" s="3">
        <f>VLOOKUP(_xlfn.CONCAT(base[[#This Row],[Evento]],base[[#This Row],[Tipo]]),'[1]tabela de preços'!$D$4:$E$14,2,0)</f>
        <v>120</v>
      </c>
      <c r="K2328" s="3">
        <v>18000</v>
      </c>
      <c r="L2328" s="3">
        <v>6790</v>
      </c>
      <c r="M2328" s="3">
        <v>11210</v>
      </c>
      <c r="N2328" t="s">
        <v>23</v>
      </c>
    </row>
    <row r="2329" spans="2:14" hidden="1" x14ac:dyDescent="0.25">
      <c r="B2329" s="2">
        <v>42421</v>
      </c>
      <c r="C2329" s="7">
        <f>YEAR(base[[#This Row],[Data]])</f>
        <v>2016</v>
      </c>
      <c r="D2329" s="7" t="str">
        <f>UPPER(TEXT(base[[#This Row],[Data]],"mmm"))</f>
        <v>FEV</v>
      </c>
      <c r="E2329" t="s">
        <v>10</v>
      </c>
      <c r="F2329" t="s">
        <v>17</v>
      </c>
      <c r="G2329" t="str">
        <f>PROPER(base[[#This Row],[Evento]]&amp;" "&amp;base[[#This Row],[Tipo]])</f>
        <v>Aniversário Melhor Idade</v>
      </c>
      <c r="H2329" t="s">
        <v>15</v>
      </c>
      <c r="I2329">
        <v>70</v>
      </c>
      <c r="J2329" s="3">
        <f>VLOOKUP(_xlfn.CONCAT(base[[#This Row],[Evento]],base[[#This Row],[Tipo]]),'[1]tabela de preços'!$D$4:$E$14,2,0)</f>
        <v>120</v>
      </c>
      <c r="K2329" s="3">
        <v>8400</v>
      </c>
      <c r="L2329" s="3">
        <v>3776</v>
      </c>
      <c r="M2329" s="3">
        <v>4624</v>
      </c>
      <c r="N2329" t="s">
        <v>23</v>
      </c>
    </row>
    <row r="2330" spans="2:14" hidden="1" x14ac:dyDescent="0.25">
      <c r="B2330" s="2">
        <v>42805</v>
      </c>
      <c r="C2330" s="7">
        <f>YEAR(base[[#This Row],[Data]])</f>
        <v>2017</v>
      </c>
      <c r="D2330" s="7" t="str">
        <f>UPPER(TEXT(base[[#This Row],[Data]],"mmm"))</f>
        <v>MAR</v>
      </c>
      <c r="E2330" t="s">
        <v>18</v>
      </c>
      <c r="F2330" t="s">
        <v>16</v>
      </c>
      <c r="G2330" t="str">
        <f>PROPER(base[[#This Row],[Evento]]&amp;" "&amp;base[[#This Row],[Tipo]])</f>
        <v>Casamento Adulto</v>
      </c>
      <c r="H2330" t="s">
        <v>12</v>
      </c>
      <c r="I2330">
        <v>120</v>
      </c>
      <c r="J2330" s="3">
        <f>VLOOKUP(_xlfn.CONCAT(base[[#This Row],[Evento]],base[[#This Row],[Tipo]]),'[1]tabela de preços'!$D$4:$E$14,2,0)</f>
        <v>150</v>
      </c>
      <c r="K2330" s="3">
        <v>18000</v>
      </c>
      <c r="L2330" s="3">
        <v>6068</v>
      </c>
      <c r="M2330" s="3">
        <v>11932</v>
      </c>
      <c r="N2330" t="s">
        <v>23</v>
      </c>
    </row>
    <row r="2331" spans="2:14" hidden="1" x14ac:dyDescent="0.25">
      <c r="B2331" s="2">
        <v>42446</v>
      </c>
      <c r="C2331" s="7">
        <f>YEAR(base[[#This Row],[Data]])</f>
        <v>2016</v>
      </c>
      <c r="D2331" s="7" t="str">
        <f>UPPER(TEXT(base[[#This Row],[Data]],"mmm"))</f>
        <v>MAR</v>
      </c>
      <c r="E2331" t="s">
        <v>19</v>
      </c>
      <c r="F2331" t="s">
        <v>16</v>
      </c>
      <c r="G2331" t="str">
        <f>PROPER(base[[#This Row],[Evento]]&amp;" "&amp;base[[#This Row],[Tipo]])</f>
        <v>Bodas Adulto</v>
      </c>
      <c r="H2331" t="s">
        <v>15</v>
      </c>
      <c r="I2331">
        <v>100</v>
      </c>
      <c r="J2331" s="3">
        <f>VLOOKUP(_xlfn.CONCAT(base[[#This Row],[Evento]],base[[#This Row],[Tipo]]),'[1]tabela de preços'!$D$4:$E$14,2,0)</f>
        <v>150</v>
      </c>
      <c r="K2331" s="3">
        <v>15000</v>
      </c>
      <c r="L2331" s="3">
        <v>5105</v>
      </c>
      <c r="M2331" s="3">
        <v>9895</v>
      </c>
      <c r="N2331" t="s">
        <v>23</v>
      </c>
    </row>
    <row r="2332" spans="2:14" hidden="1" x14ac:dyDescent="0.25">
      <c r="B2332" s="2">
        <v>42559</v>
      </c>
      <c r="C2332" s="7">
        <f>YEAR(base[[#This Row],[Data]])</f>
        <v>2016</v>
      </c>
      <c r="D2332" s="7" t="str">
        <f>UPPER(TEXT(base[[#This Row],[Data]],"mmm"))</f>
        <v>JUL</v>
      </c>
      <c r="E2332" t="s">
        <v>19</v>
      </c>
      <c r="F2332" t="s">
        <v>17</v>
      </c>
      <c r="G2332" t="str">
        <f>PROPER(base[[#This Row],[Evento]]&amp;" "&amp;base[[#This Row],[Tipo]])</f>
        <v>Bodas Melhor Idade</v>
      </c>
      <c r="H2332" t="s">
        <v>12</v>
      </c>
      <c r="I2332">
        <v>200</v>
      </c>
      <c r="J2332" s="3">
        <f>VLOOKUP(_xlfn.CONCAT(base[[#This Row],[Evento]],base[[#This Row],[Tipo]]),'[1]tabela de preços'!$D$4:$E$14,2,0)</f>
        <v>120</v>
      </c>
      <c r="K2332" s="3">
        <v>24000</v>
      </c>
      <c r="L2332" s="3">
        <v>8761</v>
      </c>
      <c r="M2332" s="3">
        <v>15239</v>
      </c>
      <c r="N2332" t="s">
        <v>23</v>
      </c>
    </row>
    <row r="2333" spans="2:14" hidden="1" x14ac:dyDescent="0.25">
      <c r="B2333" s="2">
        <v>42860</v>
      </c>
      <c r="C2333" s="7">
        <f>YEAR(base[[#This Row],[Data]])</f>
        <v>2017</v>
      </c>
      <c r="D2333" s="7" t="str">
        <f>UPPER(TEXT(base[[#This Row],[Data]],"mmm"))</f>
        <v>MAI</v>
      </c>
      <c r="E2333" t="s">
        <v>20</v>
      </c>
      <c r="F2333" t="s">
        <v>16</v>
      </c>
      <c r="G2333" t="str">
        <f>PROPER(base[[#This Row],[Evento]]&amp;" "&amp;base[[#This Row],[Tipo]])</f>
        <v>Empresa Adulto</v>
      </c>
      <c r="H2333" t="s">
        <v>15</v>
      </c>
      <c r="I2333">
        <v>50</v>
      </c>
      <c r="J2333" s="3">
        <f>VLOOKUP(_xlfn.CONCAT(base[[#This Row],[Evento]],base[[#This Row],[Tipo]]),'[1]tabela de preços'!$D$4:$E$14,2,0)</f>
        <v>100</v>
      </c>
      <c r="K2333" s="3">
        <v>5000</v>
      </c>
      <c r="L2333" s="3">
        <v>1730</v>
      </c>
      <c r="M2333" s="3">
        <v>3270</v>
      </c>
      <c r="N2333" t="s">
        <v>23</v>
      </c>
    </row>
    <row r="2334" spans="2:14" hidden="1" x14ac:dyDescent="0.25">
      <c r="B2334" s="2">
        <v>42585</v>
      </c>
      <c r="C2334" s="7">
        <f>YEAR(base[[#This Row],[Data]])</f>
        <v>2016</v>
      </c>
      <c r="D2334" s="7" t="str">
        <f>UPPER(TEXT(base[[#This Row],[Data]],"mmm"))</f>
        <v>AGO</v>
      </c>
      <c r="E2334" t="s">
        <v>21</v>
      </c>
      <c r="F2334" t="s">
        <v>14</v>
      </c>
      <c r="G2334" t="str">
        <f>PROPER(base[[#This Row],[Evento]]&amp;" "&amp;base[[#This Row],[Tipo]])</f>
        <v>15 Anos Teen</v>
      </c>
      <c r="H2334" t="s">
        <v>12</v>
      </c>
      <c r="I2334">
        <v>100</v>
      </c>
      <c r="J2334" s="3">
        <f>VLOOKUP(_xlfn.CONCAT(base[[#This Row],[Evento]],base[[#This Row],[Tipo]]),'[1]tabela de preços'!$D$4:$E$14,2,0)</f>
        <v>90</v>
      </c>
      <c r="K2334" s="3">
        <v>9000</v>
      </c>
      <c r="L2334" s="3">
        <v>3342</v>
      </c>
      <c r="M2334" s="3">
        <v>5658</v>
      </c>
      <c r="N2334" t="s">
        <v>23</v>
      </c>
    </row>
    <row r="2335" spans="2:14" hidden="1" x14ac:dyDescent="0.25">
      <c r="B2335" s="2">
        <v>42389</v>
      </c>
      <c r="C2335" s="7">
        <f>YEAR(base[[#This Row],[Data]])</f>
        <v>2016</v>
      </c>
      <c r="D2335" s="7" t="str">
        <f>UPPER(TEXT(base[[#This Row],[Data]],"mmm"))</f>
        <v>JAN</v>
      </c>
      <c r="E2335" t="s">
        <v>22</v>
      </c>
      <c r="F2335" t="s">
        <v>16</v>
      </c>
      <c r="G2335" t="str">
        <f>PROPER(base[[#This Row],[Evento]]&amp;" "&amp;base[[#This Row],[Tipo]])</f>
        <v>Despedida Adulto</v>
      </c>
      <c r="H2335" t="s">
        <v>15</v>
      </c>
      <c r="I2335">
        <v>150</v>
      </c>
      <c r="J2335" s="3">
        <f>VLOOKUP(_xlfn.CONCAT(base[[#This Row],[Evento]],base[[#This Row],[Tipo]]),'[1]tabela de preços'!$D$4:$E$14,2,0)</f>
        <v>120</v>
      </c>
      <c r="K2335" s="3">
        <v>18000</v>
      </c>
      <c r="L2335" s="3">
        <v>7012</v>
      </c>
      <c r="M2335" s="3">
        <v>10988</v>
      </c>
      <c r="N2335" t="s">
        <v>23</v>
      </c>
    </row>
    <row r="2336" spans="2:14" x14ac:dyDescent="0.25">
      <c r="B2336" s="2">
        <v>42763</v>
      </c>
      <c r="C2336" s="7">
        <f>YEAR(base[[#This Row],[Data]])</f>
        <v>2017</v>
      </c>
      <c r="D2336" s="7" t="str">
        <f>UPPER(TEXT(base[[#This Row],[Data]],"mmm"))</f>
        <v>JAN</v>
      </c>
      <c r="E2336" t="s">
        <v>10</v>
      </c>
      <c r="F2336" t="s">
        <v>11</v>
      </c>
      <c r="G2336" t="str">
        <f>PROPER(base[[#This Row],[Evento]]&amp;" "&amp;base[[#This Row],[Tipo]])</f>
        <v>Aniversário Infantil</v>
      </c>
      <c r="H2336" t="s">
        <v>12</v>
      </c>
      <c r="I2336">
        <v>50</v>
      </c>
      <c r="J2336" s="3">
        <f>VLOOKUP(_xlfn.CONCAT(base[[#This Row],[Evento]],base[[#This Row],[Tipo]]),'[1]tabela de preços'!$D$4:$E$14,2,0)</f>
        <v>70</v>
      </c>
      <c r="K2336" s="3">
        <v>3500</v>
      </c>
      <c r="L2336" s="3">
        <v>1197</v>
      </c>
      <c r="M2336" s="3">
        <v>2303</v>
      </c>
      <c r="N2336" t="s">
        <v>23</v>
      </c>
    </row>
    <row r="2337" spans="2:14" hidden="1" x14ac:dyDescent="0.25">
      <c r="B2337" s="2">
        <v>43034</v>
      </c>
      <c r="C2337" s="7">
        <f>YEAR(base[[#This Row],[Data]])</f>
        <v>2017</v>
      </c>
      <c r="D2337" s="7" t="str">
        <f>UPPER(TEXT(base[[#This Row],[Data]],"mmm"))</f>
        <v>OUT</v>
      </c>
      <c r="E2337" t="s">
        <v>10</v>
      </c>
      <c r="F2337" t="s">
        <v>14</v>
      </c>
      <c r="G2337" t="str">
        <f>PROPER(base[[#This Row],[Evento]]&amp;" "&amp;base[[#This Row],[Tipo]])</f>
        <v>Aniversário Teen</v>
      </c>
      <c r="H2337" t="s">
        <v>15</v>
      </c>
      <c r="I2337">
        <v>100</v>
      </c>
      <c r="J2337" s="3">
        <f>VLOOKUP(_xlfn.CONCAT(base[[#This Row],[Evento]],base[[#This Row],[Tipo]]),'[1]tabela de preços'!$D$4:$E$14,2,0)</f>
        <v>90</v>
      </c>
      <c r="K2337" s="3">
        <v>9000</v>
      </c>
      <c r="L2337" s="3">
        <v>3397</v>
      </c>
      <c r="M2337" s="3">
        <v>5603</v>
      </c>
      <c r="N2337" t="s">
        <v>23</v>
      </c>
    </row>
    <row r="2338" spans="2:14" hidden="1" x14ac:dyDescent="0.25">
      <c r="B2338" s="2">
        <v>42378</v>
      </c>
      <c r="C2338" s="7">
        <f>YEAR(base[[#This Row],[Data]])</f>
        <v>2016</v>
      </c>
      <c r="D2338" s="7" t="str">
        <f>UPPER(TEXT(base[[#This Row],[Data]],"mmm"))</f>
        <v>JAN</v>
      </c>
      <c r="E2338" t="s">
        <v>10</v>
      </c>
      <c r="F2338" t="s">
        <v>16</v>
      </c>
      <c r="G2338" t="str">
        <f>PROPER(base[[#This Row],[Evento]]&amp;" "&amp;base[[#This Row],[Tipo]])</f>
        <v>Aniversário Adulto</v>
      </c>
      <c r="H2338" t="s">
        <v>12</v>
      </c>
      <c r="I2338">
        <v>150</v>
      </c>
      <c r="J2338" s="3">
        <f>VLOOKUP(_xlfn.CONCAT(base[[#This Row],[Evento]],base[[#This Row],[Tipo]]),'[1]tabela de preços'!$D$4:$E$14,2,0)</f>
        <v>120</v>
      </c>
      <c r="K2338" s="3">
        <v>18000</v>
      </c>
      <c r="L2338" s="3">
        <v>6835</v>
      </c>
      <c r="M2338" s="3">
        <v>11165</v>
      </c>
      <c r="N2338" t="s">
        <v>23</v>
      </c>
    </row>
    <row r="2339" spans="2:14" hidden="1" x14ac:dyDescent="0.25">
      <c r="B2339" s="2">
        <v>42921</v>
      </c>
      <c r="C2339" s="7">
        <f>YEAR(base[[#This Row],[Data]])</f>
        <v>2017</v>
      </c>
      <c r="D2339" s="7" t="str">
        <f>UPPER(TEXT(base[[#This Row],[Data]],"mmm"))</f>
        <v>JUL</v>
      </c>
      <c r="E2339" t="s">
        <v>10</v>
      </c>
      <c r="F2339" t="s">
        <v>17</v>
      </c>
      <c r="G2339" t="str">
        <f>PROPER(base[[#This Row],[Evento]]&amp;" "&amp;base[[#This Row],[Tipo]])</f>
        <v>Aniversário Melhor Idade</v>
      </c>
      <c r="H2339" t="s">
        <v>15</v>
      </c>
      <c r="I2339">
        <v>70</v>
      </c>
      <c r="J2339" s="3">
        <f>VLOOKUP(_xlfn.CONCAT(base[[#This Row],[Evento]],base[[#This Row],[Tipo]]),'[1]tabela de preços'!$D$4:$E$14,2,0)</f>
        <v>120</v>
      </c>
      <c r="K2339" s="3">
        <v>8400</v>
      </c>
      <c r="L2339" s="3">
        <v>3450</v>
      </c>
      <c r="M2339" s="3">
        <v>4950</v>
      </c>
      <c r="N2339" t="s">
        <v>23</v>
      </c>
    </row>
    <row r="2340" spans="2:14" hidden="1" x14ac:dyDescent="0.25">
      <c r="B2340" s="2">
        <v>42960</v>
      </c>
      <c r="C2340" s="7">
        <f>YEAR(base[[#This Row],[Data]])</f>
        <v>2017</v>
      </c>
      <c r="D2340" s="7" t="str">
        <f>UPPER(TEXT(base[[#This Row],[Data]],"mmm"))</f>
        <v>AGO</v>
      </c>
      <c r="E2340" t="s">
        <v>18</v>
      </c>
      <c r="F2340" t="s">
        <v>16</v>
      </c>
      <c r="G2340" t="str">
        <f>PROPER(base[[#This Row],[Evento]]&amp;" "&amp;base[[#This Row],[Tipo]])</f>
        <v>Casamento Adulto</v>
      </c>
      <c r="H2340" t="s">
        <v>12</v>
      </c>
      <c r="I2340">
        <v>120</v>
      </c>
      <c r="J2340" s="3">
        <f>VLOOKUP(_xlfn.CONCAT(base[[#This Row],[Evento]],base[[#This Row],[Tipo]]),'[1]tabela de preços'!$D$4:$E$14,2,0)</f>
        <v>150</v>
      </c>
      <c r="K2340" s="3">
        <v>18000</v>
      </c>
      <c r="L2340" s="3">
        <v>7555</v>
      </c>
      <c r="M2340" s="3">
        <v>10445</v>
      </c>
      <c r="N2340" t="s">
        <v>23</v>
      </c>
    </row>
    <row r="2341" spans="2:14" hidden="1" x14ac:dyDescent="0.25">
      <c r="B2341" s="2">
        <v>42805</v>
      </c>
      <c r="C2341" s="7">
        <f>YEAR(base[[#This Row],[Data]])</f>
        <v>2017</v>
      </c>
      <c r="D2341" s="7" t="str">
        <f>UPPER(TEXT(base[[#This Row],[Data]],"mmm"))</f>
        <v>MAR</v>
      </c>
      <c r="E2341" t="s">
        <v>19</v>
      </c>
      <c r="F2341" t="s">
        <v>16</v>
      </c>
      <c r="G2341" t="str">
        <f>PROPER(base[[#This Row],[Evento]]&amp;" "&amp;base[[#This Row],[Tipo]])</f>
        <v>Bodas Adulto</v>
      </c>
      <c r="H2341" t="s">
        <v>15</v>
      </c>
      <c r="I2341">
        <v>100</v>
      </c>
      <c r="J2341" s="3">
        <f>VLOOKUP(_xlfn.CONCAT(base[[#This Row],[Evento]],base[[#This Row],[Tipo]]),'[1]tabela de preços'!$D$4:$E$14,2,0)</f>
        <v>150</v>
      </c>
      <c r="K2341" s="3">
        <v>15000</v>
      </c>
      <c r="L2341" s="3">
        <v>5495</v>
      </c>
      <c r="M2341" s="3">
        <v>9505</v>
      </c>
      <c r="N2341" t="s">
        <v>23</v>
      </c>
    </row>
    <row r="2342" spans="2:14" hidden="1" x14ac:dyDescent="0.25">
      <c r="B2342" s="2">
        <v>42645</v>
      </c>
      <c r="C2342" s="7">
        <f>YEAR(base[[#This Row],[Data]])</f>
        <v>2016</v>
      </c>
      <c r="D2342" s="7" t="str">
        <f>UPPER(TEXT(base[[#This Row],[Data]],"mmm"))</f>
        <v>OUT</v>
      </c>
      <c r="E2342" t="s">
        <v>19</v>
      </c>
      <c r="F2342" t="s">
        <v>17</v>
      </c>
      <c r="G2342" t="str">
        <f>PROPER(base[[#This Row],[Evento]]&amp;" "&amp;base[[#This Row],[Tipo]])</f>
        <v>Bodas Melhor Idade</v>
      </c>
      <c r="H2342" t="s">
        <v>12</v>
      </c>
      <c r="I2342">
        <v>200</v>
      </c>
      <c r="J2342" s="3">
        <f>VLOOKUP(_xlfn.CONCAT(base[[#This Row],[Evento]],base[[#This Row],[Tipo]]),'[1]tabela de preços'!$D$4:$E$14,2,0)</f>
        <v>120</v>
      </c>
      <c r="K2342" s="3">
        <v>24000</v>
      </c>
      <c r="L2342" s="3">
        <v>9340</v>
      </c>
      <c r="M2342" s="3">
        <v>14660</v>
      </c>
      <c r="N2342" t="s">
        <v>23</v>
      </c>
    </row>
    <row r="2343" spans="2:14" hidden="1" x14ac:dyDescent="0.25">
      <c r="B2343" s="2">
        <v>42779</v>
      </c>
      <c r="C2343" s="7">
        <f>YEAR(base[[#This Row],[Data]])</f>
        <v>2017</v>
      </c>
      <c r="D2343" s="7" t="str">
        <f>UPPER(TEXT(base[[#This Row],[Data]],"mmm"))</f>
        <v>FEV</v>
      </c>
      <c r="E2343" t="s">
        <v>20</v>
      </c>
      <c r="F2343" t="s">
        <v>16</v>
      </c>
      <c r="G2343" t="str">
        <f>PROPER(base[[#This Row],[Evento]]&amp;" "&amp;base[[#This Row],[Tipo]])</f>
        <v>Empresa Adulto</v>
      </c>
      <c r="H2343" t="s">
        <v>15</v>
      </c>
      <c r="I2343">
        <v>50</v>
      </c>
      <c r="J2343" s="3">
        <f>VLOOKUP(_xlfn.CONCAT(base[[#This Row],[Evento]],base[[#This Row],[Tipo]]),'[1]tabela de preços'!$D$4:$E$14,2,0)</f>
        <v>100</v>
      </c>
      <c r="K2343" s="3">
        <v>5000</v>
      </c>
      <c r="L2343" s="3">
        <v>2216</v>
      </c>
      <c r="M2343" s="3">
        <v>2784</v>
      </c>
      <c r="N2343" t="s">
        <v>23</v>
      </c>
    </row>
    <row r="2344" spans="2:14" hidden="1" x14ac:dyDescent="0.25">
      <c r="B2344" s="2">
        <v>42922</v>
      </c>
      <c r="C2344" s="7">
        <f>YEAR(base[[#This Row],[Data]])</f>
        <v>2017</v>
      </c>
      <c r="D2344" s="7" t="str">
        <f>UPPER(TEXT(base[[#This Row],[Data]],"mmm"))</f>
        <v>JUL</v>
      </c>
      <c r="E2344" t="s">
        <v>21</v>
      </c>
      <c r="F2344" t="s">
        <v>14</v>
      </c>
      <c r="G2344" t="str">
        <f>PROPER(base[[#This Row],[Evento]]&amp;" "&amp;base[[#This Row],[Tipo]])</f>
        <v>15 Anos Teen</v>
      </c>
      <c r="H2344" t="s">
        <v>12</v>
      </c>
      <c r="I2344">
        <v>100</v>
      </c>
      <c r="J2344" s="3">
        <f>VLOOKUP(_xlfn.CONCAT(base[[#This Row],[Evento]],base[[#This Row],[Tipo]]),'[1]tabela de preços'!$D$4:$E$14,2,0)</f>
        <v>90</v>
      </c>
      <c r="K2344" s="3">
        <v>9000</v>
      </c>
      <c r="L2344" s="3">
        <v>2981</v>
      </c>
      <c r="M2344" s="3">
        <v>6019</v>
      </c>
      <c r="N2344" t="s">
        <v>23</v>
      </c>
    </row>
    <row r="2345" spans="2:14" x14ac:dyDescent="0.25">
      <c r="B2345" s="2">
        <v>42755</v>
      </c>
      <c r="C2345" s="7">
        <f>YEAR(base[[#This Row],[Data]])</f>
        <v>2017</v>
      </c>
      <c r="D2345" s="7" t="str">
        <f>UPPER(TEXT(base[[#This Row],[Data]],"mmm"))</f>
        <v>JAN</v>
      </c>
      <c r="E2345" t="s">
        <v>22</v>
      </c>
      <c r="F2345" t="s">
        <v>16</v>
      </c>
      <c r="G2345" t="str">
        <f>PROPER(base[[#This Row],[Evento]]&amp;" "&amp;base[[#This Row],[Tipo]])</f>
        <v>Despedida Adulto</v>
      </c>
      <c r="H2345" t="s">
        <v>15</v>
      </c>
      <c r="I2345">
        <v>150</v>
      </c>
      <c r="J2345" s="3">
        <f>VLOOKUP(_xlfn.CONCAT(base[[#This Row],[Evento]],base[[#This Row],[Tipo]]),'[1]tabela de preços'!$D$4:$E$14,2,0)</f>
        <v>120</v>
      </c>
      <c r="K2345" s="3">
        <v>18000</v>
      </c>
      <c r="L2345" s="3">
        <v>6506</v>
      </c>
      <c r="M2345" s="3">
        <v>11494</v>
      </c>
      <c r="N2345" t="s">
        <v>23</v>
      </c>
    </row>
    <row r="2346" spans="2:14" hidden="1" x14ac:dyDescent="0.25">
      <c r="B2346" s="2">
        <v>43023</v>
      </c>
      <c r="C2346" s="7">
        <f>YEAR(base[[#This Row],[Data]])</f>
        <v>2017</v>
      </c>
      <c r="D2346" s="7" t="str">
        <f>UPPER(TEXT(base[[#This Row],[Data]],"mmm"))</f>
        <v>OUT</v>
      </c>
      <c r="E2346" t="s">
        <v>10</v>
      </c>
      <c r="F2346" t="s">
        <v>11</v>
      </c>
      <c r="G2346" t="str">
        <f>PROPER(base[[#This Row],[Evento]]&amp;" "&amp;base[[#This Row],[Tipo]])</f>
        <v>Aniversário Infantil</v>
      </c>
      <c r="H2346" t="s">
        <v>12</v>
      </c>
      <c r="I2346">
        <v>50</v>
      </c>
      <c r="J2346" s="3">
        <f>VLOOKUP(_xlfn.CONCAT(base[[#This Row],[Evento]],base[[#This Row],[Tipo]]),'[1]tabela de preços'!$D$4:$E$14,2,0)</f>
        <v>70</v>
      </c>
      <c r="K2346" s="3">
        <v>3500</v>
      </c>
      <c r="L2346" s="3">
        <v>1262</v>
      </c>
      <c r="M2346" s="3">
        <v>2238</v>
      </c>
      <c r="N2346" t="s">
        <v>23</v>
      </c>
    </row>
    <row r="2347" spans="2:14" hidden="1" x14ac:dyDescent="0.25">
      <c r="B2347" s="2">
        <v>42543</v>
      </c>
      <c r="C2347" s="7">
        <f>YEAR(base[[#This Row],[Data]])</f>
        <v>2016</v>
      </c>
      <c r="D2347" s="7" t="str">
        <f>UPPER(TEXT(base[[#This Row],[Data]],"mmm"))</f>
        <v>JUN</v>
      </c>
      <c r="E2347" t="s">
        <v>10</v>
      </c>
      <c r="F2347" t="s">
        <v>14</v>
      </c>
      <c r="G2347" t="str">
        <f>PROPER(base[[#This Row],[Evento]]&amp;" "&amp;base[[#This Row],[Tipo]])</f>
        <v>Aniversário Teen</v>
      </c>
      <c r="H2347" t="s">
        <v>15</v>
      </c>
      <c r="I2347">
        <v>100</v>
      </c>
      <c r="J2347" s="3">
        <f>VLOOKUP(_xlfn.CONCAT(base[[#This Row],[Evento]],base[[#This Row],[Tipo]]),'[1]tabela de preços'!$D$4:$E$14,2,0)</f>
        <v>90</v>
      </c>
      <c r="K2347" s="3">
        <v>9000</v>
      </c>
      <c r="L2347" s="3">
        <v>3381</v>
      </c>
      <c r="M2347" s="3">
        <v>5619</v>
      </c>
      <c r="N2347" t="s">
        <v>23</v>
      </c>
    </row>
    <row r="2348" spans="2:14" hidden="1" x14ac:dyDescent="0.25">
      <c r="B2348" s="2">
        <v>43082</v>
      </c>
      <c r="C2348" s="7">
        <f>YEAR(base[[#This Row],[Data]])</f>
        <v>2017</v>
      </c>
      <c r="D2348" s="7" t="str">
        <f>UPPER(TEXT(base[[#This Row],[Data]],"mmm"))</f>
        <v>DEZ</v>
      </c>
      <c r="E2348" t="s">
        <v>10</v>
      </c>
      <c r="F2348" t="s">
        <v>16</v>
      </c>
      <c r="G2348" t="str">
        <f>PROPER(base[[#This Row],[Evento]]&amp;" "&amp;base[[#This Row],[Tipo]])</f>
        <v>Aniversário Adulto</v>
      </c>
      <c r="H2348" t="s">
        <v>12</v>
      </c>
      <c r="I2348">
        <v>150</v>
      </c>
      <c r="J2348" s="3">
        <f>VLOOKUP(_xlfn.CONCAT(base[[#This Row],[Evento]],base[[#This Row],[Tipo]]),'[1]tabela de preços'!$D$4:$E$14,2,0)</f>
        <v>120</v>
      </c>
      <c r="K2348" s="3">
        <v>18000</v>
      </c>
      <c r="L2348" s="3">
        <v>7239</v>
      </c>
      <c r="M2348" s="3">
        <v>10761</v>
      </c>
      <c r="N2348" t="s">
        <v>23</v>
      </c>
    </row>
    <row r="2349" spans="2:14" hidden="1" x14ac:dyDescent="0.25">
      <c r="B2349" s="2">
        <v>42555</v>
      </c>
      <c r="C2349" s="7">
        <f>YEAR(base[[#This Row],[Data]])</f>
        <v>2016</v>
      </c>
      <c r="D2349" s="7" t="str">
        <f>UPPER(TEXT(base[[#This Row],[Data]],"mmm"))</f>
        <v>JUL</v>
      </c>
      <c r="E2349" t="s">
        <v>10</v>
      </c>
      <c r="F2349" t="s">
        <v>17</v>
      </c>
      <c r="G2349" t="str">
        <f>PROPER(base[[#This Row],[Evento]]&amp;" "&amp;base[[#This Row],[Tipo]])</f>
        <v>Aniversário Melhor Idade</v>
      </c>
      <c r="H2349" t="s">
        <v>15</v>
      </c>
      <c r="I2349">
        <v>70</v>
      </c>
      <c r="J2349" s="3">
        <f>VLOOKUP(_xlfn.CONCAT(base[[#This Row],[Evento]],base[[#This Row],[Tipo]]),'[1]tabela de preços'!$D$4:$E$14,2,0)</f>
        <v>120</v>
      </c>
      <c r="K2349" s="3">
        <v>8400</v>
      </c>
      <c r="L2349" s="3">
        <v>2810</v>
      </c>
      <c r="M2349" s="3">
        <v>5590</v>
      </c>
      <c r="N2349" t="s">
        <v>23</v>
      </c>
    </row>
    <row r="2350" spans="2:14" hidden="1" x14ac:dyDescent="0.25">
      <c r="B2350" s="2">
        <v>42461</v>
      </c>
      <c r="C2350" s="7">
        <f>YEAR(base[[#This Row],[Data]])</f>
        <v>2016</v>
      </c>
      <c r="D2350" s="7" t="str">
        <f>UPPER(TEXT(base[[#This Row],[Data]],"mmm"))</f>
        <v>ABR</v>
      </c>
      <c r="E2350" t="s">
        <v>18</v>
      </c>
      <c r="F2350" t="s">
        <v>16</v>
      </c>
      <c r="G2350" t="str">
        <f>PROPER(base[[#This Row],[Evento]]&amp;" "&amp;base[[#This Row],[Tipo]])</f>
        <v>Casamento Adulto</v>
      </c>
      <c r="H2350" t="s">
        <v>12</v>
      </c>
      <c r="I2350">
        <v>120</v>
      </c>
      <c r="J2350" s="3">
        <f>VLOOKUP(_xlfn.CONCAT(base[[#This Row],[Evento]],base[[#This Row],[Tipo]]),'[1]tabela de preços'!$D$4:$E$14,2,0)</f>
        <v>150</v>
      </c>
      <c r="K2350" s="3">
        <v>18000</v>
      </c>
      <c r="L2350" s="3">
        <v>6040</v>
      </c>
      <c r="M2350" s="3">
        <v>11960</v>
      </c>
      <c r="N2350" t="s">
        <v>23</v>
      </c>
    </row>
    <row r="2351" spans="2:14" x14ac:dyDescent="0.25">
      <c r="B2351" s="2">
        <v>42762</v>
      </c>
      <c r="C2351" s="7">
        <f>YEAR(base[[#This Row],[Data]])</f>
        <v>2017</v>
      </c>
      <c r="D2351" s="7" t="str">
        <f>UPPER(TEXT(base[[#This Row],[Data]],"mmm"))</f>
        <v>JAN</v>
      </c>
      <c r="E2351" t="s">
        <v>19</v>
      </c>
      <c r="F2351" t="s">
        <v>16</v>
      </c>
      <c r="G2351" t="str">
        <f>PROPER(base[[#This Row],[Evento]]&amp;" "&amp;base[[#This Row],[Tipo]])</f>
        <v>Bodas Adulto</v>
      </c>
      <c r="H2351" t="s">
        <v>15</v>
      </c>
      <c r="I2351">
        <v>100</v>
      </c>
      <c r="J2351" s="3">
        <f>VLOOKUP(_xlfn.CONCAT(base[[#This Row],[Evento]],base[[#This Row],[Tipo]]),'[1]tabela de preços'!$D$4:$E$14,2,0)</f>
        <v>150</v>
      </c>
      <c r="K2351" s="3">
        <v>15000</v>
      </c>
      <c r="L2351" s="3">
        <v>5390</v>
      </c>
      <c r="M2351" s="3">
        <v>9610</v>
      </c>
      <c r="N2351" t="s">
        <v>23</v>
      </c>
    </row>
    <row r="2352" spans="2:14" hidden="1" x14ac:dyDescent="0.25">
      <c r="B2352" s="2">
        <v>42620</v>
      </c>
      <c r="C2352" s="7">
        <f>YEAR(base[[#This Row],[Data]])</f>
        <v>2016</v>
      </c>
      <c r="D2352" s="7" t="str">
        <f>UPPER(TEXT(base[[#This Row],[Data]],"mmm"))</f>
        <v>SET</v>
      </c>
      <c r="E2352" t="s">
        <v>19</v>
      </c>
      <c r="F2352" t="s">
        <v>17</v>
      </c>
      <c r="G2352" t="str">
        <f>PROPER(base[[#This Row],[Evento]]&amp;" "&amp;base[[#This Row],[Tipo]])</f>
        <v>Bodas Melhor Idade</v>
      </c>
      <c r="H2352" t="s">
        <v>12</v>
      </c>
      <c r="I2352">
        <v>200</v>
      </c>
      <c r="J2352" s="3">
        <f>VLOOKUP(_xlfn.CONCAT(base[[#This Row],[Evento]],base[[#This Row],[Tipo]]),'[1]tabela de preços'!$D$4:$E$14,2,0)</f>
        <v>120</v>
      </c>
      <c r="K2352" s="3">
        <v>24000</v>
      </c>
      <c r="L2352" s="3">
        <v>8981</v>
      </c>
      <c r="M2352" s="3">
        <v>15019</v>
      </c>
      <c r="N2352" t="s">
        <v>23</v>
      </c>
    </row>
    <row r="2353" spans="2:14" hidden="1" x14ac:dyDescent="0.25">
      <c r="B2353" s="2">
        <v>42881</v>
      </c>
      <c r="C2353" s="7">
        <f>YEAR(base[[#This Row],[Data]])</f>
        <v>2017</v>
      </c>
      <c r="D2353" s="7" t="str">
        <f>UPPER(TEXT(base[[#This Row],[Data]],"mmm"))</f>
        <v>MAI</v>
      </c>
      <c r="E2353" t="s">
        <v>20</v>
      </c>
      <c r="F2353" t="s">
        <v>16</v>
      </c>
      <c r="G2353" t="str">
        <f>PROPER(base[[#This Row],[Evento]]&amp;" "&amp;base[[#This Row],[Tipo]])</f>
        <v>Empresa Adulto</v>
      </c>
      <c r="H2353" t="s">
        <v>15</v>
      </c>
      <c r="I2353">
        <v>50</v>
      </c>
      <c r="J2353" s="3">
        <f>VLOOKUP(_xlfn.CONCAT(base[[#This Row],[Evento]],base[[#This Row],[Tipo]]),'[1]tabela de preços'!$D$4:$E$14,2,0)</f>
        <v>100</v>
      </c>
      <c r="K2353" s="3">
        <v>5000</v>
      </c>
      <c r="L2353" s="3">
        <v>1920</v>
      </c>
      <c r="M2353" s="3">
        <v>3080</v>
      </c>
      <c r="N2353" t="s">
        <v>23</v>
      </c>
    </row>
    <row r="2354" spans="2:14" hidden="1" x14ac:dyDescent="0.25">
      <c r="B2354" s="2">
        <v>42440</v>
      </c>
      <c r="C2354" s="7">
        <f>YEAR(base[[#This Row],[Data]])</f>
        <v>2016</v>
      </c>
      <c r="D2354" s="7" t="str">
        <f>UPPER(TEXT(base[[#This Row],[Data]],"mmm"))</f>
        <v>MAR</v>
      </c>
      <c r="E2354" t="s">
        <v>21</v>
      </c>
      <c r="F2354" t="s">
        <v>14</v>
      </c>
      <c r="G2354" t="str">
        <f>PROPER(base[[#This Row],[Evento]]&amp;" "&amp;base[[#This Row],[Tipo]])</f>
        <v>15 Anos Teen</v>
      </c>
      <c r="H2354" t="s">
        <v>12</v>
      </c>
      <c r="I2354">
        <v>100</v>
      </c>
      <c r="J2354" s="3">
        <f>VLOOKUP(_xlfn.CONCAT(base[[#This Row],[Evento]],base[[#This Row],[Tipo]]),'[1]tabela de preços'!$D$4:$E$14,2,0)</f>
        <v>90</v>
      </c>
      <c r="K2354" s="3">
        <v>9000</v>
      </c>
      <c r="L2354" s="3">
        <v>2990</v>
      </c>
      <c r="M2354" s="3">
        <v>6010</v>
      </c>
      <c r="N2354" t="s">
        <v>23</v>
      </c>
    </row>
    <row r="2355" spans="2:14" hidden="1" x14ac:dyDescent="0.25">
      <c r="B2355" s="2">
        <v>42393</v>
      </c>
      <c r="C2355" s="7">
        <f>YEAR(base[[#This Row],[Data]])</f>
        <v>2016</v>
      </c>
      <c r="D2355" s="7" t="str">
        <f>UPPER(TEXT(base[[#This Row],[Data]],"mmm"))</f>
        <v>JAN</v>
      </c>
      <c r="E2355" t="s">
        <v>22</v>
      </c>
      <c r="F2355" t="s">
        <v>16</v>
      </c>
      <c r="G2355" t="str">
        <f>PROPER(base[[#This Row],[Evento]]&amp;" "&amp;base[[#This Row],[Tipo]])</f>
        <v>Despedida Adulto</v>
      </c>
      <c r="H2355" t="s">
        <v>15</v>
      </c>
      <c r="I2355">
        <v>150</v>
      </c>
      <c r="J2355" s="3">
        <f>VLOOKUP(_xlfn.CONCAT(base[[#This Row],[Evento]],base[[#This Row],[Tipo]]),'[1]tabela de preços'!$D$4:$E$14,2,0)</f>
        <v>120</v>
      </c>
      <c r="K2355" s="3">
        <v>18000</v>
      </c>
      <c r="L2355" s="3">
        <v>6856</v>
      </c>
      <c r="M2355" s="3">
        <v>11144</v>
      </c>
      <c r="N2355" t="s">
        <v>23</v>
      </c>
    </row>
    <row r="2356" spans="2:14" hidden="1" x14ac:dyDescent="0.25">
      <c r="B2356" s="2">
        <v>42990</v>
      </c>
      <c r="C2356" s="7">
        <f>YEAR(base[[#This Row],[Data]])</f>
        <v>2017</v>
      </c>
      <c r="D2356" s="7" t="str">
        <f>UPPER(TEXT(base[[#This Row],[Data]],"mmm"))</f>
        <v>SET</v>
      </c>
      <c r="E2356" t="s">
        <v>10</v>
      </c>
      <c r="F2356" t="s">
        <v>11</v>
      </c>
      <c r="G2356" t="str">
        <f>PROPER(base[[#This Row],[Evento]]&amp;" "&amp;base[[#This Row],[Tipo]])</f>
        <v>Aniversário Infantil</v>
      </c>
      <c r="H2356" t="s">
        <v>12</v>
      </c>
      <c r="I2356">
        <v>50</v>
      </c>
      <c r="J2356" s="3">
        <f>VLOOKUP(_xlfn.CONCAT(base[[#This Row],[Evento]],base[[#This Row],[Tipo]]),'[1]tabela de preços'!$D$4:$E$14,2,0)</f>
        <v>70</v>
      </c>
      <c r="K2356" s="3">
        <v>3500</v>
      </c>
      <c r="L2356" s="3">
        <v>1222</v>
      </c>
      <c r="M2356" s="3">
        <v>2278</v>
      </c>
      <c r="N2356" t="s">
        <v>23</v>
      </c>
    </row>
    <row r="2357" spans="2:14" hidden="1" x14ac:dyDescent="0.25">
      <c r="B2357" s="2">
        <v>42928</v>
      </c>
      <c r="C2357" s="7">
        <f>YEAR(base[[#This Row],[Data]])</f>
        <v>2017</v>
      </c>
      <c r="D2357" s="7" t="str">
        <f>UPPER(TEXT(base[[#This Row],[Data]],"mmm"))</f>
        <v>JUL</v>
      </c>
      <c r="E2357" t="s">
        <v>10</v>
      </c>
      <c r="F2357" t="s">
        <v>14</v>
      </c>
      <c r="G2357" t="str">
        <f>PROPER(base[[#This Row],[Evento]]&amp;" "&amp;base[[#This Row],[Tipo]])</f>
        <v>Aniversário Teen</v>
      </c>
      <c r="H2357" t="s">
        <v>15</v>
      </c>
      <c r="I2357">
        <v>100</v>
      </c>
      <c r="J2357" s="3">
        <f>VLOOKUP(_xlfn.CONCAT(base[[#This Row],[Evento]],base[[#This Row],[Tipo]]),'[1]tabela de preços'!$D$4:$E$14,2,0)</f>
        <v>90</v>
      </c>
      <c r="K2357" s="3">
        <v>9000</v>
      </c>
      <c r="L2357" s="3">
        <v>3245</v>
      </c>
      <c r="M2357" s="3">
        <v>5755</v>
      </c>
      <c r="N2357" t="s">
        <v>23</v>
      </c>
    </row>
    <row r="2358" spans="2:14" hidden="1" x14ac:dyDescent="0.25">
      <c r="B2358" s="2">
        <v>42390</v>
      </c>
      <c r="C2358" s="7">
        <f>YEAR(base[[#This Row],[Data]])</f>
        <v>2016</v>
      </c>
      <c r="D2358" s="7" t="str">
        <f>UPPER(TEXT(base[[#This Row],[Data]],"mmm"))</f>
        <v>JAN</v>
      </c>
      <c r="E2358" t="s">
        <v>10</v>
      </c>
      <c r="F2358" t="s">
        <v>16</v>
      </c>
      <c r="G2358" t="str">
        <f>PROPER(base[[#This Row],[Evento]]&amp;" "&amp;base[[#This Row],[Tipo]])</f>
        <v>Aniversário Adulto</v>
      </c>
      <c r="H2358" t="s">
        <v>12</v>
      </c>
      <c r="I2358">
        <v>150</v>
      </c>
      <c r="J2358" s="3">
        <f>VLOOKUP(_xlfn.CONCAT(base[[#This Row],[Evento]],base[[#This Row],[Tipo]]),'[1]tabela de preços'!$D$4:$E$14,2,0)</f>
        <v>120</v>
      </c>
      <c r="K2358" s="3">
        <v>18000</v>
      </c>
      <c r="L2358" s="3">
        <v>6733</v>
      </c>
      <c r="M2358" s="3">
        <v>11267</v>
      </c>
      <c r="N2358" t="s">
        <v>23</v>
      </c>
    </row>
    <row r="2359" spans="2:14" hidden="1" x14ac:dyDescent="0.25">
      <c r="B2359" s="2">
        <v>42886</v>
      </c>
      <c r="C2359" s="7">
        <f>YEAR(base[[#This Row],[Data]])</f>
        <v>2017</v>
      </c>
      <c r="D2359" s="7" t="str">
        <f>UPPER(TEXT(base[[#This Row],[Data]],"mmm"))</f>
        <v>MAI</v>
      </c>
      <c r="E2359" t="s">
        <v>10</v>
      </c>
      <c r="F2359" t="s">
        <v>17</v>
      </c>
      <c r="G2359" t="str">
        <f>PROPER(base[[#This Row],[Evento]]&amp;" "&amp;base[[#This Row],[Tipo]])</f>
        <v>Aniversário Melhor Idade</v>
      </c>
      <c r="H2359" t="s">
        <v>15</v>
      </c>
      <c r="I2359">
        <v>70</v>
      </c>
      <c r="J2359" s="3">
        <f>VLOOKUP(_xlfn.CONCAT(base[[#This Row],[Evento]],base[[#This Row],[Tipo]]),'[1]tabela de preços'!$D$4:$E$14,2,0)</f>
        <v>120</v>
      </c>
      <c r="K2359" s="3">
        <v>8400</v>
      </c>
      <c r="L2359" s="3">
        <v>3106</v>
      </c>
      <c r="M2359" s="3">
        <v>5294</v>
      </c>
      <c r="N2359" t="s">
        <v>23</v>
      </c>
    </row>
    <row r="2360" spans="2:14" hidden="1" x14ac:dyDescent="0.25">
      <c r="B2360" s="2">
        <v>42407</v>
      </c>
      <c r="C2360" s="7">
        <f>YEAR(base[[#This Row],[Data]])</f>
        <v>2016</v>
      </c>
      <c r="D2360" s="7" t="str">
        <f>UPPER(TEXT(base[[#This Row],[Data]],"mmm"))</f>
        <v>FEV</v>
      </c>
      <c r="E2360" t="s">
        <v>18</v>
      </c>
      <c r="F2360" t="s">
        <v>16</v>
      </c>
      <c r="G2360" t="str">
        <f>PROPER(base[[#This Row],[Evento]]&amp;" "&amp;base[[#This Row],[Tipo]])</f>
        <v>Casamento Adulto</v>
      </c>
      <c r="H2360" t="s">
        <v>12</v>
      </c>
      <c r="I2360">
        <v>120</v>
      </c>
      <c r="J2360" s="3">
        <f>VLOOKUP(_xlfn.CONCAT(base[[#This Row],[Evento]],base[[#This Row],[Tipo]]),'[1]tabela de preços'!$D$4:$E$14,2,0)</f>
        <v>150</v>
      </c>
      <c r="K2360" s="3">
        <v>18000</v>
      </c>
      <c r="L2360" s="3">
        <v>6482</v>
      </c>
      <c r="M2360" s="3">
        <v>11518</v>
      </c>
      <c r="N2360" t="s">
        <v>23</v>
      </c>
    </row>
    <row r="2361" spans="2:14" hidden="1" x14ac:dyDescent="0.25">
      <c r="B2361" s="2">
        <v>42438</v>
      </c>
      <c r="C2361" s="7">
        <f>YEAR(base[[#This Row],[Data]])</f>
        <v>2016</v>
      </c>
      <c r="D2361" s="7" t="str">
        <f>UPPER(TEXT(base[[#This Row],[Data]],"mmm"))</f>
        <v>MAR</v>
      </c>
      <c r="E2361" t="s">
        <v>19</v>
      </c>
      <c r="F2361" t="s">
        <v>16</v>
      </c>
      <c r="G2361" t="str">
        <f>PROPER(base[[#This Row],[Evento]]&amp;" "&amp;base[[#This Row],[Tipo]])</f>
        <v>Bodas Adulto</v>
      </c>
      <c r="H2361" t="s">
        <v>15</v>
      </c>
      <c r="I2361">
        <v>100</v>
      </c>
      <c r="J2361" s="3">
        <f>VLOOKUP(_xlfn.CONCAT(base[[#This Row],[Evento]],base[[#This Row],[Tipo]]),'[1]tabela de preços'!$D$4:$E$14,2,0)</f>
        <v>150</v>
      </c>
      <c r="K2361" s="3">
        <v>15000</v>
      </c>
      <c r="L2361" s="3">
        <v>6648</v>
      </c>
      <c r="M2361" s="3">
        <v>8352</v>
      </c>
      <c r="N2361" t="s">
        <v>23</v>
      </c>
    </row>
    <row r="2362" spans="2:14" hidden="1" x14ac:dyDescent="0.25">
      <c r="B2362" s="2">
        <v>43031</v>
      </c>
      <c r="C2362" s="7">
        <f>YEAR(base[[#This Row],[Data]])</f>
        <v>2017</v>
      </c>
      <c r="D2362" s="7" t="str">
        <f>UPPER(TEXT(base[[#This Row],[Data]],"mmm"))</f>
        <v>OUT</v>
      </c>
      <c r="E2362" t="s">
        <v>19</v>
      </c>
      <c r="F2362" t="s">
        <v>17</v>
      </c>
      <c r="G2362" t="str">
        <f>PROPER(base[[#This Row],[Evento]]&amp;" "&amp;base[[#This Row],[Tipo]])</f>
        <v>Bodas Melhor Idade</v>
      </c>
      <c r="H2362" t="s">
        <v>12</v>
      </c>
      <c r="I2362">
        <v>200</v>
      </c>
      <c r="J2362" s="3">
        <f>VLOOKUP(_xlfn.CONCAT(base[[#This Row],[Evento]],base[[#This Row],[Tipo]]),'[1]tabela de preços'!$D$4:$E$14,2,0)</f>
        <v>120</v>
      </c>
      <c r="K2362" s="3">
        <v>24000</v>
      </c>
      <c r="L2362" s="3">
        <v>8803</v>
      </c>
      <c r="M2362" s="3">
        <v>15197</v>
      </c>
      <c r="N2362" t="s">
        <v>23</v>
      </c>
    </row>
    <row r="2363" spans="2:14" hidden="1" x14ac:dyDescent="0.25">
      <c r="B2363" s="2">
        <v>43072</v>
      </c>
      <c r="C2363" s="7">
        <f>YEAR(base[[#This Row],[Data]])</f>
        <v>2017</v>
      </c>
      <c r="D2363" s="7" t="str">
        <f>UPPER(TEXT(base[[#This Row],[Data]],"mmm"))</f>
        <v>DEZ</v>
      </c>
      <c r="E2363" t="s">
        <v>20</v>
      </c>
      <c r="F2363" t="s">
        <v>16</v>
      </c>
      <c r="G2363" t="str">
        <f>PROPER(base[[#This Row],[Evento]]&amp;" "&amp;base[[#This Row],[Tipo]])</f>
        <v>Empresa Adulto</v>
      </c>
      <c r="H2363" t="s">
        <v>15</v>
      </c>
      <c r="I2363">
        <v>50</v>
      </c>
      <c r="J2363" s="3">
        <f>VLOOKUP(_xlfn.CONCAT(base[[#This Row],[Evento]],base[[#This Row],[Tipo]]),'[1]tabela de preços'!$D$4:$E$14,2,0)</f>
        <v>100</v>
      </c>
      <c r="K2363" s="3">
        <v>5000</v>
      </c>
      <c r="L2363" s="3">
        <v>1748</v>
      </c>
      <c r="M2363" s="3">
        <v>3252</v>
      </c>
      <c r="N2363" t="s">
        <v>23</v>
      </c>
    </row>
    <row r="2364" spans="2:14" hidden="1" x14ac:dyDescent="0.25">
      <c r="B2364" s="2">
        <v>42999</v>
      </c>
      <c r="C2364" s="7">
        <f>YEAR(base[[#This Row],[Data]])</f>
        <v>2017</v>
      </c>
      <c r="D2364" s="7" t="str">
        <f>UPPER(TEXT(base[[#This Row],[Data]],"mmm"))</f>
        <v>SET</v>
      </c>
      <c r="E2364" t="s">
        <v>21</v>
      </c>
      <c r="F2364" t="s">
        <v>14</v>
      </c>
      <c r="G2364" t="str">
        <f>PROPER(base[[#This Row],[Evento]]&amp;" "&amp;base[[#This Row],[Tipo]])</f>
        <v>15 Anos Teen</v>
      </c>
      <c r="H2364" t="s">
        <v>12</v>
      </c>
      <c r="I2364">
        <v>100</v>
      </c>
      <c r="J2364" s="3">
        <f>VLOOKUP(_xlfn.CONCAT(base[[#This Row],[Evento]],base[[#This Row],[Tipo]]),'[1]tabela de preços'!$D$4:$E$14,2,0)</f>
        <v>90</v>
      </c>
      <c r="K2364" s="3">
        <v>9000</v>
      </c>
      <c r="L2364" s="3">
        <v>3814</v>
      </c>
      <c r="M2364" s="3">
        <v>5186</v>
      </c>
      <c r="N2364" t="s">
        <v>23</v>
      </c>
    </row>
    <row r="2365" spans="2:14" hidden="1" x14ac:dyDescent="0.25">
      <c r="B2365" s="2">
        <v>42686</v>
      </c>
      <c r="C2365" s="7">
        <f>YEAR(base[[#This Row],[Data]])</f>
        <v>2016</v>
      </c>
      <c r="D2365" s="7" t="str">
        <f>UPPER(TEXT(base[[#This Row],[Data]],"mmm"))</f>
        <v>NOV</v>
      </c>
      <c r="E2365" t="s">
        <v>22</v>
      </c>
      <c r="F2365" t="s">
        <v>16</v>
      </c>
      <c r="G2365" t="str">
        <f>PROPER(base[[#This Row],[Evento]]&amp;" "&amp;base[[#This Row],[Tipo]])</f>
        <v>Despedida Adulto</v>
      </c>
      <c r="H2365" t="s">
        <v>15</v>
      </c>
      <c r="I2365">
        <v>150</v>
      </c>
      <c r="J2365" s="3">
        <f>VLOOKUP(_xlfn.CONCAT(base[[#This Row],[Evento]],base[[#This Row],[Tipo]]),'[1]tabela de preços'!$D$4:$E$14,2,0)</f>
        <v>120</v>
      </c>
      <c r="K2365" s="3">
        <v>18000</v>
      </c>
      <c r="L2365" s="3">
        <v>6004</v>
      </c>
      <c r="M2365" s="3">
        <v>11996</v>
      </c>
      <c r="N2365" t="s">
        <v>23</v>
      </c>
    </row>
    <row r="2366" spans="2:14" hidden="1" x14ac:dyDescent="0.25">
      <c r="B2366" s="2">
        <v>42443</v>
      </c>
      <c r="C2366" s="7">
        <f>YEAR(base[[#This Row],[Data]])</f>
        <v>2016</v>
      </c>
      <c r="D2366" s="7" t="str">
        <f>UPPER(TEXT(base[[#This Row],[Data]],"mmm"))</f>
        <v>MAR</v>
      </c>
      <c r="E2366" t="s">
        <v>10</v>
      </c>
      <c r="F2366" t="s">
        <v>11</v>
      </c>
      <c r="G2366" t="str">
        <f>PROPER(base[[#This Row],[Evento]]&amp;" "&amp;base[[#This Row],[Tipo]])</f>
        <v>Aniversário Infantil</v>
      </c>
      <c r="H2366" t="s">
        <v>12</v>
      </c>
      <c r="I2366">
        <v>50</v>
      </c>
      <c r="J2366" s="3">
        <f>VLOOKUP(_xlfn.CONCAT(base[[#This Row],[Evento]],base[[#This Row],[Tipo]]),'[1]tabela de preços'!$D$4:$E$14,2,0)</f>
        <v>70</v>
      </c>
      <c r="K2366" s="3">
        <v>3500</v>
      </c>
      <c r="L2366" s="3">
        <v>1303</v>
      </c>
      <c r="M2366" s="3">
        <v>2197</v>
      </c>
      <c r="N2366" t="s">
        <v>23</v>
      </c>
    </row>
    <row r="2367" spans="2:14" hidden="1" x14ac:dyDescent="0.25">
      <c r="B2367" s="2">
        <v>42916</v>
      </c>
      <c r="C2367" s="7">
        <f>YEAR(base[[#This Row],[Data]])</f>
        <v>2017</v>
      </c>
      <c r="D2367" s="7" t="str">
        <f>UPPER(TEXT(base[[#This Row],[Data]],"mmm"))</f>
        <v>JUN</v>
      </c>
      <c r="E2367" t="s">
        <v>10</v>
      </c>
      <c r="F2367" t="s">
        <v>14</v>
      </c>
      <c r="G2367" t="str">
        <f>PROPER(base[[#This Row],[Evento]]&amp;" "&amp;base[[#This Row],[Tipo]])</f>
        <v>Aniversário Teen</v>
      </c>
      <c r="H2367" t="s">
        <v>15</v>
      </c>
      <c r="I2367">
        <v>100</v>
      </c>
      <c r="J2367" s="3">
        <f>VLOOKUP(_xlfn.CONCAT(base[[#This Row],[Evento]],base[[#This Row],[Tipo]]),'[1]tabela de preços'!$D$4:$E$14,2,0)</f>
        <v>90</v>
      </c>
      <c r="K2367" s="3">
        <v>9000</v>
      </c>
      <c r="L2367" s="3">
        <v>3345</v>
      </c>
      <c r="M2367" s="3">
        <v>5655</v>
      </c>
      <c r="N2367" t="s">
        <v>23</v>
      </c>
    </row>
    <row r="2368" spans="2:14" hidden="1" x14ac:dyDescent="0.25">
      <c r="B2368" s="2">
        <v>42479</v>
      </c>
      <c r="C2368" s="7">
        <f>YEAR(base[[#This Row],[Data]])</f>
        <v>2016</v>
      </c>
      <c r="D2368" s="7" t="str">
        <f>UPPER(TEXT(base[[#This Row],[Data]],"mmm"))</f>
        <v>ABR</v>
      </c>
      <c r="E2368" t="s">
        <v>10</v>
      </c>
      <c r="F2368" t="s">
        <v>16</v>
      </c>
      <c r="G2368" t="str">
        <f>PROPER(base[[#This Row],[Evento]]&amp;" "&amp;base[[#This Row],[Tipo]])</f>
        <v>Aniversário Adulto</v>
      </c>
      <c r="H2368" t="s">
        <v>12</v>
      </c>
      <c r="I2368">
        <v>150</v>
      </c>
      <c r="J2368" s="3">
        <f>VLOOKUP(_xlfn.CONCAT(base[[#This Row],[Evento]],base[[#This Row],[Tipo]]),'[1]tabela de preços'!$D$4:$E$14,2,0)</f>
        <v>120</v>
      </c>
      <c r="K2368" s="3">
        <v>18000</v>
      </c>
      <c r="L2368" s="3">
        <v>7796</v>
      </c>
      <c r="M2368" s="3">
        <v>10204</v>
      </c>
      <c r="N2368" t="s">
        <v>23</v>
      </c>
    </row>
    <row r="2369" spans="2:14" hidden="1" x14ac:dyDescent="0.25">
      <c r="B2369" s="2">
        <v>42946</v>
      </c>
      <c r="C2369" s="7">
        <f>YEAR(base[[#This Row],[Data]])</f>
        <v>2017</v>
      </c>
      <c r="D2369" s="7" t="str">
        <f>UPPER(TEXT(base[[#This Row],[Data]],"mmm"))</f>
        <v>JUL</v>
      </c>
      <c r="E2369" t="s">
        <v>10</v>
      </c>
      <c r="F2369" t="s">
        <v>17</v>
      </c>
      <c r="G2369" t="str">
        <f>PROPER(base[[#This Row],[Evento]]&amp;" "&amp;base[[#This Row],[Tipo]])</f>
        <v>Aniversário Melhor Idade</v>
      </c>
      <c r="H2369" t="s">
        <v>15</v>
      </c>
      <c r="I2369">
        <v>70</v>
      </c>
      <c r="J2369" s="3">
        <f>VLOOKUP(_xlfn.CONCAT(base[[#This Row],[Evento]],base[[#This Row],[Tipo]]),'[1]tabela de preços'!$D$4:$E$14,2,0)</f>
        <v>120</v>
      </c>
      <c r="K2369" s="3">
        <v>8400</v>
      </c>
      <c r="L2369" s="3">
        <v>3103</v>
      </c>
      <c r="M2369" s="3">
        <v>5297</v>
      </c>
      <c r="N2369" t="s">
        <v>23</v>
      </c>
    </row>
    <row r="2370" spans="2:14" hidden="1" x14ac:dyDescent="0.25">
      <c r="B2370" s="2">
        <v>42920</v>
      </c>
      <c r="C2370" s="7">
        <f>YEAR(base[[#This Row],[Data]])</f>
        <v>2017</v>
      </c>
      <c r="D2370" s="7" t="str">
        <f>UPPER(TEXT(base[[#This Row],[Data]],"mmm"))</f>
        <v>JUL</v>
      </c>
      <c r="E2370" t="s">
        <v>18</v>
      </c>
      <c r="F2370" t="s">
        <v>16</v>
      </c>
      <c r="G2370" t="str">
        <f>PROPER(base[[#This Row],[Evento]]&amp;" "&amp;base[[#This Row],[Tipo]])</f>
        <v>Casamento Adulto</v>
      </c>
      <c r="H2370" t="s">
        <v>12</v>
      </c>
      <c r="I2370">
        <v>120</v>
      </c>
      <c r="J2370" s="3">
        <f>VLOOKUP(_xlfn.CONCAT(base[[#This Row],[Evento]],base[[#This Row],[Tipo]]),'[1]tabela de preços'!$D$4:$E$14,2,0)</f>
        <v>150</v>
      </c>
      <c r="K2370" s="3">
        <v>18000</v>
      </c>
      <c r="L2370" s="3">
        <v>7043</v>
      </c>
      <c r="M2370" s="3">
        <v>10957</v>
      </c>
      <c r="N2370" t="s">
        <v>23</v>
      </c>
    </row>
    <row r="2371" spans="2:14" hidden="1" x14ac:dyDescent="0.25">
      <c r="B2371" s="2">
        <v>42669</v>
      </c>
      <c r="C2371" s="7">
        <f>YEAR(base[[#This Row],[Data]])</f>
        <v>2016</v>
      </c>
      <c r="D2371" s="7" t="str">
        <f>UPPER(TEXT(base[[#This Row],[Data]],"mmm"))</f>
        <v>OUT</v>
      </c>
      <c r="E2371" t="s">
        <v>19</v>
      </c>
      <c r="F2371" t="s">
        <v>16</v>
      </c>
      <c r="G2371" t="str">
        <f>PROPER(base[[#This Row],[Evento]]&amp;" "&amp;base[[#This Row],[Tipo]])</f>
        <v>Bodas Adulto</v>
      </c>
      <c r="H2371" t="s">
        <v>15</v>
      </c>
      <c r="I2371">
        <v>100</v>
      </c>
      <c r="J2371" s="3">
        <f>VLOOKUP(_xlfn.CONCAT(base[[#This Row],[Evento]],base[[#This Row],[Tipo]]),'[1]tabela de preços'!$D$4:$E$14,2,0)</f>
        <v>150</v>
      </c>
      <c r="K2371" s="3">
        <v>15000</v>
      </c>
      <c r="L2371" s="3">
        <v>5673</v>
      </c>
      <c r="M2371" s="3">
        <v>9327</v>
      </c>
      <c r="N2371" t="s">
        <v>23</v>
      </c>
    </row>
    <row r="2372" spans="2:14" hidden="1" x14ac:dyDescent="0.25">
      <c r="B2372" s="2">
        <v>42942</v>
      </c>
      <c r="C2372" s="7">
        <f>YEAR(base[[#This Row],[Data]])</f>
        <v>2017</v>
      </c>
      <c r="D2372" s="7" t="str">
        <f>UPPER(TEXT(base[[#This Row],[Data]],"mmm"))</f>
        <v>JUL</v>
      </c>
      <c r="E2372" t="s">
        <v>19</v>
      </c>
      <c r="F2372" t="s">
        <v>17</v>
      </c>
      <c r="G2372" t="str">
        <f>PROPER(base[[#This Row],[Evento]]&amp;" "&amp;base[[#This Row],[Tipo]])</f>
        <v>Bodas Melhor Idade</v>
      </c>
      <c r="H2372" t="s">
        <v>12</v>
      </c>
      <c r="I2372">
        <v>200</v>
      </c>
      <c r="J2372" s="3">
        <f>VLOOKUP(_xlfn.CONCAT(base[[#This Row],[Evento]],base[[#This Row],[Tipo]]),'[1]tabela de preços'!$D$4:$E$14,2,0)</f>
        <v>120</v>
      </c>
      <c r="K2372" s="3">
        <v>24000</v>
      </c>
      <c r="L2372" s="3">
        <v>9073</v>
      </c>
      <c r="M2372" s="3">
        <v>14927</v>
      </c>
      <c r="N2372" t="s">
        <v>23</v>
      </c>
    </row>
    <row r="2373" spans="2:14" hidden="1" x14ac:dyDescent="0.25">
      <c r="B2373" s="2">
        <v>42590</v>
      </c>
      <c r="C2373" s="7">
        <f>YEAR(base[[#This Row],[Data]])</f>
        <v>2016</v>
      </c>
      <c r="D2373" s="7" t="str">
        <f>UPPER(TEXT(base[[#This Row],[Data]],"mmm"))</f>
        <v>AGO</v>
      </c>
      <c r="E2373" t="s">
        <v>20</v>
      </c>
      <c r="F2373" t="s">
        <v>16</v>
      </c>
      <c r="G2373" t="str">
        <f>PROPER(base[[#This Row],[Evento]]&amp;" "&amp;base[[#This Row],[Tipo]])</f>
        <v>Empresa Adulto</v>
      </c>
      <c r="H2373" t="s">
        <v>15</v>
      </c>
      <c r="I2373">
        <v>50</v>
      </c>
      <c r="J2373" s="3">
        <f>VLOOKUP(_xlfn.CONCAT(base[[#This Row],[Evento]],base[[#This Row],[Tipo]]),'[1]tabela de preços'!$D$4:$E$14,2,0)</f>
        <v>100</v>
      </c>
      <c r="K2373" s="3">
        <v>5000</v>
      </c>
      <c r="L2373" s="3">
        <v>1676</v>
      </c>
      <c r="M2373" s="3">
        <v>3324</v>
      </c>
      <c r="N2373" t="s">
        <v>23</v>
      </c>
    </row>
    <row r="2374" spans="2:14" hidden="1" x14ac:dyDescent="0.25">
      <c r="B2374" s="2">
        <v>42906</v>
      </c>
      <c r="C2374" s="7">
        <f>YEAR(base[[#This Row],[Data]])</f>
        <v>2017</v>
      </c>
      <c r="D2374" s="7" t="str">
        <f>UPPER(TEXT(base[[#This Row],[Data]],"mmm"))</f>
        <v>JUN</v>
      </c>
      <c r="E2374" t="s">
        <v>21</v>
      </c>
      <c r="F2374" t="s">
        <v>14</v>
      </c>
      <c r="G2374" t="str">
        <f>PROPER(base[[#This Row],[Evento]]&amp;" "&amp;base[[#This Row],[Tipo]])</f>
        <v>15 Anos Teen</v>
      </c>
      <c r="H2374" t="s">
        <v>12</v>
      </c>
      <c r="I2374">
        <v>100</v>
      </c>
      <c r="J2374" s="3">
        <f>VLOOKUP(_xlfn.CONCAT(base[[#This Row],[Evento]],base[[#This Row],[Tipo]]),'[1]tabela de preços'!$D$4:$E$14,2,0)</f>
        <v>90</v>
      </c>
      <c r="K2374" s="3">
        <v>9000</v>
      </c>
      <c r="L2374" s="3">
        <v>3443</v>
      </c>
      <c r="M2374" s="3">
        <v>5557</v>
      </c>
      <c r="N2374" t="s">
        <v>23</v>
      </c>
    </row>
    <row r="2375" spans="2:14" hidden="1" x14ac:dyDescent="0.25">
      <c r="B2375" s="2">
        <v>42482</v>
      </c>
      <c r="C2375" s="7">
        <f>YEAR(base[[#This Row],[Data]])</f>
        <v>2016</v>
      </c>
      <c r="D2375" s="7" t="str">
        <f>UPPER(TEXT(base[[#This Row],[Data]],"mmm"))</f>
        <v>ABR</v>
      </c>
      <c r="E2375" t="s">
        <v>22</v>
      </c>
      <c r="F2375" t="s">
        <v>16</v>
      </c>
      <c r="G2375" t="str">
        <f>PROPER(base[[#This Row],[Evento]]&amp;" "&amp;base[[#This Row],[Tipo]])</f>
        <v>Despedida Adulto</v>
      </c>
      <c r="H2375" t="s">
        <v>15</v>
      </c>
      <c r="I2375">
        <v>150</v>
      </c>
      <c r="J2375" s="3">
        <f>VLOOKUP(_xlfn.CONCAT(base[[#This Row],[Evento]],base[[#This Row],[Tipo]]),'[1]tabela de preços'!$D$4:$E$14,2,0)</f>
        <v>120</v>
      </c>
      <c r="K2375" s="3">
        <v>18000</v>
      </c>
      <c r="L2375" s="3">
        <v>7902</v>
      </c>
      <c r="M2375" s="3">
        <v>10098</v>
      </c>
      <c r="N2375" t="s">
        <v>23</v>
      </c>
    </row>
    <row r="2376" spans="2:14" hidden="1" x14ac:dyDescent="0.25">
      <c r="B2376" s="2">
        <v>43084</v>
      </c>
      <c r="C2376" s="7">
        <f>YEAR(base[[#This Row],[Data]])</f>
        <v>2017</v>
      </c>
      <c r="D2376" s="7" t="str">
        <f>UPPER(TEXT(base[[#This Row],[Data]],"mmm"))</f>
        <v>DEZ</v>
      </c>
      <c r="E2376" t="s">
        <v>10</v>
      </c>
      <c r="F2376" t="s">
        <v>11</v>
      </c>
      <c r="G2376" t="str">
        <f>PROPER(base[[#This Row],[Evento]]&amp;" "&amp;base[[#This Row],[Tipo]])</f>
        <v>Aniversário Infantil</v>
      </c>
      <c r="H2376" t="s">
        <v>12</v>
      </c>
      <c r="I2376">
        <v>50</v>
      </c>
      <c r="J2376" s="3">
        <f>VLOOKUP(_xlfn.CONCAT(base[[#This Row],[Evento]],base[[#This Row],[Tipo]]),'[1]tabela de preços'!$D$4:$E$14,2,0)</f>
        <v>70</v>
      </c>
      <c r="K2376" s="3">
        <v>3500</v>
      </c>
      <c r="L2376" s="3">
        <v>1331</v>
      </c>
      <c r="M2376" s="3">
        <v>2169</v>
      </c>
      <c r="N2376" t="s">
        <v>23</v>
      </c>
    </row>
    <row r="2377" spans="2:14" hidden="1" x14ac:dyDescent="0.25">
      <c r="B2377" s="2">
        <v>43034</v>
      </c>
      <c r="C2377" s="7">
        <f>YEAR(base[[#This Row],[Data]])</f>
        <v>2017</v>
      </c>
      <c r="D2377" s="7" t="str">
        <f>UPPER(TEXT(base[[#This Row],[Data]],"mmm"))</f>
        <v>OUT</v>
      </c>
      <c r="E2377" t="s">
        <v>10</v>
      </c>
      <c r="F2377" t="s">
        <v>14</v>
      </c>
      <c r="G2377" t="str">
        <f>PROPER(base[[#This Row],[Evento]]&amp;" "&amp;base[[#This Row],[Tipo]])</f>
        <v>Aniversário Teen</v>
      </c>
      <c r="H2377" t="s">
        <v>15</v>
      </c>
      <c r="I2377">
        <v>100</v>
      </c>
      <c r="J2377" s="3">
        <f>VLOOKUP(_xlfn.CONCAT(base[[#This Row],[Evento]],base[[#This Row],[Tipo]]),'[1]tabela de preços'!$D$4:$E$14,2,0)</f>
        <v>90</v>
      </c>
      <c r="K2377" s="3">
        <v>9000</v>
      </c>
      <c r="L2377" s="3">
        <v>3270</v>
      </c>
      <c r="M2377" s="3">
        <v>5730</v>
      </c>
      <c r="N2377" t="s">
        <v>23</v>
      </c>
    </row>
    <row r="2378" spans="2:14" hidden="1" x14ac:dyDescent="0.25">
      <c r="B2378" s="2">
        <v>43066</v>
      </c>
      <c r="C2378" s="7">
        <f>YEAR(base[[#This Row],[Data]])</f>
        <v>2017</v>
      </c>
      <c r="D2378" s="7" t="str">
        <f>UPPER(TEXT(base[[#This Row],[Data]],"mmm"))</f>
        <v>NOV</v>
      </c>
      <c r="E2378" t="s">
        <v>10</v>
      </c>
      <c r="F2378" t="s">
        <v>16</v>
      </c>
      <c r="G2378" t="str">
        <f>PROPER(base[[#This Row],[Evento]]&amp;" "&amp;base[[#This Row],[Tipo]])</f>
        <v>Aniversário Adulto</v>
      </c>
      <c r="H2378" t="s">
        <v>12</v>
      </c>
      <c r="I2378">
        <v>150</v>
      </c>
      <c r="J2378" s="3">
        <f>VLOOKUP(_xlfn.CONCAT(base[[#This Row],[Evento]],base[[#This Row],[Tipo]]),'[1]tabela de preços'!$D$4:$E$14,2,0)</f>
        <v>120</v>
      </c>
      <c r="K2378" s="3">
        <v>18000</v>
      </c>
      <c r="L2378" s="3">
        <v>6763</v>
      </c>
      <c r="M2378" s="3">
        <v>11237</v>
      </c>
      <c r="N2378" t="s">
        <v>23</v>
      </c>
    </row>
    <row r="2379" spans="2:14" hidden="1" x14ac:dyDescent="0.25">
      <c r="B2379" s="2">
        <v>42520</v>
      </c>
      <c r="C2379" s="7">
        <f>YEAR(base[[#This Row],[Data]])</f>
        <v>2016</v>
      </c>
      <c r="D2379" s="7" t="str">
        <f>UPPER(TEXT(base[[#This Row],[Data]],"mmm"))</f>
        <v>MAI</v>
      </c>
      <c r="E2379" t="s">
        <v>10</v>
      </c>
      <c r="F2379" t="s">
        <v>17</v>
      </c>
      <c r="G2379" t="str">
        <f>PROPER(base[[#This Row],[Evento]]&amp;" "&amp;base[[#This Row],[Tipo]])</f>
        <v>Aniversário Melhor Idade</v>
      </c>
      <c r="H2379" t="s">
        <v>15</v>
      </c>
      <c r="I2379">
        <v>70</v>
      </c>
      <c r="J2379" s="3">
        <f>VLOOKUP(_xlfn.CONCAT(base[[#This Row],[Evento]],base[[#This Row],[Tipo]]),'[1]tabela de preços'!$D$4:$E$14,2,0)</f>
        <v>120</v>
      </c>
      <c r="K2379" s="3">
        <v>8400</v>
      </c>
      <c r="L2379" s="3">
        <v>3647</v>
      </c>
      <c r="M2379" s="3">
        <v>4753</v>
      </c>
      <c r="N2379" t="s">
        <v>23</v>
      </c>
    </row>
    <row r="2380" spans="2:14" hidden="1" x14ac:dyDescent="0.25">
      <c r="B2380" s="2">
        <v>42846</v>
      </c>
      <c r="C2380" s="7">
        <f>YEAR(base[[#This Row],[Data]])</f>
        <v>2017</v>
      </c>
      <c r="D2380" s="7" t="str">
        <f>UPPER(TEXT(base[[#This Row],[Data]],"mmm"))</f>
        <v>ABR</v>
      </c>
      <c r="E2380" t="s">
        <v>18</v>
      </c>
      <c r="F2380" t="s">
        <v>16</v>
      </c>
      <c r="G2380" t="str">
        <f>PROPER(base[[#This Row],[Evento]]&amp;" "&amp;base[[#This Row],[Tipo]])</f>
        <v>Casamento Adulto</v>
      </c>
      <c r="H2380" t="s">
        <v>12</v>
      </c>
      <c r="I2380">
        <v>120</v>
      </c>
      <c r="J2380" s="3">
        <f>VLOOKUP(_xlfn.CONCAT(base[[#This Row],[Evento]],base[[#This Row],[Tipo]]),'[1]tabela de preços'!$D$4:$E$14,2,0)</f>
        <v>150</v>
      </c>
      <c r="K2380" s="3">
        <v>18000</v>
      </c>
      <c r="L2380" s="3">
        <v>7215</v>
      </c>
      <c r="M2380" s="3">
        <v>10785</v>
      </c>
      <c r="N2380" t="s">
        <v>23</v>
      </c>
    </row>
    <row r="2381" spans="2:14" hidden="1" x14ac:dyDescent="0.25">
      <c r="B2381" s="2">
        <v>42883</v>
      </c>
      <c r="C2381" s="7">
        <f>YEAR(base[[#This Row],[Data]])</f>
        <v>2017</v>
      </c>
      <c r="D2381" s="7" t="str">
        <f>UPPER(TEXT(base[[#This Row],[Data]],"mmm"))</f>
        <v>MAI</v>
      </c>
      <c r="E2381" t="s">
        <v>19</v>
      </c>
      <c r="F2381" t="s">
        <v>16</v>
      </c>
      <c r="G2381" t="str">
        <f>PROPER(base[[#This Row],[Evento]]&amp;" "&amp;base[[#This Row],[Tipo]])</f>
        <v>Bodas Adulto</v>
      </c>
      <c r="H2381" t="s">
        <v>15</v>
      </c>
      <c r="I2381">
        <v>100</v>
      </c>
      <c r="J2381" s="3">
        <f>VLOOKUP(_xlfn.CONCAT(base[[#This Row],[Evento]],base[[#This Row],[Tipo]]),'[1]tabela de preços'!$D$4:$E$14,2,0)</f>
        <v>150</v>
      </c>
      <c r="K2381" s="3">
        <v>15000</v>
      </c>
      <c r="L2381" s="3">
        <v>6324</v>
      </c>
      <c r="M2381" s="3">
        <v>8676</v>
      </c>
      <c r="N2381" t="s">
        <v>23</v>
      </c>
    </row>
    <row r="2382" spans="2:14" hidden="1" x14ac:dyDescent="0.25">
      <c r="B2382" s="2">
        <v>42937</v>
      </c>
      <c r="C2382" s="7">
        <f>YEAR(base[[#This Row],[Data]])</f>
        <v>2017</v>
      </c>
      <c r="D2382" s="7" t="str">
        <f>UPPER(TEXT(base[[#This Row],[Data]],"mmm"))</f>
        <v>JUL</v>
      </c>
      <c r="E2382" t="s">
        <v>19</v>
      </c>
      <c r="F2382" t="s">
        <v>17</v>
      </c>
      <c r="G2382" t="str">
        <f>PROPER(base[[#This Row],[Evento]]&amp;" "&amp;base[[#This Row],[Tipo]])</f>
        <v>Bodas Melhor Idade</v>
      </c>
      <c r="H2382" t="s">
        <v>12</v>
      </c>
      <c r="I2382">
        <v>200</v>
      </c>
      <c r="J2382" s="3">
        <f>VLOOKUP(_xlfn.CONCAT(base[[#This Row],[Evento]],base[[#This Row],[Tipo]]),'[1]tabela de preços'!$D$4:$E$14,2,0)</f>
        <v>120</v>
      </c>
      <c r="K2382" s="3">
        <v>24000</v>
      </c>
      <c r="L2382" s="3">
        <v>8490</v>
      </c>
      <c r="M2382" s="3">
        <v>15510</v>
      </c>
      <c r="N2382" t="s">
        <v>23</v>
      </c>
    </row>
    <row r="2383" spans="2:14" hidden="1" x14ac:dyDescent="0.25">
      <c r="B2383" s="2">
        <v>42715</v>
      </c>
      <c r="C2383" s="7">
        <f>YEAR(base[[#This Row],[Data]])</f>
        <v>2016</v>
      </c>
      <c r="D2383" s="7" t="str">
        <f>UPPER(TEXT(base[[#This Row],[Data]],"mmm"))</f>
        <v>DEZ</v>
      </c>
      <c r="E2383" t="s">
        <v>20</v>
      </c>
      <c r="F2383" t="s">
        <v>16</v>
      </c>
      <c r="G2383" t="str">
        <f>PROPER(base[[#This Row],[Evento]]&amp;" "&amp;base[[#This Row],[Tipo]])</f>
        <v>Empresa Adulto</v>
      </c>
      <c r="H2383" t="s">
        <v>15</v>
      </c>
      <c r="I2383">
        <v>50</v>
      </c>
      <c r="J2383" s="3">
        <f>VLOOKUP(_xlfn.CONCAT(base[[#This Row],[Evento]],base[[#This Row],[Tipo]]),'[1]tabela de preços'!$D$4:$E$14,2,0)</f>
        <v>100</v>
      </c>
      <c r="K2383" s="3">
        <v>5000</v>
      </c>
      <c r="L2383" s="3">
        <v>1780</v>
      </c>
      <c r="M2383" s="3">
        <v>3220</v>
      </c>
      <c r="N2383" t="s">
        <v>23</v>
      </c>
    </row>
    <row r="2384" spans="2:14" hidden="1" x14ac:dyDescent="0.25">
      <c r="B2384" s="2">
        <v>43084</v>
      </c>
      <c r="C2384" s="7">
        <f>YEAR(base[[#This Row],[Data]])</f>
        <v>2017</v>
      </c>
      <c r="D2384" s="7" t="str">
        <f>UPPER(TEXT(base[[#This Row],[Data]],"mmm"))</f>
        <v>DEZ</v>
      </c>
      <c r="E2384" t="s">
        <v>21</v>
      </c>
      <c r="F2384" t="s">
        <v>14</v>
      </c>
      <c r="G2384" t="str">
        <f>PROPER(base[[#This Row],[Evento]]&amp;" "&amp;base[[#This Row],[Tipo]])</f>
        <v>15 Anos Teen</v>
      </c>
      <c r="H2384" t="s">
        <v>12</v>
      </c>
      <c r="I2384">
        <v>100</v>
      </c>
      <c r="J2384" s="3">
        <f>VLOOKUP(_xlfn.CONCAT(base[[#This Row],[Evento]],base[[#This Row],[Tipo]]),'[1]tabela de preços'!$D$4:$E$14,2,0)</f>
        <v>90</v>
      </c>
      <c r="K2384" s="3">
        <v>9000</v>
      </c>
      <c r="L2384" s="3">
        <v>3691</v>
      </c>
      <c r="M2384" s="3">
        <v>5309</v>
      </c>
      <c r="N2384" t="s">
        <v>23</v>
      </c>
    </row>
    <row r="2385" spans="2:14" hidden="1" x14ac:dyDescent="0.25">
      <c r="B2385" s="2">
        <v>42416</v>
      </c>
      <c r="C2385" s="7">
        <f>YEAR(base[[#This Row],[Data]])</f>
        <v>2016</v>
      </c>
      <c r="D2385" s="7" t="str">
        <f>UPPER(TEXT(base[[#This Row],[Data]],"mmm"))</f>
        <v>FEV</v>
      </c>
      <c r="E2385" t="s">
        <v>22</v>
      </c>
      <c r="F2385" t="s">
        <v>16</v>
      </c>
      <c r="G2385" t="str">
        <f>PROPER(base[[#This Row],[Evento]]&amp;" "&amp;base[[#This Row],[Tipo]])</f>
        <v>Despedida Adulto</v>
      </c>
      <c r="H2385" t="s">
        <v>15</v>
      </c>
      <c r="I2385">
        <v>150</v>
      </c>
      <c r="J2385" s="3">
        <f>VLOOKUP(_xlfn.CONCAT(base[[#This Row],[Evento]],base[[#This Row],[Tipo]]),'[1]tabela de preços'!$D$4:$E$14,2,0)</f>
        <v>120</v>
      </c>
      <c r="K2385" s="3">
        <v>18000</v>
      </c>
      <c r="L2385" s="3">
        <v>6444</v>
      </c>
      <c r="M2385" s="3">
        <v>11556</v>
      </c>
      <c r="N2385" t="s">
        <v>23</v>
      </c>
    </row>
    <row r="2386" spans="2:14" hidden="1" x14ac:dyDescent="0.25">
      <c r="B2386" s="2">
        <v>42979</v>
      </c>
      <c r="C2386" s="7">
        <f>YEAR(base[[#This Row],[Data]])</f>
        <v>2017</v>
      </c>
      <c r="D2386" s="7" t="str">
        <f>UPPER(TEXT(base[[#This Row],[Data]],"mmm"))</f>
        <v>SET</v>
      </c>
      <c r="E2386" t="s">
        <v>10</v>
      </c>
      <c r="F2386" t="s">
        <v>11</v>
      </c>
      <c r="G2386" t="str">
        <f>PROPER(base[[#This Row],[Evento]]&amp;" "&amp;base[[#This Row],[Tipo]])</f>
        <v>Aniversário Infantil</v>
      </c>
      <c r="H2386" t="s">
        <v>12</v>
      </c>
      <c r="I2386">
        <v>50</v>
      </c>
      <c r="J2386" s="3">
        <f>VLOOKUP(_xlfn.CONCAT(base[[#This Row],[Evento]],base[[#This Row],[Tipo]]),'[1]tabela de preços'!$D$4:$E$14,2,0)</f>
        <v>70</v>
      </c>
      <c r="K2386" s="3">
        <v>3500</v>
      </c>
      <c r="L2386" s="3">
        <v>1412</v>
      </c>
      <c r="M2386" s="3">
        <v>2088</v>
      </c>
      <c r="N2386" t="s">
        <v>23</v>
      </c>
    </row>
    <row r="2387" spans="2:14" hidden="1" x14ac:dyDescent="0.25">
      <c r="B2387" s="2">
        <v>42406</v>
      </c>
      <c r="C2387" s="7">
        <f>YEAR(base[[#This Row],[Data]])</f>
        <v>2016</v>
      </c>
      <c r="D2387" s="7" t="str">
        <f>UPPER(TEXT(base[[#This Row],[Data]],"mmm"))</f>
        <v>FEV</v>
      </c>
      <c r="E2387" t="s">
        <v>10</v>
      </c>
      <c r="F2387" t="s">
        <v>14</v>
      </c>
      <c r="G2387" t="str">
        <f>PROPER(base[[#This Row],[Evento]]&amp;" "&amp;base[[#This Row],[Tipo]])</f>
        <v>Aniversário Teen</v>
      </c>
      <c r="H2387" t="s">
        <v>15</v>
      </c>
      <c r="I2387">
        <v>100</v>
      </c>
      <c r="J2387" s="3">
        <f>VLOOKUP(_xlfn.CONCAT(base[[#This Row],[Evento]],base[[#This Row],[Tipo]]),'[1]tabela de preços'!$D$4:$E$14,2,0)</f>
        <v>90</v>
      </c>
      <c r="K2387" s="3">
        <v>9000</v>
      </c>
      <c r="L2387" s="3">
        <v>3594</v>
      </c>
      <c r="M2387" s="3">
        <v>5406</v>
      </c>
      <c r="N2387" t="s">
        <v>23</v>
      </c>
    </row>
    <row r="2388" spans="2:14" hidden="1" x14ac:dyDescent="0.25">
      <c r="B2388" s="2">
        <v>43017</v>
      </c>
      <c r="C2388" s="7">
        <f>YEAR(base[[#This Row],[Data]])</f>
        <v>2017</v>
      </c>
      <c r="D2388" s="7" t="str">
        <f>UPPER(TEXT(base[[#This Row],[Data]],"mmm"))</f>
        <v>OUT</v>
      </c>
      <c r="E2388" t="s">
        <v>10</v>
      </c>
      <c r="F2388" t="s">
        <v>16</v>
      </c>
      <c r="G2388" t="str">
        <f>PROPER(base[[#This Row],[Evento]]&amp;" "&amp;base[[#This Row],[Tipo]])</f>
        <v>Aniversário Adulto</v>
      </c>
      <c r="H2388" t="s">
        <v>12</v>
      </c>
      <c r="I2388">
        <v>150</v>
      </c>
      <c r="J2388" s="3">
        <f>VLOOKUP(_xlfn.CONCAT(base[[#This Row],[Evento]],base[[#This Row],[Tipo]]),'[1]tabela de preços'!$D$4:$E$14,2,0)</f>
        <v>120</v>
      </c>
      <c r="K2388" s="3">
        <v>18000</v>
      </c>
      <c r="L2388" s="3">
        <v>8092</v>
      </c>
      <c r="M2388" s="3">
        <v>9908</v>
      </c>
      <c r="N2388" t="s">
        <v>23</v>
      </c>
    </row>
    <row r="2389" spans="2:14" hidden="1" x14ac:dyDescent="0.25">
      <c r="B2389" s="2">
        <v>42726</v>
      </c>
      <c r="C2389" s="7">
        <f>YEAR(base[[#This Row],[Data]])</f>
        <v>2016</v>
      </c>
      <c r="D2389" s="7" t="str">
        <f>UPPER(TEXT(base[[#This Row],[Data]],"mmm"))</f>
        <v>DEZ</v>
      </c>
      <c r="E2389" t="s">
        <v>10</v>
      </c>
      <c r="F2389" t="s">
        <v>17</v>
      </c>
      <c r="G2389" t="str">
        <f>PROPER(base[[#This Row],[Evento]]&amp;" "&amp;base[[#This Row],[Tipo]])</f>
        <v>Aniversário Melhor Idade</v>
      </c>
      <c r="H2389" t="s">
        <v>15</v>
      </c>
      <c r="I2389">
        <v>70</v>
      </c>
      <c r="J2389" s="3">
        <f>VLOOKUP(_xlfn.CONCAT(base[[#This Row],[Evento]],base[[#This Row],[Tipo]]),'[1]tabela de preços'!$D$4:$E$14,2,0)</f>
        <v>120</v>
      </c>
      <c r="K2389" s="3">
        <v>8400</v>
      </c>
      <c r="L2389" s="3">
        <v>2958</v>
      </c>
      <c r="M2389" s="3">
        <v>5442</v>
      </c>
      <c r="N2389" t="s">
        <v>23</v>
      </c>
    </row>
    <row r="2390" spans="2:14" hidden="1" x14ac:dyDescent="0.25">
      <c r="B2390" s="2">
        <v>42977</v>
      </c>
      <c r="C2390" s="7">
        <f>YEAR(base[[#This Row],[Data]])</f>
        <v>2017</v>
      </c>
      <c r="D2390" s="7" t="str">
        <f>UPPER(TEXT(base[[#This Row],[Data]],"mmm"))</f>
        <v>AGO</v>
      </c>
      <c r="E2390" t="s">
        <v>18</v>
      </c>
      <c r="F2390" t="s">
        <v>16</v>
      </c>
      <c r="G2390" t="str">
        <f>PROPER(base[[#This Row],[Evento]]&amp;" "&amp;base[[#This Row],[Tipo]])</f>
        <v>Casamento Adulto</v>
      </c>
      <c r="H2390" t="s">
        <v>12</v>
      </c>
      <c r="I2390">
        <v>120</v>
      </c>
      <c r="J2390" s="3">
        <f>VLOOKUP(_xlfn.CONCAT(base[[#This Row],[Evento]],base[[#This Row],[Tipo]]),'[1]tabela de preços'!$D$4:$E$14,2,0)</f>
        <v>150</v>
      </c>
      <c r="K2390" s="3">
        <v>18000</v>
      </c>
      <c r="L2390" s="3">
        <v>7229</v>
      </c>
      <c r="M2390" s="3">
        <v>10771</v>
      </c>
      <c r="N2390" t="s">
        <v>23</v>
      </c>
    </row>
    <row r="2391" spans="2:14" hidden="1" x14ac:dyDescent="0.25">
      <c r="B2391" s="2">
        <v>42671</v>
      </c>
      <c r="C2391" s="7">
        <f>YEAR(base[[#This Row],[Data]])</f>
        <v>2016</v>
      </c>
      <c r="D2391" s="7" t="str">
        <f>UPPER(TEXT(base[[#This Row],[Data]],"mmm"))</f>
        <v>OUT</v>
      </c>
      <c r="E2391" t="s">
        <v>19</v>
      </c>
      <c r="F2391" t="s">
        <v>16</v>
      </c>
      <c r="G2391" t="str">
        <f>PROPER(base[[#This Row],[Evento]]&amp;" "&amp;base[[#This Row],[Tipo]])</f>
        <v>Bodas Adulto</v>
      </c>
      <c r="H2391" t="s">
        <v>15</v>
      </c>
      <c r="I2391">
        <v>100</v>
      </c>
      <c r="J2391" s="3">
        <f>VLOOKUP(_xlfn.CONCAT(base[[#This Row],[Evento]],base[[#This Row],[Tipo]]),'[1]tabela de preços'!$D$4:$E$14,2,0)</f>
        <v>150</v>
      </c>
      <c r="K2391" s="3">
        <v>15000</v>
      </c>
      <c r="L2391" s="3">
        <v>6286</v>
      </c>
      <c r="M2391" s="3">
        <v>8714</v>
      </c>
      <c r="N2391" t="s">
        <v>23</v>
      </c>
    </row>
    <row r="2392" spans="2:14" hidden="1" x14ac:dyDescent="0.25">
      <c r="B2392" s="2">
        <v>42505</v>
      </c>
      <c r="C2392" s="7">
        <f>YEAR(base[[#This Row],[Data]])</f>
        <v>2016</v>
      </c>
      <c r="D2392" s="7" t="str">
        <f>UPPER(TEXT(base[[#This Row],[Data]],"mmm"))</f>
        <v>MAI</v>
      </c>
      <c r="E2392" t="s">
        <v>19</v>
      </c>
      <c r="F2392" t="s">
        <v>17</v>
      </c>
      <c r="G2392" t="str">
        <f>PROPER(base[[#This Row],[Evento]]&amp;" "&amp;base[[#This Row],[Tipo]])</f>
        <v>Bodas Melhor Idade</v>
      </c>
      <c r="H2392" t="s">
        <v>12</v>
      </c>
      <c r="I2392">
        <v>200</v>
      </c>
      <c r="J2392" s="3">
        <f>VLOOKUP(_xlfn.CONCAT(base[[#This Row],[Evento]],base[[#This Row],[Tipo]]),'[1]tabela de preços'!$D$4:$E$14,2,0)</f>
        <v>120</v>
      </c>
      <c r="K2392" s="3">
        <v>24000</v>
      </c>
      <c r="L2392" s="3">
        <v>10437</v>
      </c>
      <c r="M2392" s="3">
        <v>13563</v>
      </c>
      <c r="N2392" t="s">
        <v>23</v>
      </c>
    </row>
    <row r="2393" spans="2:14" hidden="1" x14ac:dyDescent="0.25">
      <c r="B2393" s="2">
        <v>42800</v>
      </c>
      <c r="C2393" s="7">
        <f>YEAR(base[[#This Row],[Data]])</f>
        <v>2017</v>
      </c>
      <c r="D2393" s="7" t="str">
        <f>UPPER(TEXT(base[[#This Row],[Data]],"mmm"))</f>
        <v>MAR</v>
      </c>
      <c r="E2393" t="s">
        <v>20</v>
      </c>
      <c r="F2393" t="s">
        <v>16</v>
      </c>
      <c r="G2393" t="str">
        <f>PROPER(base[[#This Row],[Evento]]&amp;" "&amp;base[[#This Row],[Tipo]])</f>
        <v>Empresa Adulto</v>
      </c>
      <c r="H2393" t="s">
        <v>15</v>
      </c>
      <c r="I2393">
        <v>50</v>
      </c>
      <c r="J2393" s="3">
        <f>VLOOKUP(_xlfn.CONCAT(base[[#This Row],[Evento]],base[[#This Row],[Tipo]]),'[1]tabela de preços'!$D$4:$E$14,2,0)</f>
        <v>100</v>
      </c>
      <c r="K2393" s="3">
        <v>5000</v>
      </c>
      <c r="L2393" s="3">
        <v>1691</v>
      </c>
      <c r="M2393" s="3">
        <v>3309</v>
      </c>
      <c r="N2393" t="s">
        <v>23</v>
      </c>
    </row>
    <row r="2394" spans="2:14" hidden="1" x14ac:dyDescent="0.25">
      <c r="B2394" s="2">
        <v>42511</v>
      </c>
      <c r="C2394" s="7">
        <f>YEAR(base[[#This Row],[Data]])</f>
        <v>2016</v>
      </c>
      <c r="D2394" s="7" t="str">
        <f>UPPER(TEXT(base[[#This Row],[Data]],"mmm"))</f>
        <v>MAI</v>
      </c>
      <c r="E2394" t="s">
        <v>21</v>
      </c>
      <c r="F2394" t="s">
        <v>14</v>
      </c>
      <c r="G2394" t="str">
        <f>PROPER(base[[#This Row],[Evento]]&amp;" "&amp;base[[#This Row],[Tipo]])</f>
        <v>15 Anos Teen</v>
      </c>
      <c r="H2394" t="s">
        <v>12</v>
      </c>
      <c r="I2394">
        <v>100</v>
      </c>
      <c r="J2394" s="3">
        <f>VLOOKUP(_xlfn.CONCAT(base[[#This Row],[Evento]],base[[#This Row],[Tipo]]),'[1]tabela de preços'!$D$4:$E$14,2,0)</f>
        <v>90</v>
      </c>
      <c r="K2394" s="3">
        <v>9000</v>
      </c>
      <c r="L2394" s="3">
        <v>3058</v>
      </c>
      <c r="M2394" s="3">
        <v>5942</v>
      </c>
      <c r="N2394" t="s">
        <v>23</v>
      </c>
    </row>
    <row r="2395" spans="2:14" hidden="1" x14ac:dyDescent="0.25">
      <c r="B2395" s="2">
        <v>42627</v>
      </c>
      <c r="C2395" s="7">
        <f>YEAR(base[[#This Row],[Data]])</f>
        <v>2016</v>
      </c>
      <c r="D2395" s="7" t="str">
        <f>UPPER(TEXT(base[[#This Row],[Data]],"mmm"))</f>
        <v>SET</v>
      </c>
      <c r="E2395" t="s">
        <v>22</v>
      </c>
      <c r="F2395" t="s">
        <v>16</v>
      </c>
      <c r="G2395" t="str">
        <f>PROPER(base[[#This Row],[Evento]]&amp;" "&amp;base[[#This Row],[Tipo]])</f>
        <v>Despedida Adulto</v>
      </c>
      <c r="H2395" t="s">
        <v>15</v>
      </c>
      <c r="I2395">
        <v>150</v>
      </c>
      <c r="J2395" s="3">
        <f>VLOOKUP(_xlfn.CONCAT(base[[#This Row],[Evento]],base[[#This Row],[Tipo]]),'[1]tabela de preços'!$D$4:$E$14,2,0)</f>
        <v>120</v>
      </c>
      <c r="K2395" s="3">
        <v>18000</v>
      </c>
      <c r="L2395" s="3">
        <v>7964</v>
      </c>
      <c r="M2395" s="3">
        <v>10036</v>
      </c>
      <c r="N2395" t="s">
        <v>23</v>
      </c>
    </row>
    <row r="2396" spans="2:14" hidden="1" x14ac:dyDescent="0.25">
      <c r="B2396" s="2">
        <v>43063</v>
      </c>
      <c r="C2396" s="7">
        <f>YEAR(base[[#This Row],[Data]])</f>
        <v>2017</v>
      </c>
      <c r="D2396" s="7" t="str">
        <f>UPPER(TEXT(base[[#This Row],[Data]],"mmm"))</f>
        <v>NOV</v>
      </c>
      <c r="E2396" t="s">
        <v>10</v>
      </c>
      <c r="F2396" t="s">
        <v>11</v>
      </c>
      <c r="G2396" t="str">
        <f>PROPER(base[[#This Row],[Evento]]&amp;" "&amp;base[[#This Row],[Tipo]])</f>
        <v>Aniversário Infantil</v>
      </c>
      <c r="H2396" t="s">
        <v>12</v>
      </c>
      <c r="I2396">
        <v>50</v>
      </c>
      <c r="J2396" s="3">
        <f>VLOOKUP(_xlfn.CONCAT(base[[#This Row],[Evento]],base[[#This Row],[Tipo]]),'[1]tabela de preços'!$D$4:$E$14,2,0)</f>
        <v>70</v>
      </c>
      <c r="K2396" s="3">
        <v>3500</v>
      </c>
      <c r="L2396" s="3">
        <v>1558</v>
      </c>
      <c r="M2396" s="3">
        <v>1942</v>
      </c>
      <c r="N2396" t="s">
        <v>23</v>
      </c>
    </row>
    <row r="2397" spans="2:14" hidden="1" x14ac:dyDescent="0.25">
      <c r="B2397" s="2">
        <v>42880</v>
      </c>
      <c r="C2397" s="7">
        <f>YEAR(base[[#This Row],[Data]])</f>
        <v>2017</v>
      </c>
      <c r="D2397" s="7" t="str">
        <f>UPPER(TEXT(base[[#This Row],[Data]],"mmm"))</f>
        <v>MAI</v>
      </c>
      <c r="E2397" t="s">
        <v>10</v>
      </c>
      <c r="F2397" t="s">
        <v>14</v>
      </c>
      <c r="G2397" t="str">
        <f>PROPER(base[[#This Row],[Evento]]&amp;" "&amp;base[[#This Row],[Tipo]])</f>
        <v>Aniversário Teen</v>
      </c>
      <c r="H2397" t="s">
        <v>15</v>
      </c>
      <c r="I2397">
        <v>100</v>
      </c>
      <c r="J2397" s="3">
        <f>VLOOKUP(_xlfn.CONCAT(base[[#This Row],[Evento]],base[[#This Row],[Tipo]]),'[1]tabela de preços'!$D$4:$E$14,2,0)</f>
        <v>90</v>
      </c>
      <c r="K2397" s="3">
        <v>9000</v>
      </c>
      <c r="L2397" s="3">
        <v>3148</v>
      </c>
      <c r="M2397" s="3">
        <v>5852</v>
      </c>
      <c r="N2397" t="s">
        <v>23</v>
      </c>
    </row>
    <row r="2398" spans="2:14" hidden="1" x14ac:dyDescent="0.25">
      <c r="B2398" s="2">
        <v>42794</v>
      </c>
      <c r="C2398" s="7">
        <f>YEAR(base[[#This Row],[Data]])</f>
        <v>2017</v>
      </c>
      <c r="D2398" s="7" t="str">
        <f>UPPER(TEXT(base[[#This Row],[Data]],"mmm"))</f>
        <v>FEV</v>
      </c>
      <c r="E2398" t="s">
        <v>10</v>
      </c>
      <c r="F2398" t="s">
        <v>16</v>
      </c>
      <c r="G2398" t="str">
        <f>PROPER(base[[#This Row],[Evento]]&amp;" "&amp;base[[#This Row],[Tipo]])</f>
        <v>Aniversário Adulto</v>
      </c>
      <c r="H2398" t="s">
        <v>12</v>
      </c>
      <c r="I2398">
        <v>150</v>
      </c>
      <c r="J2398" s="3">
        <f>VLOOKUP(_xlfn.CONCAT(base[[#This Row],[Evento]],base[[#This Row],[Tipo]]),'[1]tabela de preços'!$D$4:$E$14,2,0)</f>
        <v>120</v>
      </c>
      <c r="K2398" s="3">
        <v>18000</v>
      </c>
      <c r="L2398" s="3">
        <v>7685</v>
      </c>
      <c r="M2398" s="3">
        <v>10315</v>
      </c>
      <c r="N2398" t="s">
        <v>23</v>
      </c>
    </row>
    <row r="2399" spans="2:14" hidden="1" x14ac:dyDescent="0.25">
      <c r="B2399" s="2">
        <v>42600</v>
      </c>
      <c r="C2399" s="7">
        <f>YEAR(base[[#This Row],[Data]])</f>
        <v>2016</v>
      </c>
      <c r="D2399" s="7" t="str">
        <f>UPPER(TEXT(base[[#This Row],[Data]],"mmm"))</f>
        <v>AGO</v>
      </c>
      <c r="E2399" t="s">
        <v>10</v>
      </c>
      <c r="F2399" t="s">
        <v>17</v>
      </c>
      <c r="G2399" t="str">
        <f>PROPER(base[[#This Row],[Evento]]&amp;" "&amp;base[[#This Row],[Tipo]])</f>
        <v>Aniversário Melhor Idade</v>
      </c>
      <c r="H2399" t="s">
        <v>15</v>
      </c>
      <c r="I2399">
        <v>70</v>
      </c>
      <c r="J2399" s="3">
        <f>VLOOKUP(_xlfn.CONCAT(base[[#This Row],[Evento]],base[[#This Row],[Tipo]]),'[1]tabela de preços'!$D$4:$E$14,2,0)</f>
        <v>120</v>
      </c>
      <c r="K2399" s="3">
        <v>8400</v>
      </c>
      <c r="L2399" s="3">
        <v>3725</v>
      </c>
      <c r="M2399" s="3">
        <v>4675</v>
      </c>
      <c r="N2399" t="s">
        <v>23</v>
      </c>
    </row>
    <row r="2400" spans="2:14" hidden="1" x14ac:dyDescent="0.25">
      <c r="B2400" s="2">
        <v>42868</v>
      </c>
      <c r="C2400" s="7">
        <f>YEAR(base[[#This Row],[Data]])</f>
        <v>2017</v>
      </c>
      <c r="D2400" s="7" t="str">
        <f>UPPER(TEXT(base[[#This Row],[Data]],"mmm"))</f>
        <v>MAI</v>
      </c>
      <c r="E2400" t="s">
        <v>18</v>
      </c>
      <c r="F2400" t="s">
        <v>16</v>
      </c>
      <c r="G2400" t="str">
        <f>PROPER(base[[#This Row],[Evento]]&amp;" "&amp;base[[#This Row],[Tipo]])</f>
        <v>Casamento Adulto</v>
      </c>
      <c r="H2400" t="s">
        <v>12</v>
      </c>
      <c r="I2400">
        <v>120</v>
      </c>
      <c r="J2400" s="3">
        <f>VLOOKUP(_xlfn.CONCAT(base[[#This Row],[Evento]],base[[#This Row],[Tipo]]),'[1]tabela de preços'!$D$4:$E$14,2,0)</f>
        <v>150</v>
      </c>
      <c r="K2400" s="3">
        <v>18000</v>
      </c>
      <c r="L2400" s="3">
        <v>7765</v>
      </c>
      <c r="M2400" s="3">
        <v>10235</v>
      </c>
      <c r="N2400" t="s">
        <v>23</v>
      </c>
    </row>
    <row r="2401" spans="2:14" hidden="1" x14ac:dyDescent="0.25">
      <c r="B2401" s="2">
        <v>42993</v>
      </c>
      <c r="C2401" s="7">
        <f>YEAR(base[[#This Row],[Data]])</f>
        <v>2017</v>
      </c>
      <c r="D2401" s="7" t="str">
        <f>UPPER(TEXT(base[[#This Row],[Data]],"mmm"))</f>
        <v>SET</v>
      </c>
      <c r="E2401" t="s">
        <v>19</v>
      </c>
      <c r="F2401" t="s">
        <v>16</v>
      </c>
      <c r="G2401" t="str">
        <f>PROPER(base[[#This Row],[Evento]]&amp;" "&amp;base[[#This Row],[Tipo]])</f>
        <v>Bodas Adulto</v>
      </c>
      <c r="H2401" t="s">
        <v>15</v>
      </c>
      <c r="I2401">
        <v>100</v>
      </c>
      <c r="J2401" s="3">
        <f>VLOOKUP(_xlfn.CONCAT(base[[#This Row],[Evento]],base[[#This Row],[Tipo]]),'[1]tabela de preços'!$D$4:$E$14,2,0)</f>
        <v>150</v>
      </c>
      <c r="K2401" s="3">
        <v>15000</v>
      </c>
      <c r="L2401" s="3">
        <v>6437</v>
      </c>
      <c r="M2401" s="3">
        <v>8563</v>
      </c>
      <c r="N2401" t="s">
        <v>23</v>
      </c>
    </row>
    <row r="2402" spans="2:14" hidden="1" x14ac:dyDescent="0.25">
      <c r="B2402" s="2">
        <v>43091</v>
      </c>
      <c r="C2402" s="7">
        <f>YEAR(base[[#This Row],[Data]])</f>
        <v>2017</v>
      </c>
      <c r="D2402" s="7" t="str">
        <f>UPPER(TEXT(base[[#This Row],[Data]],"mmm"))</f>
        <v>DEZ</v>
      </c>
      <c r="E2402" t="s">
        <v>19</v>
      </c>
      <c r="F2402" t="s">
        <v>17</v>
      </c>
      <c r="G2402" t="str">
        <f>PROPER(base[[#This Row],[Evento]]&amp;" "&amp;base[[#This Row],[Tipo]])</f>
        <v>Bodas Melhor Idade</v>
      </c>
      <c r="H2402" t="s">
        <v>12</v>
      </c>
      <c r="I2402">
        <v>200</v>
      </c>
      <c r="J2402" s="3">
        <f>VLOOKUP(_xlfn.CONCAT(base[[#This Row],[Evento]],base[[#This Row],[Tipo]]),'[1]tabela de preços'!$D$4:$E$14,2,0)</f>
        <v>120</v>
      </c>
      <c r="K2402" s="3">
        <v>24000</v>
      </c>
      <c r="L2402" s="3">
        <v>8296</v>
      </c>
      <c r="M2402" s="3">
        <v>15704</v>
      </c>
      <c r="N2402" t="s">
        <v>23</v>
      </c>
    </row>
    <row r="2403" spans="2:14" hidden="1" x14ac:dyDescent="0.25">
      <c r="B2403" s="2">
        <v>42884</v>
      </c>
      <c r="C2403" s="7">
        <f>YEAR(base[[#This Row],[Data]])</f>
        <v>2017</v>
      </c>
      <c r="D2403" s="7" t="str">
        <f>UPPER(TEXT(base[[#This Row],[Data]],"mmm"))</f>
        <v>MAI</v>
      </c>
      <c r="E2403" t="s">
        <v>20</v>
      </c>
      <c r="F2403" t="s">
        <v>16</v>
      </c>
      <c r="G2403" t="str">
        <f>PROPER(base[[#This Row],[Evento]]&amp;" "&amp;base[[#This Row],[Tipo]])</f>
        <v>Empresa Adulto</v>
      </c>
      <c r="H2403" t="s">
        <v>15</v>
      </c>
      <c r="I2403">
        <v>50</v>
      </c>
      <c r="J2403" s="3">
        <f>VLOOKUP(_xlfn.CONCAT(base[[#This Row],[Evento]],base[[#This Row],[Tipo]]),'[1]tabela de preços'!$D$4:$E$14,2,0)</f>
        <v>100</v>
      </c>
      <c r="K2403" s="3">
        <v>5000</v>
      </c>
      <c r="L2403" s="3">
        <v>1719</v>
      </c>
      <c r="M2403" s="3">
        <v>3281</v>
      </c>
      <c r="N2403" t="s">
        <v>23</v>
      </c>
    </row>
    <row r="2404" spans="2:14" hidden="1" x14ac:dyDescent="0.25">
      <c r="B2404" s="2">
        <v>42414</v>
      </c>
      <c r="C2404" s="7">
        <f>YEAR(base[[#This Row],[Data]])</f>
        <v>2016</v>
      </c>
      <c r="D2404" s="7" t="str">
        <f>UPPER(TEXT(base[[#This Row],[Data]],"mmm"))</f>
        <v>FEV</v>
      </c>
      <c r="E2404" t="s">
        <v>21</v>
      </c>
      <c r="F2404" t="s">
        <v>14</v>
      </c>
      <c r="G2404" t="str">
        <f>PROPER(base[[#This Row],[Evento]]&amp;" "&amp;base[[#This Row],[Tipo]])</f>
        <v>15 Anos Teen</v>
      </c>
      <c r="H2404" t="s">
        <v>12</v>
      </c>
      <c r="I2404">
        <v>100</v>
      </c>
      <c r="J2404" s="3">
        <f>VLOOKUP(_xlfn.CONCAT(base[[#This Row],[Evento]],base[[#This Row],[Tipo]]),'[1]tabela de preços'!$D$4:$E$14,2,0)</f>
        <v>90</v>
      </c>
      <c r="K2404" s="3">
        <v>9000</v>
      </c>
      <c r="L2404" s="3">
        <v>3573</v>
      </c>
      <c r="M2404" s="3">
        <v>5427</v>
      </c>
      <c r="N2404" t="s">
        <v>23</v>
      </c>
    </row>
    <row r="2405" spans="2:14" hidden="1" x14ac:dyDescent="0.25">
      <c r="B2405" s="2">
        <v>42699</v>
      </c>
      <c r="C2405" s="7">
        <f>YEAR(base[[#This Row],[Data]])</f>
        <v>2016</v>
      </c>
      <c r="D2405" s="7" t="str">
        <f>UPPER(TEXT(base[[#This Row],[Data]],"mmm"))</f>
        <v>NOV</v>
      </c>
      <c r="E2405" t="s">
        <v>22</v>
      </c>
      <c r="F2405" t="s">
        <v>16</v>
      </c>
      <c r="G2405" t="str">
        <f>PROPER(base[[#This Row],[Evento]]&amp;" "&amp;base[[#This Row],[Tipo]])</f>
        <v>Despedida Adulto</v>
      </c>
      <c r="H2405" t="s">
        <v>15</v>
      </c>
      <c r="I2405">
        <v>150</v>
      </c>
      <c r="J2405" s="3">
        <f>VLOOKUP(_xlfn.CONCAT(base[[#This Row],[Evento]],base[[#This Row],[Tipo]]),'[1]tabela de preços'!$D$4:$E$14,2,0)</f>
        <v>120</v>
      </c>
      <c r="K2405" s="3">
        <v>18000</v>
      </c>
      <c r="L2405" s="3">
        <v>7129</v>
      </c>
      <c r="M2405" s="3">
        <v>10871</v>
      </c>
      <c r="N2405" t="s">
        <v>23</v>
      </c>
    </row>
    <row r="2406" spans="2:14" hidden="1" x14ac:dyDescent="0.25">
      <c r="B2406" s="2">
        <v>42960</v>
      </c>
      <c r="C2406" s="7">
        <f>YEAR(base[[#This Row],[Data]])</f>
        <v>2017</v>
      </c>
      <c r="D2406" s="7" t="str">
        <f>UPPER(TEXT(base[[#This Row],[Data]],"mmm"))</f>
        <v>AGO</v>
      </c>
      <c r="E2406" t="s">
        <v>10</v>
      </c>
      <c r="F2406" t="s">
        <v>11</v>
      </c>
      <c r="G2406" t="str">
        <f>PROPER(base[[#This Row],[Evento]]&amp;" "&amp;base[[#This Row],[Tipo]])</f>
        <v>Aniversário Infantil</v>
      </c>
      <c r="H2406" t="s">
        <v>12</v>
      </c>
      <c r="I2406">
        <v>50</v>
      </c>
      <c r="J2406" s="3">
        <f>VLOOKUP(_xlfn.CONCAT(base[[#This Row],[Evento]],base[[#This Row],[Tipo]]),'[1]tabela de preços'!$D$4:$E$14,2,0)</f>
        <v>70</v>
      </c>
      <c r="K2406" s="3">
        <v>3500</v>
      </c>
      <c r="L2406" s="3">
        <v>1321</v>
      </c>
      <c r="M2406" s="3">
        <v>2179</v>
      </c>
      <c r="N2406" t="s">
        <v>23</v>
      </c>
    </row>
    <row r="2407" spans="2:14" hidden="1" x14ac:dyDescent="0.25">
      <c r="B2407" s="2">
        <v>43081</v>
      </c>
      <c r="C2407" s="7">
        <f>YEAR(base[[#This Row],[Data]])</f>
        <v>2017</v>
      </c>
      <c r="D2407" s="7" t="str">
        <f>UPPER(TEXT(base[[#This Row],[Data]],"mmm"))</f>
        <v>DEZ</v>
      </c>
      <c r="E2407" t="s">
        <v>10</v>
      </c>
      <c r="F2407" t="s">
        <v>14</v>
      </c>
      <c r="G2407" t="str">
        <f>PROPER(base[[#This Row],[Evento]]&amp;" "&amp;base[[#This Row],[Tipo]])</f>
        <v>Aniversário Teen</v>
      </c>
      <c r="H2407" t="s">
        <v>15</v>
      </c>
      <c r="I2407">
        <v>100</v>
      </c>
      <c r="J2407" s="3">
        <f>VLOOKUP(_xlfn.CONCAT(base[[#This Row],[Evento]],base[[#This Row],[Tipo]]),'[1]tabela de preços'!$D$4:$E$14,2,0)</f>
        <v>90</v>
      </c>
      <c r="K2407" s="3">
        <v>9000</v>
      </c>
      <c r="L2407" s="3">
        <v>3022</v>
      </c>
      <c r="M2407" s="3">
        <v>5978</v>
      </c>
      <c r="N2407" t="s">
        <v>23</v>
      </c>
    </row>
    <row r="2408" spans="2:14" hidden="1" x14ac:dyDescent="0.25">
      <c r="B2408" s="2">
        <v>42904</v>
      </c>
      <c r="C2408" s="7">
        <f>YEAR(base[[#This Row],[Data]])</f>
        <v>2017</v>
      </c>
      <c r="D2408" s="7" t="str">
        <f>UPPER(TEXT(base[[#This Row],[Data]],"mmm"))</f>
        <v>JUN</v>
      </c>
      <c r="E2408" t="s">
        <v>10</v>
      </c>
      <c r="F2408" t="s">
        <v>16</v>
      </c>
      <c r="G2408" t="str">
        <f>PROPER(base[[#This Row],[Evento]]&amp;" "&amp;base[[#This Row],[Tipo]])</f>
        <v>Aniversário Adulto</v>
      </c>
      <c r="H2408" t="s">
        <v>12</v>
      </c>
      <c r="I2408">
        <v>150</v>
      </c>
      <c r="J2408" s="3">
        <f>VLOOKUP(_xlfn.CONCAT(base[[#This Row],[Evento]],base[[#This Row],[Tipo]]),'[1]tabela de preços'!$D$4:$E$14,2,0)</f>
        <v>120</v>
      </c>
      <c r="K2408" s="3">
        <v>18000</v>
      </c>
      <c r="L2408" s="3">
        <v>7743</v>
      </c>
      <c r="M2408" s="3">
        <v>10257</v>
      </c>
      <c r="N2408" t="s">
        <v>23</v>
      </c>
    </row>
    <row r="2409" spans="2:14" hidden="1" x14ac:dyDescent="0.25">
      <c r="B2409" s="2">
        <v>42413</v>
      </c>
      <c r="C2409" s="7">
        <f>YEAR(base[[#This Row],[Data]])</f>
        <v>2016</v>
      </c>
      <c r="D2409" s="7" t="str">
        <f>UPPER(TEXT(base[[#This Row],[Data]],"mmm"))</f>
        <v>FEV</v>
      </c>
      <c r="E2409" t="s">
        <v>10</v>
      </c>
      <c r="F2409" t="s">
        <v>17</v>
      </c>
      <c r="G2409" t="str">
        <f>PROPER(base[[#This Row],[Evento]]&amp;" "&amp;base[[#This Row],[Tipo]])</f>
        <v>Aniversário Melhor Idade</v>
      </c>
      <c r="H2409" t="s">
        <v>15</v>
      </c>
      <c r="I2409">
        <v>70</v>
      </c>
      <c r="J2409" s="3">
        <f>VLOOKUP(_xlfn.CONCAT(base[[#This Row],[Evento]],base[[#This Row],[Tipo]]),'[1]tabela de preços'!$D$4:$E$14,2,0)</f>
        <v>120</v>
      </c>
      <c r="K2409" s="3">
        <v>8400</v>
      </c>
      <c r="L2409" s="3">
        <v>3307</v>
      </c>
      <c r="M2409" s="3">
        <v>5093</v>
      </c>
      <c r="N2409" t="s">
        <v>23</v>
      </c>
    </row>
    <row r="2410" spans="2:14" hidden="1" x14ac:dyDescent="0.25">
      <c r="B2410" s="2">
        <v>42629</v>
      </c>
      <c r="C2410" s="7">
        <f>YEAR(base[[#This Row],[Data]])</f>
        <v>2016</v>
      </c>
      <c r="D2410" s="7" t="str">
        <f>UPPER(TEXT(base[[#This Row],[Data]],"mmm"))</f>
        <v>SET</v>
      </c>
      <c r="E2410" t="s">
        <v>18</v>
      </c>
      <c r="F2410" t="s">
        <v>16</v>
      </c>
      <c r="G2410" t="str">
        <f>PROPER(base[[#This Row],[Evento]]&amp;" "&amp;base[[#This Row],[Tipo]])</f>
        <v>Casamento Adulto</v>
      </c>
      <c r="H2410" t="s">
        <v>12</v>
      </c>
      <c r="I2410">
        <v>120</v>
      </c>
      <c r="J2410" s="3">
        <f>VLOOKUP(_xlfn.CONCAT(base[[#This Row],[Evento]],base[[#This Row],[Tipo]]),'[1]tabela de preços'!$D$4:$E$14,2,0)</f>
        <v>150</v>
      </c>
      <c r="K2410" s="3">
        <v>18000</v>
      </c>
      <c r="L2410" s="3">
        <v>6685</v>
      </c>
      <c r="M2410" s="3">
        <v>11315</v>
      </c>
      <c r="N2410" t="s">
        <v>23</v>
      </c>
    </row>
    <row r="2411" spans="2:14" hidden="1" x14ac:dyDescent="0.25">
      <c r="B2411" s="2">
        <v>42779</v>
      </c>
      <c r="C2411" s="7">
        <f>YEAR(base[[#This Row],[Data]])</f>
        <v>2017</v>
      </c>
      <c r="D2411" s="7" t="str">
        <f>UPPER(TEXT(base[[#This Row],[Data]],"mmm"))</f>
        <v>FEV</v>
      </c>
      <c r="E2411" t="s">
        <v>19</v>
      </c>
      <c r="F2411" t="s">
        <v>16</v>
      </c>
      <c r="G2411" t="str">
        <f>PROPER(base[[#This Row],[Evento]]&amp;" "&amp;base[[#This Row],[Tipo]])</f>
        <v>Bodas Adulto</v>
      </c>
      <c r="H2411" t="s">
        <v>15</v>
      </c>
      <c r="I2411">
        <v>100</v>
      </c>
      <c r="J2411" s="3">
        <f>VLOOKUP(_xlfn.CONCAT(base[[#This Row],[Evento]],base[[#This Row],[Tipo]]),'[1]tabela de preços'!$D$4:$E$14,2,0)</f>
        <v>150</v>
      </c>
      <c r="K2411" s="3">
        <v>15000</v>
      </c>
      <c r="L2411" s="3">
        <v>4967</v>
      </c>
      <c r="M2411" s="3">
        <v>10033</v>
      </c>
      <c r="N2411" t="s">
        <v>23</v>
      </c>
    </row>
    <row r="2412" spans="2:14" hidden="1" x14ac:dyDescent="0.25">
      <c r="B2412" s="2">
        <v>42800</v>
      </c>
      <c r="C2412" s="7">
        <f>YEAR(base[[#This Row],[Data]])</f>
        <v>2017</v>
      </c>
      <c r="D2412" s="7" t="str">
        <f>UPPER(TEXT(base[[#This Row],[Data]],"mmm"))</f>
        <v>MAR</v>
      </c>
      <c r="E2412" t="s">
        <v>19</v>
      </c>
      <c r="F2412" t="s">
        <v>17</v>
      </c>
      <c r="G2412" t="str">
        <f>PROPER(base[[#This Row],[Evento]]&amp;" "&amp;base[[#This Row],[Tipo]])</f>
        <v>Bodas Melhor Idade</v>
      </c>
      <c r="H2412" t="s">
        <v>12</v>
      </c>
      <c r="I2412">
        <v>200</v>
      </c>
      <c r="J2412" s="3">
        <f>VLOOKUP(_xlfn.CONCAT(base[[#This Row],[Evento]],base[[#This Row],[Tipo]]),'[1]tabela de preços'!$D$4:$E$14,2,0)</f>
        <v>120</v>
      </c>
      <c r="K2412" s="3">
        <v>24000</v>
      </c>
      <c r="L2412" s="3">
        <v>7946</v>
      </c>
      <c r="M2412" s="3">
        <v>16054</v>
      </c>
      <c r="N2412" t="s">
        <v>23</v>
      </c>
    </row>
    <row r="2413" spans="2:14" hidden="1" x14ac:dyDescent="0.25">
      <c r="B2413" s="2">
        <v>43009</v>
      </c>
      <c r="C2413" s="7">
        <f>YEAR(base[[#This Row],[Data]])</f>
        <v>2017</v>
      </c>
      <c r="D2413" s="7" t="str">
        <f>UPPER(TEXT(base[[#This Row],[Data]],"mmm"))</f>
        <v>OUT</v>
      </c>
      <c r="E2413" t="s">
        <v>20</v>
      </c>
      <c r="F2413" t="s">
        <v>16</v>
      </c>
      <c r="G2413" t="str">
        <f>PROPER(base[[#This Row],[Evento]]&amp;" "&amp;base[[#This Row],[Tipo]])</f>
        <v>Empresa Adulto</v>
      </c>
      <c r="H2413" t="s">
        <v>15</v>
      </c>
      <c r="I2413">
        <v>50</v>
      </c>
      <c r="J2413" s="3">
        <f>VLOOKUP(_xlfn.CONCAT(base[[#This Row],[Evento]],base[[#This Row],[Tipo]]),'[1]tabela de preços'!$D$4:$E$14,2,0)</f>
        <v>100</v>
      </c>
      <c r="K2413" s="3">
        <v>5000</v>
      </c>
      <c r="L2413" s="3">
        <v>1789</v>
      </c>
      <c r="M2413" s="3">
        <v>3211</v>
      </c>
      <c r="N2413" t="s">
        <v>23</v>
      </c>
    </row>
    <row r="2414" spans="2:14" hidden="1" x14ac:dyDescent="0.25">
      <c r="B2414" s="2">
        <v>42381</v>
      </c>
      <c r="C2414" s="7">
        <f>YEAR(base[[#This Row],[Data]])</f>
        <v>2016</v>
      </c>
      <c r="D2414" s="7" t="str">
        <f>UPPER(TEXT(base[[#This Row],[Data]],"mmm"))</f>
        <v>JAN</v>
      </c>
      <c r="E2414" t="s">
        <v>21</v>
      </c>
      <c r="F2414" t="s">
        <v>14</v>
      </c>
      <c r="G2414" t="str">
        <f>PROPER(base[[#This Row],[Evento]]&amp;" "&amp;base[[#This Row],[Tipo]])</f>
        <v>15 Anos Teen</v>
      </c>
      <c r="H2414" t="s">
        <v>12</v>
      </c>
      <c r="I2414">
        <v>100</v>
      </c>
      <c r="J2414" s="3">
        <f>VLOOKUP(_xlfn.CONCAT(base[[#This Row],[Evento]],base[[#This Row],[Tipo]]),'[1]tabela de preços'!$D$4:$E$14,2,0)</f>
        <v>90</v>
      </c>
      <c r="K2414" s="3">
        <v>9000</v>
      </c>
      <c r="L2414" s="3">
        <v>3655</v>
      </c>
      <c r="M2414" s="3">
        <v>5345</v>
      </c>
      <c r="N2414" t="s">
        <v>23</v>
      </c>
    </row>
    <row r="2415" spans="2:14" hidden="1" x14ac:dyDescent="0.25">
      <c r="B2415" s="2">
        <v>42515</v>
      </c>
      <c r="C2415" s="7">
        <f>YEAR(base[[#This Row],[Data]])</f>
        <v>2016</v>
      </c>
      <c r="D2415" s="7" t="str">
        <f>UPPER(TEXT(base[[#This Row],[Data]],"mmm"))</f>
        <v>MAI</v>
      </c>
      <c r="E2415" t="s">
        <v>22</v>
      </c>
      <c r="F2415" t="s">
        <v>16</v>
      </c>
      <c r="G2415" t="str">
        <f>PROPER(base[[#This Row],[Evento]]&amp;" "&amp;base[[#This Row],[Tipo]])</f>
        <v>Despedida Adulto</v>
      </c>
      <c r="H2415" t="s">
        <v>15</v>
      </c>
      <c r="I2415">
        <v>150</v>
      </c>
      <c r="J2415" s="3">
        <f>VLOOKUP(_xlfn.CONCAT(base[[#This Row],[Evento]],base[[#This Row],[Tipo]]),'[1]tabela de preços'!$D$4:$E$14,2,0)</f>
        <v>120</v>
      </c>
      <c r="K2415" s="3">
        <v>18000</v>
      </c>
      <c r="L2415" s="3">
        <v>7228</v>
      </c>
      <c r="M2415" s="3">
        <v>10772</v>
      </c>
      <c r="N2415" t="s">
        <v>23</v>
      </c>
    </row>
    <row r="2416" spans="2:14" hidden="1" x14ac:dyDescent="0.25">
      <c r="B2416" s="2">
        <v>42984</v>
      </c>
      <c r="C2416" s="7">
        <f>YEAR(base[[#This Row],[Data]])</f>
        <v>2017</v>
      </c>
      <c r="D2416" s="7" t="str">
        <f>UPPER(TEXT(base[[#This Row],[Data]],"mmm"))</f>
        <v>SET</v>
      </c>
      <c r="E2416" t="s">
        <v>10</v>
      </c>
      <c r="F2416" t="s">
        <v>11</v>
      </c>
      <c r="G2416" t="str">
        <f>PROPER(base[[#This Row],[Evento]]&amp;" "&amp;base[[#This Row],[Tipo]])</f>
        <v>Aniversário Infantil</v>
      </c>
      <c r="H2416" t="s">
        <v>12</v>
      </c>
      <c r="I2416">
        <v>50</v>
      </c>
      <c r="J2416" s="3">
        <f>VLOOKUP(_xlfn.CONCAT(base[[#This Row],[Evento]],base[[#This Row],[Tipo]]),'[1]tabela de preços'!$D$4:$E$14,2,0)</f>
        <v>70</v>
      </c>
      <c r="K2416" s="3">
        <v>3500</v>
      </c>
      <c r="L2416" s="3">
        <v>1245</v>
      </c>
      <c r="M2416" s="3">
        <v>2255</v>
      </c>
      <c r="N2416" t="s">
        <v>23</v>
      </c>
    </row>
    <row r="2417" spans="2:14" hidden="1" x14ac:dyDescent="0.25">
      <c r="B2417" s="2">
        <v>42521</v>
      </c>
      <c r="C2417" s="7">
        <f>YEAR(base[[#This Row],[Data]])</f>
        <v>2016</v>
      </c>
      <c r="D2417" s="7" t="str">
        <f>UPPER(TEXT(base[[#This Row],[Data]],"mmm"))</f>
        <v>MAI</v>
      </c>
      <c r="E2417" t="s">
        <v>10</v>
      </c>
      <c r="F2417" t="s">
        <v>14</v>
      </c>
      <c r="G2417" t="str">
        <f>PROPER(base[[#This Row],[Evento]]&amp;" "&amp;base[[#This Row],[Tipo]])</f>
        <v>Aniversário Teen</v>
      </c>
      <c r="H2417" t="s">
        <v>15</v>
      </c>
      <c r="I2417">
        <v>100</v>
      </c>
      <c r="J2417" s="3">
        <f>VLOOKUP(_xlfn.CONCAT(base[[#This Row],[Evento]],base[[#This Row],[Tipo]]),'[1]tabela de preços'!$D$4:$E$14,2,0)</f>
        <v>90</v>
      </c>
      <c r="K2417" s="3">
        <v>9000</v>
      </c>
      <c r="L2417" s="3">
        <v>3782</v>
      </c>
      <c r="M2417" s="3">
        <v>5218</v>
      </c>
      <c r="N2417" t="s">
        <v>23</v>
      </c>
    </row>
    <row r="2418" spans="2:14" hidden="1" x14ac:dyDescent="0.25">
      <c r="B2418" s="2">
        <v>42561</v>
      </c>
      <c r="C2418" s="7">
        <f>YEAR(base[[#This Row],[Data]])</f>
        <v>2016</v>
      </c>
      <c r="D2418" s="7" t="str">
        <f>UPPER(TEXT(base[[#This Row],[Data]],"mmm"))</f>
        <v>JUL</v>
      </c>
      <c r="E2418" t="s">
        <v>10</v>
      </c>
      <c r="F2418" t="s">
        <v>16</v>
      </c>
      <c r="G2418" t="str">
        <f>PROPER(base[[#This Row],[Evento]]&amp;" "&amp;base[[#This Row],[Tipo]])</f>
        <v>Aniversário Adulto</v>
      </c>
      <c r="H2418" t="s">
        <v>12</v>
      </c>
      <c r="I2418">
        <v>150</v>
      </c>
      <c r="J2418" s="3">
        <f>VLOOKUP(_xlfn.CONCAT(base[[#This Row],[Evento]],base[[#This Row],[Tipo]]),'[1]tabela de preços'!$D$4:$E$14,2,0)</f>
        <v>120</v>
      </c>
      <c r="K2418" s="3">
        <v>18000</v>
      </c>
      <c r="L2418" s="3">
        <v>6978</v>
      </c>
      <c r="M2418" s="3">
        <v>11022</v>
      </c>
      <c r="N2418" t="s">
        <v>23</v>
      </c>
    </row>
    <row r="2419" spans="2:14" hidden="1" x14ac:dyDescent="0.25">
      <c r="B2419" s="2">
        <v>42576</v>
      </c>
      <c r="C2419" s="7">
        <f>YEAR(base[[#This Row],[Data]])</f>
        <v>2016</v>
      </c>
      <c r="D2419" s="7" t="str">
        <f>UPPER(TEXT(base[[#This Row],[Data]],"mmm"))</f>
        <v>JUL</v>
      </c>
      <c r="E2419" t="s">
        <v>10</v>
      </c>
      <c r="F2419" t="s">
        <v>17</v>
      </c>
      <c r="G2419" t="str">
        <f>PROPER(base[[#This Row],[Evento]]&amp;" "&amp;base[[#This Row],[Tipo]])</f>
        <v>Aniversário Melhor Idade</v>
      </c>
      <c r="H2419" t="s">
        <v>15</v>
      </c>
      <c r="I2419">
        <v>70</v>
      </c>
      <c r="J2419" s="3">
        <f>VLOOKUP(_xlfn.CONCAT(base[[#This Row],[Evento]],base[[#This Row],[Tipo]]),'[1]tabela de preços'!$D$4:$E$14,2,0)</f>
        <v>120</v>
      </c>
      <c r="K2419" s="3">
        <v>8400</v>
      </c>
      <c r="L2419" s="3">
        <v>3279</v>
      </c>
      <c r="M2419" s="3">
        <v>5121</v>
      </c>
      <c r="N2419" t="s">
        <v>23</v>
      </c>
    </row>
    <row r="2420" spans="2:14" hidden="1" x14ac:dyDescent="0.25">
      <c r="B2420" s="2">
        <v>42823</v>
      </c>
      <c r="C2420" s="7">
        <f>YEAR(base[[#This Row],[Data]])</f>
        <v>2017</v>
      </c>
      <c r="D2420" s="7" t="str">
        <f>UPPER(TEXT(base[[#This Row],[Data]],"mmm"))</f>
        <v>MAR</v>
      </c>
      <c r="E2420" t="s">
        <v>18</v>
      </c>
      <c r="F2420" t="s">
        <v>16</v>
      </c>
      <c r="G2420" t="str">
        <f>PROPER(base[[#This Row],[Evento]]&amp;" "&amp;base[[#This Row],[Tipo]])</f>
        <v>Casamento Adulto</v>
      </c>
      <c r="H2420" t="s">
        <v>12</v>
      </c>
      <c r="I2420">
        <v>120</v>
      </c>
      <c r="J2420" s="3">
        <f>VLOOKUP(_xlfn.CONCAT(base[[#This Row],[Evento]],base[[#This Row],[Tipo]]),'[1]tabela de preços'!$D$4:$E$14,2,0)</f>
        <v>150</v>
      </c>
      <c r="K2420" s="3">
        <v>18000</v>
      </c>
      <c r="L2420" s="3">
        <v>7884</v>
      </c>
      <c r="M2420" s="3">
        <v>10116</v>
      </c>
      <c r="N2420" t="s">
        <v>23</v>
      </c>
    </row>
    <row r="2421" spans="2:14" hidden="1" x14ac:dyDescent="0.25">
      <c r="B2421" s="2">
        <v>42810</v>
      </c>
      <c r="C2421" s="7">
        <f>YEAR(base[[#This Row],[Data]])</f>
        <v>2017</v>
      </c>
      <c r="D2421" s="7" t="str">
        <f>UPPER(TEXT(base[[#This Row],[Data]],"mmm"))</f>
        <v>MAR</v>
      </c>
      <c r="E2421" t="s">
        <v>19</v>
      </c>
      <c r="F2421" t="s">
        <v>16</v>
      </c>
      <c r="G2421" t="str">
        <f>PROPER(base[[#This Row],[Evento]]&amp;" "&amp;base[[#This Row],[Tipo]])</f>
        <v>Bodas Adulto</v>
      </c>
      <c r="H2421" t="s">
        <v>15</v>
      </c>
      <c r="I2421">
        <v>100</v>
      </c>
      <c r="J2421" s="3">
        <f>VLOOKUP(_xlfn.CONCAT(base[[#This Row],[Evento]],base[[#This Row],[Tipo]]),'[1]tabela de preços'!$D$4:$E$14,2,0)</f>
        <v>150</v>
      </c>
      <c r="K2421" s="3">
        <v>15000</v>
      </c>
      <c r="L2421" s="3">
        <v>6476</v>
      </c>
      <c r="M2421" s="3">
        <v>8524</v>
      </c>
      <c r="N2421" t="s">
        <v>23</v>
      </c>
    </row>
    <row r="2422" spans="2:14" hidden="1" x14ac:dyDescent="0.25">
      <c r="B2422" s="2">
        <v>42452</v>
      </c>
      <c r="C2422" s="7">
        <f>YEAR(base[[#This Row],[Data]])</f>
        <v>2016</v>
      </c>
      <c r="D2422" s="7" t="str">
        <f>UPPER(TEXT(base[[#This Row],[Data]],"mmm"))</f>
        <v>MAR</v>
      </c>
      <c r="E2422" t="s">
        <v>19</v>
      </c>
      <c r="F2422" t="s">
        <v>17</v>
      </c>
      <c r="G2422" t="str">
        <f>PROPER(base[[#This Row],[Evento]]&amp;" "&amp;base[[#This Row],[Tipo]])</f>
        <v>Bodas Melhor Idade</v>
      </c>
      <c r="H2422" t="s">
        <v>12</v>
      </c>
      <c r="I2422">
        <v>200</v>
      </c>
      <c r="J2422" s="3">
        <f>VLOOKUP(_xlfn.CONCAT(base[[#This Row],[Evento]],base[[#This Row],[Tipo]]),'[1]tabela de preços'!$D$4:$E$14,2,0)</f>
        <v>120</v>
      </c>
      <c r="K2422" s="3">
        <v>24000</v>
      </c>
      <c r="L2422" s="3">
        <v>10331</v>
      </c>
      <c r="M2422" s="3">
        <v>13669</v>
      </c>
      <c r="N2422" t="s">
        <v>23</v>
      </c>
    </row>
    <row r="2423" spans="2:14" hidden="1" x14ac:dyDescent="0.25">
      <c r="B2423" s="2">
        <v>42648</v>
      </c>
      <c r="C2423" s="7">
        <f>YEAR(base[[#This Row],[Data]])</f>
        <v>2016</v>
      </c>
      <c r="D2423" s="7" t="str">
        <f>UPPER(TEXT(base[[#This Row],[Data]],"mmm"))</f>
        <v>OUT</v>
      </c>
      <c r="E2423" t="s">
        <v>20</v>
      </c>
      <c r="F2423" t="s">
        <v>16</v>
      </c>
      <c r="G2423" t="str">
        <f>PROPER(base[[#This Row],[Evento]]&amp;" "&amp;base[[#This Row],[Tipo]])</f>
        <v>Empresa Adulto</v>
      </c>
      <c r="H2423" t="s">
        <v>15</v>
      </c>
      <c r="I2423">
        <v>50</v>
      </c>
      <c r="J2423" s="3">
        <f>VLOOKUP(_xlfn.CONCAT(base[[#This Row],[Evento]],base[[#This Row],[Tipo]]),'[1]tabela de preços'!$D$4:$E$14,2,0)</f>
        <v>100</v>
      </c>
      <c r="K2423" s="3">
        <v>5000</v>
      </c>
      <c r="L2423" s="3">
        <v>1756</v>
      </c>
      <c r="M2423" s="3">
        <v>3244</v>
      </c>
      <c r="N2423" t="s">
        <v>23</v>
      </c>
    </row>
    <row r="2424" spans="2:14" hidden="1" x14ac:dyDescent="0.25">
      <c r="B2424" s="2">
        <v>43061</v>
      </c>
      <c r="C2424" s="7">
        <f>YEAR(base[[#This Row],[Data]])</f>
        <v>2017</v>
      </c>
      <c r="D2424" s="7" t="str">
        <f>UPPER(TEXT(base[[#This Row],[Data]],"mmm"))</f>
        <v>NOV</v>
      </c>
      <c r="E2424" t="s">
        <v>21</v>
      </c>
      <c r="F2424" t="s">
        <v>14</v>
      </c>
      <c r="G2424" t="str">
        <f>PROPER(base[[#This Row],[Evento]]&amp;" "&amp;base[[#This Row],[Tipo]])</f>
        <v>15 Anos Teen</v>
      </c>
      <c r="H2424" t="s">
        <v>12</v>
      </c>
      <c r="I2424">
        <v>100</v>
      </c>
      <c r="J2424" s="3">
        <f>VLOOKUP(_xlfn.CONCAT(base[[#This Row],[Evento]],base[[#This Row],[Tipo]]),'[1]tabela de preços'!$D$4:$E$14,2,0)</f>
        <v>90</v>
      </c>
      <c r="K2424" s="3">
        <v>9000</v>
      </c>
      <c r="L2424" s="3">
        <v>2996</v>
      </c>
      <c r="M2424" s="3">
        <v>6004</v>
      </c>
      <c r="N2424" t="s">
        <v>23</v>
      </c>
    </row>
    <row r="2425" spans="2:14" hidden="1" x14ac:dyDescent="0.25">
      <c r="B2425" s="2">
        <v>42654</v>
      </c>
      <c r="C2425" s="7">
        <f>YEAR(base[[#This Row],[Data]])</f>
        <v>2016</v>
      </c>
      <c r="D2425" s="7" t="str">
        <f>UPPER(TEXT(base[[#This Row],[Data]],"mmm"))</f>
        <v>OUT</v>
      </c>
      <c r="E2425" t="s">
        <v>22</v>
      </c>
      <c r="F2425" t="s">
        <v>16</v>
      </c>
      <c r="G2425" t="str">
        <f>PROPER(base[[#This Row],[Evento]]&amp;" "&amp;base[[#This Row],[Tipo]])</f>
        <v>Despedida Adulto</v>
      </c>
      <c r="H2425" t="s">
        <v>15</v>
      </c>
      <c r="I2425">
        <v>150</v>
      </c>
      <c r="J2425" s="3">
        <f>VLOOKUP(_xlfn.CONCAT(base[[#This Row],[Evento]],base[[#This Row],[Tipo]]),'[1]tabela de preços'!$D$4:$E$14,2,0)</f>
        <v>120</v>
      </c>
      <c r="K2425" s="3">
        <v>18000</v>
      </c>
      <c r="L2425" s="3">
        <v>8084</v>
      </c>
      <c r="M2425" s="3">
        <v>9916</v>
      </c>
      <c r="N2425" t="s">
        <v>23</v>
      </c>
    </row>
    <row r="2426" spans="2:14" hidden="1" x14ac:dyDescent="0.25">
      <c r="B2426" s="2">
        <v>42419</v>
      </c>
      <c r="C2426" s="7">
        <f>YEAR(base[[#This Row],[Data]])</f>
        <v>2016</v>
      </c>
      <c r="D2426" s="7" t="str">
        <f>UPPER(TEXT(base[[#This Row],[Data]],"mmm"))</f>
        <v>FEV</v>
      </c>
      <c r="E2426" t="s">
        <v>10</v>
      </c>
      <c r="F2426" t="s">
        <v>11</v>
      </c>
      <c r="G2426" t="str">
        <f>PROPER(base[[#This Row],[Evento]]&amp;" "&amp;base[[#This Row],[Tipo]])</f>
        <v>Aniversário Infantil</v>
      </c>
      <c r="H2426" t="s">
        <v>12</v>
      </c>
      <c r="I2426">
        <v>50</v>
      </c>
      <c r="J2426" s="3">
        <f>VLOOKUP(_xlfn.CONCAT(base[[#This Row],[Evento]],base[[#This Row],[Tipo]]),'[1]tabela de preços'!$D$4:$E$14,2,0)</f>
        <v>70</v>
      </c>
      <c r="K2426" s="3">
        <v>3500</v>
      </c>
      <c r="L2426" s="3">
        <v>1543</v>
      </c>
      <c r="M2426" s="3">
        <v>1957</v>
      </c>
      <c r="N2426" t="s">
        <v>23</v>
      </c>
    </row>
    <row r="2427" spans="2:14" hidden="1" x14ac:dyDescent="0.25">
      <c r="B2427" s="2">
        <v>42990</v>
      </c>
      <c r="C2427" s="7">
        <f>YEAR(base[[#This Row],[Data]])</f>
        <v>2017</v>
      </c>
      <c r="D2427" s="7" t="str">
        <f>UPPER(TEXT(base[[#This Row],[Data]],"mmm"))</f>
        <v>SET</v>
      </c>
      <c r="E2427" t="s">
        <v>10</v>
      </c>
      <c r="F2427" t="s">
        <v>14</v>
      </c>
      <c r="G2427" t="str">
        <f>PROPER(base[[#This Row],[Evento]]&amp;" "&amp;base[[#This Row],[Tipo]])</f>
        <v>Aniversário Teen</v>
      </c>
      <c r="H2427" t="s">
        <v>15</v>
      </c>
      <c r="I2427">
        <v>100</v>
      </c>
      <c r="J2427" s="3">
        <f>VLOOKUP(_xlfn.CONCAT(base[[#This Row],[Evento]],base[[#This Row],[Tipo]]),'[1]tabela de preços'!$D$4:$E$14,2,0)</f>
        <v>90</v>
      </c>
      <c r="K2427" s="3">
        <v>9000</v>
      </c>
      <c r="L2427" s="3">
        <v>3697</v>
      </c>
      <c r="M2427" s="3">
        <v>5303</v>
      </c>
      <c r="N2427" t="s">
        <v>23</v>
      </c>
    </row>
    <row r="2428" spans="2:14" hidden="1" x14ac:dyDescent="0.25">
      <c r="B2428" s="2">
        <v>42716</v>
      </c>
      <c r="C2428" s="7">
        <f>YEAR(base[[#This Row],[Data]])</f>
        <v>2016</v>
      </c>
      <c r="D2428" s="7" t="str">
        <f>UPPER(TEXT(base[[#This Row],[Data]],"mmm"))</f>
        <v>DEZ</v>
      </c>
      <c r="E2428" t="s">
        <v>10</v>
      </c>
      <c r="F2428" t="s">
        <v>16</v>
      </c>
      <c r="G2428" t="str">
        <f>PROPER(base[[#This Row],[Evento]]&amp;" "&amp;base[[#This Row],[Tipo]])</f>
        <v>Aniversário Adulto</v>
      </c>
      <c r="H2428" t="s">
        <v>12</v>
      </c>
      <c r="I2428">
        <v>150</v>
      </c>
      <c r="J2428" s="3">
        <f>VLOOKUP(_xlfn.CONCAT(base[[#This Row],[Evento]],base[[#This Row],[Tipo]]),'[1]tabela de preços'!$D$4:$E$14,2,0)</f>
        <v>120</v>
      </c>
      <c r="K2428" s="3">
        <v>18000</v>
      </c>
      <c r="L2428" s="3">
        <v>7005</v>
      </c>
      <c r="M2428" s="3">
        <v>10995</v>
      </c>
      <c r="N2428" t="s">
        <v>23</v>
      </c>
    </row>
    <row r="2429" spans="2:14" hidden="1" x14ac:dyDescent="0.25">
      <c r="B2429" s="2">
        <v>42392</v>
      </c>
      <c r="C2429" s="7">
        <f>YEAR(base[[#This Row],[Data]])</f>
        <v>2016</v>
      </c>
      <c r="D2429" s="7" t="str">
        <f>UPPER(TEXT(base[[#This Row],[Data]],"mmm"))</f>
        <v>JAN</v>
      </c>
      <c r="E2429" t="s">
        <v>10</v>
      </c>
      <c r="F2429" t="s">
        <v>17</v>
      </c>
      <c r="G2429" t="str">
        <f>PROPER(base[[#This Row],[Evento]]&amp;" "&amp;base[[#This Row],[Tipo]])</f>
        <v>Aniversário Melhor Idade</v>
      </c>
      <c r="H2429" t="s">
        <v>15</v>
      </c>
      <c r="I2429">
        <v>70</v>
      </c>
      <c r="J2429" s="3">
        <f>VLOOKUP(_xlfn.CONCAT(base[[#This Row],[Evento]],base[[#This Row],[Tipo]]),'[1]tabela de preços'!$D$4:$E$14,2,0)</f>
        <v>120</v>
      </c>
      <c r="K2429" s="3">
        <v>8400</v>
      </c>
      <c r="L2429" s="3">
        <v>2965</v>
      </c>
      <c r="M2429" s="3">
        <v>5435</v>
      </c>
      <c r="N2429" t="s">
        <v>23</v>
      </c>
    </row>
    <row r="2430" spans="2:14" hidden="1" x14ac:dyDescent="0.25">
      <c r="B2430" s="2">
        <v>42811</v>
      </c>
      <c r="C2430" s="7">
        <f>YEAR(base[[#This Row],[Data]])</f>
        <v>2017</v>
      </c>
      <c r="D2430" s="7" t="str">
        <f>UPPER(TEXT(base[[#This Row],[Data]],"mmm"))</f>
        <v>MAR</v>
      </c>
      <c r="E2430" t="s">
        <v>18</v>
      </c>
      <c r="F2430" t="s">
        <v>16</v>
      </c>
      <c r="G2430" t="str">
        <f>PROPER(base[[#This Row],[Evento]]&amp;" "&amp;base[[#This Row],[Tipo]])</f>
        <v>Casamento Adulto</v>
      </c>
      <c r="H2430" t="s">
        <v>12</v>
      </c>
      <c r="I2430">
        <v>120</v>
      </c>
      <c r="J2430" s="3">
        <f>VLOOKUP(_xlfn.CONCAT(base[[#This Row],[Evento]],base[[#This Row],[Tipo]]),'[1]tabela de preços'!$D$4:$E$14,2,0)</f>
        <v>150</v>
      </c>
      <c r="K2430" s="3">
        <v>18000</v>
      </c>
      <c r="L2430" s="3">
        <v>7597</v>
      </c>
      <c r="M2430" s="3">
        <v>10403</v>
      </c>
      <c r="N2430" t="s">
        <v>23</v>
      </c>
    </row>
    <row r="2431" spans="2:14" hidden="1" x14ac:dyDescent="0.25">
      <c r="B2431" s="2">
        <v>42935</v>
      </c>
      <c r="C2431" s="7">
        <f>YEAR(base[[#This Row],[Data]])</f>
        <v>2017</v>
      </c>
      <c r="D2431" s="7" t="str">
        <f>UPPER(TEXT(base[[#This Row],[Data]],"mmm"))</f>
        <v>JUL</v>
      </c>
      <c r="E2431" t="s">
        <v>19</v>
      </c>
      <c r="F2431" t="s">
        <v>16</v>
      </c>
      <c r="G2431" t="str">
        <f>PROPER(base[[#This Row],[Evento]]&amp;" "&amp;base[[#This Row],[Tipo]])</f>
        <v>Bodas Adulto</v>
      </c>
      <c r="H2431" t="s">
        <v>15</v>
      </c>
      <c r="I2431">
        <v>100</v>
      </c>
      <c r="J2431" s="3">
        <f>VLOOKUP(_xlfn.CONCAT(base[[#This Row],[Evento]],base[[#This Row],[Tipo]]),'[1]tabela de preços'!$D$4:$E$14,2,0)</f>
        <v>150</v>
      </c>
      <c r="K2431" s="3">
        <v>15000</v>
      </c>
      <c r="L2431" s="3">
        <v>5358</v>
      </c>
      <c r="M2431" s="3">
        <v>9642</v>
      </c>
      <c r="N2431" t="s">
        <v>23</v>
      </c>
    </row>
    <row r="2432" spans="2:14" hidden="1" x14ac:dyDescent="0.25">
      <c r="B2432" s="2">
        <v>42556</v>
      </c>
      <c r="C2432" s="7">
        <f>YEAR(base[[#This Row],[Data]])</f>
        <v>2016</v>
      </c>
      <c r="D2432" s="7" t="str">
        <f>UPPER(TEXT(base[[#This Row],[Data]],"mmm"))</f>
        <v>JUL</v>
      </c>
      <c r="E2432" t="s">
        <v>19</v>
      </c>
      <c r="F2432" t="s">
        <v>17</v>
      </c>
      <c r="G2432" t="str">
        <f>PROPER(base[[#This Row],[Evento]]&amp;" "&amp;base[[#This Row],[Tipo]])</f>
        <v>Bodas Melhor Idade</v>
      </c>
      <c r="H2432" t="s">
        <v>12</v>
      </c>
      <c r="I2432">
        <v>200</v>
      </c>
      <c r="J2432" s="3">
        <f>VLOOKUP(_xlfn.CONCAT(base[[#This Row],[Evento]],base[[#This Row],[Tipo]]),'[1]tabela de preços'!$D$4:$E$14,2,0)</f>
        <v>120</v>
      </c>
      <c r="K2432" s="3">
        <v>24000</v>
      </c>
      <c r="L2432" s="3">
        <v>9581</v>
      </c>
      <c r="M2432" s="3">
        <v>14419</v>
      </c>
      <c r="N2432" t="s">
        <v>23</v>
      </c>
    </row>
    <row r="2433" spans="2:14" hidden="1" x14ac:dyDescent="0.25">
      <c r="B2433" s="2">
        <v>42527</v>
      </c>
      <c r="C2433" s="7">
        <f>YEAR(base[[#This Row],[Data]])</f>
        <v>2016</v>
      </c>
      <c r="D2433" s="7" t="str">
        <f>UPPER(TEXT(base[[#This Row],[Data]],"mmm"))</f>
        <v>JUN</v>
      </c>
      <c r="E2433" t="s">
        <v>20</v>
      </c>
      <c r="F2433" t="s">
        <v>16</v>
      </c>
      <c r="G2433" t="str">
        <f>PROPER(base[[#This Row],[Evento]]&amp;" "&amp;base[[#This Row],[Tipo]])</f>
        <v>Empresa Adulto</v>
      </c>
      <c r="H2433" t="s">
        <v>15</v>
      </c>
      <c r="I2433">
        <v>50</v>
      </c>
      <c r="J2433" s="3">
        <f>VLOOKUP(_xlfn.CONCAT(base[[#This Row],[Evento]],base[[#This Row],[Tipo]]),'[1]tabela de preços'!$D$4:$E$14,2,0)</f>
        <v>100</v>
      </c>
      <c r="K2433" s="3">
        <v>5000</v>
      </c>
      <c r="L2433" s="3">
        <v>1932</v>
      </c>
      <c r="M2433" s="3">
        <v>3068</v>
      </c>
      <c r="N2433" t="s">
        <v>23</v>
      </c>
    </row>
    <row r="2434" spans="2:14" hidden="1" x14ac:dyDescent="0.25">
      <c r="B2434" s="2">
        <v>42948</v>
      </c>
      <c r="C2434" s="7">
        <f>YEAR(base[[#This Row],[Data]])</f>
        <v>2017</v>
      </c>
      <c r="D2434" s="7" t="str">
        <f>UPPER(TEXT(base[[#This Row],[Data]],"mmm"))</f>
        <v>AGO</v>
      </c>
      <c r="E2434" t="s">
        <v>21</v>
      </c>
      <c r="F2434" t="s">
        <v>14</v>
      </c>
      <c r="G2434" t="str">
        <f>PROPER(base[[#This Row],[Evento]]&amp;" "&amp;base[[#This Row],[Tipo]])</f>
        <v>15 Anos Teen</v>
      </c>
      <c r="H2434" t="s">
        <v>12</v>
      </c>
      <c r="I2434">
        <v>100</v>
      </c>
      <c r="J2434" s="3">
        <f>VLOOKUP(_xlfn.CONCAT(base[[#This Row],[Evento]],base[[#This Row],[Tipo]]),'[1]tabela de preços'!$D$4:$E$14,2,0)</f>
        <v>90</v>
      </c>
      <c r="K2434" s="3">
        <v>9000</v>
      </c>
      <c r="L2434" s="3">
        <v>3970</v>
      </c>
      <c r="M2434" s="3">
        <v>5030</v>
      </c>
      <c r="N2434" t="s">
        <v>23</v>
      </c>
    </row>
    <row r="2435" spans="2:14" hidden="1" x14ac:dyDescent="0.25">
      <c r="B2435" s="2">
        <v>42935</v>
      </c>
      <c r="C2435" s="7">
        <f>YEAR(base[[#This Row],[Data]])</f>
        <v>2017</v>
      </c>
      <c r="D2435" s="7" t="str">
        <f>UPPER(TEXT(base[[#This Row],[Data]],"mmm"))</f>
        <v>JUL</v>
      </c>
      <c r="E2435" t="s">
        <v>22</v>
      </c>
      <c r="F2435" t="s">
        <v>16</v>
      </c>
      <c r="G2435" t="str">
        <f>PROPER(base[[#This Row],[Evento]]&amp;" "&amp;base[[#This Row],[Tipo]])</f>
        <v>Despedida Adulto</v>
      </c>
      <c r="H2435" t="s">
        <v>15</v>
      </c>
      <c r="I2435">
        <v>150</v>
      </c>
      <c r="J2435" s="3">
        <f>VLOOKUP(_xlfn.CONCAT(base[[#This Row],[Evento]],base[[#This Row],[Tipo]]),'[1]tabela de preços'!$D$4:$E$14,2,0)</f>
        <v>120</v>
      </c>
      <c r="K2435" s="3">
        <v>18000</v>
      </c>
      <c r="L2435" s="3">
        <v>6960</v>
      </c>
      <c r="M2435" s="3">
        <v>11040</v>
      </c>
      <c r="N2435" t="s">
        <v>23</v>
      </c>
    </row>
    <row r="2436" spans="2:14" hidden="1" x14ac:dyDescent="0.25">
      <c r="B2436" s="2">
        <v>42457</v>
      </c>
      <c r="C2436" s="7">
        <f>YEAR(base[[#This Row],[Data]])</f>
        <v>2016</v>
      </c>
      <c r="D2436" s="7" t="str">
        <f>UPPER(TEXT(base[[#This Row],[Data]],"mmm"))</f>
        <v>MAR</v>
      </c>
      <c r="E2436" t="s">
        <v>10</v>
      </c>
      <c r="F2436" t="s">
        <v>11</v>
      </c>
      <c r="G2436" t="str">
        <f>PROPER(base[[#This Row],[Evento]]&amp;" "&amp;base[[#This Row],[Tipo]])</f>
        <v>Aniversário Infantil</v>
      </c>
      <c r="H2436" t="s">
        <v>12</v>
      </c>
      <c r="I2436">
        <v>50</v>
      </c>
      <c r="J2436" s="3">
        <f>VLOOKUP(_xlfn.CONCAT(base[[#This Row],[Evento]],base[[#This Row],[Tipo]]),'[1]tabela de preços'!$D$4:$E$14,2,0)</f>
        <v>70</v>
      </c>
      <c r="K2436" s="3">
        <v>3500</v>
      </c>
      <c r="L2436" s="3">
        <v>1495</v>
      </c>
      <c r="M2436" s="3">
        <v>2005</v>
      </c>
      <c r="N2436" t="s">
        <v>23</v>
      </c>
    </row>
    <row r="2437" spans="2:14" hidden="1" x14ac:dyDescent="0.25">
      <c r="B2437" s="2">
        <v>42604</v>
      </c>
      <c r="C2437" s="7">
        <f>YEAR(base[[#This Row],[Data]])</f>
        <v>2016</v>
      </c>
      <c r="D2437" s="7" t="str">
        <f>UPPER(TEXT(base[[#This Row],[Data]],"mmm"))</f>
        <v>AGO</v>
      </c>
      <c r="E2437" t="s">
        <v>10</v>
      </c>
      <c r="F2437" t="s">
        <v>14</v>
      </c>
      <c r="G2437" t="str">
        <f>PROPER(base[[#This Row],[Evento]]&amp;" "&amp;base[[#This Row],[Tipo]])</f>
        <v>Aniversário Teen</v>
      </c>
      <c r="H2437" t="s">
        <v>15</v>
      </c>
      <c r="I2437">
        <v>100</v>
      </c>
      <c r="J2437" s="3">
        <f>VLOOKUP(_xlfn.CONCAT(base[[#This Row],[Evento]],base[[#This Row],[Tipo]]),'[1]tabela de preços'!$D$4:$E$14,2,0)</f>
        <v>90</v>
      </c>
      <c r="K2437" s="3">
        <v>9000</v>
      </c>
      <c r="L2437" s="3">
        <v>3982</v>
      </c>
      <c r="M2437" s="3">
        <v>5018</v>
      </c>
      <c r="N2437" t="s">
        <v>23</v>
      </c>
    </row>
    <row r="2438" spans="2:14" x14ac:dyDescent="0.25">
      <c r="B2438" s="2">
        <v>42738</v>
      </c>
      <c r="C2438" s="7">
        <f>YEAR(base[[#This Row],[Data]])</f>
        <v>2017</v>
      </c>
      <c r="D2438" s="7" t="str">
        <f>UPPER(TEXT(base[[#This Row],[Data]],"mmm"))</f>
        <v>JAN</v>
      </c>
      <c r="E2438" t="s">
        <v>10</v>
      </c>
      <c r="F2438" t="s">
        <v>16</v>
      </c>
      <c r="G2438" t="str">
        <f>PROPER(base[[#This Row],[Evento]]&amp;" "&amp;base[[#This Row],[Tipo]])</f>
        <v>Aniversário Adulto</v>
      </c>
      <c r="H2438" t="s">
        <v>12</v>
      </c>
      <c r="I2438">
        <v>150</v>
      </c>
      <c r="J2438" s="3">
        <f>VLOOKUP(_xlfn.CONCAT(base[[#This Row],[Evento]],base[[#This Row],[Tipo]]),'[1]tabela de preços'!$D$4:$E$14,2,0)</f>
        <v>120</v>
      </c>
      <c r="K2438" s="3">
        <v>18000</v>
      </c>
      <c r="L2438" s="3">
        <v>6736</v>
      </c>
      <c r="M2438" s="3">
        <v>11264</v>
      </c>
      <c r="N2438" t="s">
        <v>23</v>
      </c>
    </row>
    <row r="2439" spans="2:14" hidden="1" x14ac:dyDescent="0.25">
      <c r="B2439" s="2">
        <v>42545</v>
      </c>
      <c r="C2439" s="7">
        <f>YEAR(base[[#This Row],[Data]])</f>
        <v>2016</v>
      </c>
      <c r="D2439" s="7" t="str">
        <f>UPPER(TEXT(base[[#This Row],[Data]],"mmm"))</f>
        <v>JUN</v>
      </c>
      <c r="E2439" t="s">
        <v>10</v>
      </c>
      <c r="F2439" t="s">
        <v>17</v>
      </c>
      <c r="G2439" t="str">
        <f>PROPER(base[[#This Row],[Evento]]&amp;" "&amp;base[[#This Row],[Tipo]])</f>
        <v>Aniversário Melhor Idade</v>
      </c>
      <c r="H2439" t="s">
        <v>15</v>
      </c>
      <c r="I2439">
        <v>70</v>
      </c>
      <c r="J2439" s="3">
        <f>VLOOKUP(_xlfn.CONCAT(base[[#This Row],[Evento]],base[[#This Row],[Tipo]]),'[1]tabela de preços'!$D$4:$E$14,2,0)</f>
        <v>120</v>
      </c>
      <c r="K2439" s="3">
        <v>8400</v>
      </c>
      <c r="L2439" s="3">
        <v>2901</v>
      </c>
      <c r="M2439" s="3">
        <v>5499</v>
      </c>
      <c r="N2439" t="s">
        <v>23</v>
      </c>
    </row>
    <row r="2440" spans="2:14" hidden="1" x14ac:dyDescent="0.25">
      <c r="B2440" s="2">
        <v>42559</v>
      </c>
      <c r="C2440" s="7">
        <f>YEAR(base[[#This Row],[Data]])</f>
        <v>2016</v>
      </c>
      <c r="D2440" s="7" t="str">
        <f>UPPER(TEXT(base[[#This Row],[Data]],"mmm"))</f>
        <v>JUL</v>
      </c>
      <c r="E2440" t="s">
        <v>18</v>
      </c>
      <c r="F2440" t="s">
        <v>16</v>
      </c>
      <c r="G2440" t="str">
        <f>PROPER(base[[#This Row],[Evento]]&amp;" "&amp;base[[#This Row],[Tipo]])</f>
        <v>Casamento Adulto</v>
      </c>
      <c r="H2440" t="s">
        <v>12</v>
      </c>
      <c r="I2440">
        <v>120</v>
      </c>
      <c r="J2440" s="3">
        <f>VLOOKUP(_xlfn.CONCAT(base[[#This Row],[Evento]],base[[#This Row],[Tipo]]),'[1]tabela de preços'!$D$4:$E$14,2,0)</f>
        <v>150</v>
      </c>
      <c r="K2440" s="3">
        <v>18000</v>
      </c>
      <c r="L2440" s="3">
        <v>5985</v>
      </c>
      <c r="M2440" s="3">
        <v>12015</v>
      </c>
      <c r="N2440" t="s">
        <v>23</v>
      </c>
    </row>
    <row r="2441" spans="2:14" x14ac:dyDescent="0.25">
      <c r="B2441" s="2">
        <v>42757</v>
      </c>
      <c r="C2441" s="7">
        <f>YEAR(base[[#This Row],[Data]])</f>
        <v>2017</v>
      </c>
      <c r="D2441" s="7" t="str">
        <f>UPPER(TEXT(base[[#This Row],[Data]],"mmm"))</f>
        <v>JAN</v>
      </c>
      <c r="E2441" t="s">
        <v>19</v>
      </c>
      <c r="F2441" t="s">
        <v>16</v>
      </c>
      <c r="G2441" t="str">
        <f>PROPER(base[[#This Row],[Evento]]&amp;" "&amp;base[[#This Row],[Tipo]])</f>
        <v>Bodas Adulto</v>
      </c>
      <c r="H2441" t="s">
        <v>15</v>
      </c>
      <c r="I2441">
        <v>100</v>
      </c>
      <c r="J2441" s="3">
        <f>VLOOKUP(_xlfn.CONCAT(base[[#This Row],[Evento]],base[[#This Row],[Tipo]]),'[1]tabela de preços'!$D$4:$E$14,2,0)</f>
        <v>150</v>
      </c>
      <c r="K2441" s="3">
        <v>15000</v>
      </c>
      <c r="L2441" s="3">
        <v>6287</v>
      </c>
      <c r="M2441" s="3">
        <v>8713</v>
      </c>
      <c r="N2441" t="s">
        <v>23</v>
      </c>
    </row>
    <row r="2442" spans="2:14" hidden="1" x14ac:dyDescent="0.25">
      <c r="B2442" s="2">
        <v>42721</v>
      </c>
      <c r="C2442" s="7">
        <f>YEAR(base[[#This Row],[Data]])</f>
        <v>2016</v>
      </c>
      <c r="D2442" s="7" t="str">
        <f>UPPER(TEXT(base[[#This Row],[Data]],"mmm"))</f>
        <v>DEZ</v>
      </c>
      <c r="E2442" t="s">
        <v>19</v>
      </c>
      <c r="F2442" t="s">
        <v>17</v>
      </c>
      <c r="G2442" t="str">
        <f>PROPER(base[[#This Row],[Evento]]&amp;" "&amp;base[[#This Row],[Tipo]])</f>
        <v>Bodas Melhor Idade</v>
      </c>
      <c r="H2442" t="s">
        <v>12</v>
      </c>
      <c r="I2442">
        <v>200</v>
      </c>
      <c r="J2442" s="3">
        <f>VLOOKUP(_xlfn.CONCAT(base[[#This Row],[Evento]],base[[#This Row],[Tipo]]),'[1]tabela de preços'!$D$4:$E$14,2,0)</f>
        <v>120</v>
      </c>
      <c r="K2442" s="3">
        <v>24000</v>
      </c>
      <c r="L2442" s="3">
        <v>10248</v>
      </c>
      <c r="M2442" s="3">
        <v>13752</v>
      </c>
      <c r="N2442" t="s">
        <v>23</v>
      </c>
    </row>
    <row r="2443" spans="2:14" hidden="1" x14ac:dyDescent="0.25">
      <c r="B2443" s="2">
        <v>42553</v>
      </c>
      <c r="C2443" s="7">
        <f>YEAR(base[[#This Row],[Data]])</f>
        <v>2016</v>
      </c>
      <c r="D2443" s="7" t="str">
        <f>UPPER(TEXT(base[[#This Row],[Data]],"mmm"))</f>
        <v>JUL</v>
      </c>
      <c r="E2443" t="s">
        <v>20</v>
      </c>
      <c r="F2443" t="s">
        <v>16</v>
      </c>
      <c r="G2443" t="str">
        <f>PROPER(base[[#This Row],[Evento]]&amp;" "&amp;base[[#This Row],[Tipo]])</f>
        <v>Empresa Adulto</v>
      </c>
      <c r="H2443" t="s">
        <v>15</v>
      </c>
      <c r="I2443">
        <v>50</v>
      </c>
      <c r="J2443" s="3">
        <f>VLOOKUP(_xlfn.CONCAT(base[[#This Row],[Evento]],base[[#This Row],[Tipo]]),'[1]tabela de preços'!$D$4:$E$14,2,0)</f>
        <v>100</v>
      </c>
      <c r="K2443" s="3">
        <v>5000</v>
      </c>
      <c r="L2443" s="3">
        <v>1664</v>
      </c>
      <c r="M2443" s="3">
        <v>3336</v>
      </c>
      <c r="N2443" t="s">
        <v>23</v>
      </c>
    </row>
    <row r="2444" spans="2:14" hidden="1" x14ac:dyDescent="0.25">
      <c r="B2444" s="2">
        <v>42520</v>
      </c>
      <c r="C2444" s="7">
        <f>YEAR(base[[#This Row],[Data]])</f>
        <v>2016</v>
      </c>
      <c r="D2444" s="7" t="str">
        <f>UPPER(TEXT(base[[#This Row],[Data]],"mmm"))</f>
        <v>MAI</v>
      </c>
      <c r="E2444" t="s">
        <v>21</v>
      </c>
      <c r="F2444" t="s">
        <v>14</v>
      </c>
      <c r="G2444" t="str">
        <f>PROPER(base[[#This Row],[Evento]]&amp;" "&amp;base[[#This Row],[Tipo]])</f>
        <v>15 Anos Teen</v>
      </c>
      <c r="H2444" t="s">
        <v>12</v>
      </c>
      <c r="I2444">
        <v>100</v>
      </c>
      <c r="J2444" s="3">
        <f>VLOOKUP(_xlfn.CONCAT(base[[#This Row],[Evento]],base[[#This Row],[Tipo]]),'[1]tabela de preços'!$D$4:$E$14,2,0)</f>
        <v>90</v>
      </c>
      <c r="K2444" s="3">
        <v>9000</v>
      </c>
      <c r="L2444" s="3">
        <v>3138</v>
      </c>
      <c r="M2444" s="3">
        <v>5862</v>
      </c>
      <c r="N2444" t="s">
        <v>23</v>
      </c>
    </row>
    <row r="2445" spans="2:14" hidden="1" x14ac:dyDescent="0.25">
      <c r="B2445" s="2">
        <v>43068</v>
      </c>
      <c r="C2445" s="7">
        <f>YEAR(base[[#This Row],[Data]])</f>
        <v>2017</v>
      </c>
      <c r="D2445" s="7" t="str">
        <f>UPPER(TEXT(base[[#This Row],[Data]],"mmm"))</f>
        <v>NOV</v>
      </c>
      <c r="E2445" t="s">
        <v>22</v>
      </c>
      <c r="F2445" t="s">
        <v>16</v>
      </c>
      <c r="G2445" t="str">
        <f>PROPER(base[[#This Row],[Evento]]&amp;" "&amp;base[[#This Row],[Tipo]])</f>
        <v>Despedida Adulto</v>
      </c>
      <c r="H2445" t="s">
        <v>15</v>
      </c>
      <c r="I2445">
        <v>150</v>
      </c>
      <c r="J2445" s="3">
        <f>VLOOKUP(_xlfn.CONCAT(base[[#This Row],[Evento]],base[[#This Row],[Tipo]]),'[1]tabela de preços'!$D$4:$E$14,2,0)</f>
        <v>120</v>
      </c>
      <c r="K2445" s="3">
        <v>18000</v>
      </c>
      <c r="L2445" s="3">
        <v>6275</v>
      </c>
      <c r="M2445" s="3">
        <v>11725</v>
      </c>
      <c r="N2445" t="s">
        <v>23</v>
      </c>
    </row>
    <row r="2446" spans="2:14" x14ac:dyDescent="0.25">
      <c r="B2446" s="2">
        <v>42751</v>
      </c>
      <c r="C2446" s="7">
        <f>YEAR(base[[#This Row],[Data]])</f>
        <v>2017</v>
      </c>
      <c r="D2446" s="7" t="str">
        <f>UPPER(TEXT(base[[#This Row],[Data]],"mmm"))</f>
        <v>JAN</v>
      </c>
      <c r="E2446" t="s">
        <v>10</v>
      </c>
      <c r="F2446" t="s">
        <v>11</v>
      </c>
      <c r="G2446" t="str">
        <f>PROPER(base[[#This Row],[Evento]]&amp;" "&amp;base[[#This Row],[Tipo]])</f>
        <v>Aniversário Infantil</v>
      </c>
      <c r="H2446" t="s">
        <v>12</v>
      </c>
      <c r="I2446">
        <v>50</v>
      </c>
      <c r="J2446" s="3">
        <f>VLOOKUP(_xlfn.CONCAT(base[[#This Row],[Evento]],base[[#This Row],[Tipo]]),'[1]tabela de preços'!$D$4:$E$14,2,0)</f>
        <v>70</v>
      </c>
      <c r="K2446" s="3">
        <v>3500</v>
      </c>
      <c r="L2446" s="3">
        <v>1541</v>
      </c>
      <c r="M2446" s="3">
        <v>1959</v>
      </c>
      <c r="N2446" t="s">
        <v>23</v>
      </c>
    </row>
    <row r="2447" spans="2:14" hidden="1" x14ac:dyDescent="0.25">
      <c r="B2447" s="2">
        <v>42961</v>
      </c>
      <c r="C2447" s="7">
        <f>YEAR(base[[#This Row],[Data]])</f>
        <v>2017</v>
      </c>
      <c r="D2447" s="7" t="str">
        <f>UPPER(TEXT(base[[#This Row],[Data]],"mmm"))</f>
        <v>AGO</v>
      </c>
      <c r="E2447" t="s">
        <v>10</v>
      </c>
      <c r="F2447" t="s">
        <v>14</v>
      </c>
      <c r="G2447" t="str">
        <f>PROPER(base[[#This Row],[Evento]]&amp;" "&amp;base[[#This Row],[Tipo]])</f>
        <v>Aniversário Teen</v>
      </c>
      <c r="H2447" t="s">
        <v>15</v>
      </c>
      <c r="I2447">
        <v>100</v>
      </c>
      <c r="J2447" s="3">
        <f>VLOOKUP(_xlfn.CONCAT(base[[#This Row],[Evento]],base[[#This Row],[Tipo]]),'[1]tabela de preços'!$D$4:$E$14,2,0)</f>
        <v>90</v>
      </c>
      <c r="K2447" s="3">
        <v>9000</v>
      </c>
      <c r="L2447" s="3">
        <v>3754</v>
      </c>
      <c r="M2447" s="3">
        <v>5246</v>
      </c>
      <c r="N2447" t="s">
        <v>23</v>
      </c>
    </row>
    <row r="2448" spans="2:14" hidden="1" x14ac:dyDescent="0.25">
      <c r="B2448" s="2">
        <v>42433</v>
      </c>
      <c r="C2448" s="7">
        <f>YEAR(base[[#This Row],[Data]])</f>
        <v>2016</v>
      </c>
      <c r="D2448" s="7" t="str">
        <f>UPPER(TEXT(base[[#This Row],[Data]],"mmm"))</f>
        <v>MAR</v>
      </c>
      <c r="E2448" t="s">
        <v>10</v>
      </c>
      <c r="F2448" t="s">
        <v>16</v>
      </c>
      <c r="G2448" t="str">
        <f>PROPER(base[[#This Row],[Evento]]&amp;" "&amp;base[[#This Row],[Tipo]])</f>
        <v>Aniversário Adulto</v>
      </c>
      <c r="H2448" t="s">
        <v>12</v>
      </c>
      <c r="I2448">
        <v>150</v>
      </c>
      <c r="J2448" s="3">
        <f>VLOOKUP(_xlfn.CONCAT(base[[#This Row],[Evento]],base[[#This Row],[Tipo]]),'[1]tabela de preços'!$D$4:$E$14,2,0)</f>
        <v>120</v>
      </c>
      <c r="K2448" s="3">
        <v>18000</v>
      </c>
      <c r="L2448" s="3">
        <v>6046</v>
      </c>
      <c r="M2448" s="3">
        <v>11954</v>
      </c>
      <c r="N2448" t="s">
        <v>23</v>
      </c>
    </row>
    <row r="2449" spans="2:14" hidden="1" x14ac:dyDescent="0.25">
      <c r="B2449" s="2">
        <v>42470</v>
      </c>
      <c r="C2449" s="7">
        <f>YEAR(base[[#This Row],[Data]])</f>
        <v>2016</v>
      </c>
      <c r="D2449" s="7" t="str">
        <f>UPPER(TEXT(base[[#This Row],[Data]],"mmm"))</f>
        <v>ABR</v>
      </c>
      <c r="E2449" t="s">
        <v>10</v>
      </c>
      <c r="F2449" t="s">
        <v>17</v>
      </c>
      <c r="G2449" t="str">
        <f>PROPER(base[[#This Row],[Evento]]&amp;" "&amp;base[[#This Row],[Tipo]])</f>
        <v>Aniversário Melhor Idade</v>
      </c>
      <c r="H2449" t="s">
        <v>15</v>
      </c>
      <c r="I2449">
        <v>70</v>
      </c>
      <c r="J2449" s="3">
        <f>VLOOKUP(_xlfn.CONCAT(base[[#This Row],[Evento]],base[[#This Row],[Tipo]]),'[1]tabela de preços'!$D$4:$E$14,2,0)</f>
        <v>120</v>
      </c>
      <c r="K2449" s="3">
        <v>8400</v>
      </c>
      <c r="L2449" s="3">
        <v>3160</v>
      </c>
      <c r="M2449" s="3">
        <v>5240</v>
      </c>
      <c r="N2449" t="s">
        <v>23</v>
      </c>
    </row>
    <row r="2450" spans="2:14" hidden="1" x14ac:dyDescent="0.25">
      <c r="B2450" s="2">
        <v>42598</v>
      </c>
      <c r="C2450" s="7">
        <f>YEAR(base[[#This Row],[Data]])</f>
        <v>2016</v>
      </c>
      <c r="D2450" s="7" t="str">
        <f>UPPER(TEXT(base[[#This Row],[Data]],"mmm"))</f>
        <v>AGO</v>
      </c>
      <c r="E2450" t="s">
        <v>18</v>
      </c>
      <c r="F2450" t="s">
        <v>16</v>
      </c>
      <c r="G2450" t="str">
        <f>PROPER(base[[#This Row],[Evento]]&amp;" "&amp;base[[#This Row],[Tipo]])</f>
        <v>Casamento Adulto</v>
      </c>
      <c r="H2450" t="s">
        <v>12</v>
      </c>
      <c r="I2450">
        <v>120</v>
      </c>
      <c r="J2450" s="3">
        <f>VLOOKUP(_xlfn.CONCAT(base[[#This Row],[Evento]],base[[#This Row],[Tipo]]),'[1]tabela de preços'!$D$4:$E$14,2,0)</f>
        <v>150</v>
      </c>
      <c r="K2450" s="3">
        <v>18000</v>
      </c>
      <c r="L2450" s="3">
        <v>7020</v>
      </c>
      <c r="M2450" s="3">
        <v>10980</v>
      </c>
      <c r="N2450" t="s">
        <v>23</v>
      </c>
    </row>
    <row r="2451" spans="2:14" hidden="1" x14ac:dyDescent="0.25">
      <c r="B2451" s="2">
        <v>42642</v>
      </c>
      <c r="C2451" s="7">
        <f>YEAR(base[[#This Row],[Data]])</f>
        <v>2016</v>
      </c>
      <c r="D2451" s="7" t="str">
        <f>UPPER(TEXT(base[[#This Row],[Data]],"mmm"))</f>
        <v>SET</v>
      </c>
      <c r="E2451" t="s">
        <v>19</v>
      </c>
      <c r="F2451" t="s">
        <v>16</v>
      </c>
      <c r="G2451" t="str">
        <f>PROPER(base[[#This Row],[Evento]]&amp;" "&amp;base[[#This Row],[Tipo]])</f>
        <v>Bodas Adulto</v>
      </c>
      <c r="H2451" t="s">
        <v>15</v>
      </c>
      <c r="I2451">
        <v>100</v>
      </c>
      <c r="J2451" s="3">
        <f>VLOOKUP(_xlfn.CONCAT(base[[#This Row],[Evento]],base[[#This Row],[Tipo]]),'[1]tabela de preços'!$D$4:$E$14,2,0)</f>
        <v>150</v>
      </c>
      <c r="K2451" s="3">
        <v>15000</v>
      </c>
      <c r="L2451" s="3">
        <v>5954</v>
      </c>
      <c r="M2451" s="3">
        <v>9046</v>
      </c>
      <c r="N2451" t="s">
        <v>23</v>
      </c>
    </row>
    <row r="2452" spans="2:14" hidden="1" x14ac:dyDescent="0.25">
      <c r="B2452" s="2">
        <v>42729</v>
      </c>
      <c r="C2452" s="7">
        <f>YEAR(base[[#This Row],[Data]])</f>
        <v>2016</v>
      </c>
      <c r="D2452" s="7" t="str">
        <f>UPPER(TEXT(base[[#This Row],[Data]],"mmm"))</f>
        <v>DEZ</v>
      </c>
      <c r="E2452" t="s">
        <v>19</v>
      </c>
      <c r="F2452" t="s">
        <v>17</v>
      </c>
      <c r="G2452" t="str">
        <f>PROPER(base[[#This Row],[Evento]]&amp;" "&amp;base[[#This Row],[Tipo]])</f>
        <v>Bodas Melhor Idade</v>
      </c>
      <c r="H2452" t="s">
        <v>12</v>
      </c>
      <c r="I2452">
        <v>200</v>
      </c>
      <c r="J2452" s="3">
        <f>VLOOKUP(_xlfn.CONCAT(base[[#This Row],[Evento]],base[[#This Row],[Tipo]]),'[1]tabela de preços'!$D$4:$E$14,2,0)</f>
        <v>120</v>
      </c>
      <c r="K2452" s="3">
        <v>24000</v>
      </c>
      <c r="L2452" s="3">
        <v>9888</v>
      </c>
      <c r="M2452" s="3">
        <v>14112</v>
      </c>
      <c r="N2452" t="s">
        <v>23</v>
      </c>
    </row>
    <row r="2453" spans="2:14" hidden="1" x14ac:dyDescent="0.25">
      <c r="B2453" s="2">
        <v>43037</v>
      </c>
      <c r="C2453" s="7">
        <f>YEAR(base[[#This Row],[Data]])</f>
        <v>2017</v>
      </c>
      <c r="D2453" s="7" t="str">
        <f>UPPER(TEXT(base[[#This Row],[Data]],"mmm"))</f>
        <v>OUT</v>
      </c>
      <c r="E2453" t="s">
        <v>20</v>
      </c>
      <c r="F2453" t="s">
        <v>16</v>
      </c>
      <c r="G2453" t="str">
        <f>PROPER(base[[#This Row],[Evento]]&amp;" "&amp;base[[#This Row],[Tipo]])</f>
        <v>Empresa Adulto</v>
      </c>
      <c r="H2453" t="s">
        <v>15</v>
      </c>
      <c r="I2453">
        <v>50</v>
      </c>
      <c r="J2453" s="3">
        <f>VLOOKUP(_xlfn.CONCAT(base[[#This Row],[Evento]],base[[#This Row],[Tipo]]),'[1]tabela de preços'!$D$4:$E$14,2,0)</f>
        <v>100</v>
      </c>
      <c r="K2453" s="3">
        <v>5000</v>
      </c>
      <c r="L2453" s="3">
        <v>2038</v>
      </c>
      <c r="M2453" s="3">
        <v>2962</v>
      </c>
      <c r="N2453" t="s">
        <v>23</v>
      </c>
    </row>
    <row r="2454" spans="2:14" hidden="1" x14ac:dyDescent="0.25">
      <c r="B2454" s="2">
        <v>42973</v>
      </c>
      <c r="C2454" s="7">
        <f>YEAR(base[[#This Row],[Data]])</f>
        <v>2017</v>
      </c>
      <c r="D2454" s="7" t="str">
        <f>UPPER(TEXT(base[[#This Row],[Data]],"mmm"))</f>
        <v>AGO</v>
      </c>
      <c r="E2454" t="s">
        <v>21</v>
      </c>
      <c r="F2454" t="s">
        <v>14</v>
      </c>
      <c r="G2454" t="str">
        <f>PROPER(base[[#This Row],[Evento]]&amp;" "&amp;base[[#This Row],[Tipo]])</f>
        <v>15 Anos Teen</v>
      </c>
      <c r="H2454" t="s">
        <v>12</v>
      </c>
      <c r="I2454">
        <v>100</v>
      </c>
      <c r="J2454" s="3">
        <f>VLOOKUP(_xlfn.CONCAT(base[[#This Row],[Evento]],base[[#This Row],[Tipo]]),'[1]tabela de preços'!$D$4:$E$14,2,0)</f>
        <v>90</v>
      </c>
      <c r="K2454" s="3">
        <v>9000</v>
      </c>
      <c r="L2454" s="3">
        <v>3808</v>
      </c>
      <c r="M2454" s="3">
        <v>5192</v>
      </c>
      <c r="N2454" t="s">
        <v>23</v>
      </c>
    </row>
    <row r="2455" spans="2:14" x14ac:dyDescent="0.25">
      <c r="B2455" s="2">
        <v>42762</v>
      </c>
      <c r="C2455" s="7">
        <f>YEAR(base[[#This Row],[Data]])</f>
        <v>2017</v>
      </c>
      <c r="D2455" s="7" t="str">
        <f>UPPER(TEXT(base[[#This Row],[Data]],"mmm"))</f>
        <v>JAN</v>
      </c>
      <c r="E2455" t="s">
        <v>22</v>
      </c>
      <c r="F2455" t="s">
        <v>16</v>
      </c>
      <c r="G2455" t="str">
        <f>PROPER(base[[#This Row],[Evento]]&amp;" "&amp;base[[#This Row],[Tipo]])</f>
        <v>Despedida Adulto</v>
      </c>
      <c r="H2455" t="s">
        <v>15</v>
      </c>
      <c r="I2455">
        <v>150</v>
      </c>
      <c r="J2455" s="3">
        <f>VLOOKUP(_xlfn.CONCAT(base[[#This Row],[Evento]],base[[#This Row],[Tipo]]),'[1]tabela de preços'!$D$4:$E$14,2,0)</f>
        <v>120</v>
      </c>
      <c r="K2455" s="3">
        <v>18000</v>
      </c>
      <c r="L2455" s="3">
        <v>7599</v>
      </c>
      <c r="M2455" s="3">
        <v>10401</v>
      </c>
      <c r="N2455" t="s">
        <v>23</v>
      </c>
    </row>
    <row r="2456" spans="2:14" hidden="1" x14ac:dyDescent="0.25">
      <c r="B2456" s="2">
        <v>42489</v>
      </c>
      <c r="C2456" s="7">
        <f>YEAR(base[[#This Row],[Data]])</f>
        <v>2016</v>
      </c>
      <c r="D2456" s="7" t="str">
        <f>UPPER(TEXT(base[[#This Row],[Data]],"mmm"))</f>
        <v>ABR</v>
      </c>
      <c r="E2456" t="s">
        <v>10</v>
      </c>
      <c r="F2456" t="s">
        <v>11</v>
      </c>
      <c r="G2456" t="str">
        <f>PROPER(base[[#This Row],[Evento]]&amp;" "&amp;base[[#This Row],[Tipo]])</f>
        <v>Aniversário Infantil</v>
      </c>
      <c r="H2456" t="s">
        <v>12</v>
      </c>
      <c r="I2456">
        <v>50</v>
      </c>
      <c r="J2456" s="3">
        <f>VLOOKUP(_xlfn.CONCAT(base[[#This Row],[Evento]],base[[#This Row],[Tipo]]),'[1]tabela de preços'!$D$4:$E$14,2,0)</f>
        <v>70</v>
      </c>
      <c r="K2456" s="3">
        <v>3500</v>
      </c>
      <c r="L2456" s="3">
        <v>1235</v>
      </c>
      <c r="M2456" s="3">
        <v>2265</v>
      </c>
      <c r="N2456" t="s">
        <v>23</v>
      </c>
    </row>
    <row r="2457" spans="2:14" x14ac:dyDescent="0.25">
      <c r="B2457" s="2">
        <v>42749</v>
      </c>
      <c r="C2457" s="7">
        <f>YEAR(base[[#This Row],[Data]])</f>
        <v>2017</v>
      </c>
      <c r="D2457" s="7" t="str">
        <f>UPPER(TEXT(base[[#This Row],[Data]],"mmm"))</f>
        <v>JAN</v>
      </c>
      <c r="E2457" t="s">
        <v>10</v>
      </c>
      <c r="F2457" t="s">
        <v>14</v>
      </c>
      <c r="G2457" t="str">
        <f>PROPER(base[[#This Row],[Evento]]&amp;" "&amp;base[[#This Row],[Tipo]])</f>
        <v>Aniversário Teen</v>
      </c>
      <c r="H2457" t="s">
        <v>15</v>
      </c>
      <c r="I2457">
        <v>100</v>
      </c>
      <c r="J2457" s="3">
        <f>VLOOKUP(_xlfn.CONCAT(base[[#This Row],[Evento]],base[[#This Row],[Tipo]]),'[1]tabela de preços'!$D$4:$E$14,2,0)</f>
        <v>90</v>
      </c>
      <c r="K2457" s="3">
        <v>9000</v>
      </c>
      <c r="L2457" s="3">
        <v>3272</v>
      </c>
      <c r="M2457" s="3">
        <v>5728</v>
      </c>
      <c r="N2457" t="s">
        <v>23</v>
      </c>
    </row>
    <row r="2458" spans="2:14" hidden="1" x14ac:dyDescent="0.25">
      <c r="B2458" s="2">
        <v>42630</v>
      </c>
      <c r="C2458" s="7">
        <f>YEAR(base[[#This Row],[Data]])</f>
        <v>2016</v>
      </c>
      <c r="D2458" s="7" t="str">
        <f>UPPER(TEXT(base[[#This Row],[Data]],"mmm"))</f>
        <v>SET</v>
      </c>
      <c r="E2458" t="s">
        <v>10</v>
      </c>
      <c r="F2458" t="s">
        <v>16</v>
      </c>
      <c r="G2458" t="str">
        <f>PROPER(base[[#This Row],[Evento]]&amp;" "&amp;base[[#This Row],[Tipo]])</f>
        <v>Aniversário Adulto</v>
      </c>
      <c r="H2458" t="s">
        <v>12</v>
      </c>
      <c r="I2458">
        <v>150</v>
      </c>
      <c r="J2458" s="3">
        <f>VLOOKUP(_xlfn.CONCAT(base[[#This Row],[Evento]],base[[#This Row],[Tipo]]),'[1]tabela de preços'!$D$4:$E$14,2,0)</f>
        <v>120</v>
      </c>
      <c r="K2458" s="3">
        <v>18000</v>
      </c>
      <c r="L2458" s="3">
        <v>6217</v>
      </c>
      <c r="M2458" s="3">
        <v>11783</v>
      </c>
      <c r="N2458" t="s">
        <v>23</v>
      </c>
    </row>
    <row r="2459" spans="2:14" hidden="1" x14ac:dyDescent="0.25">
      <c r="B2459" s="2">
        <v>42957</v>
      </c>
      <c r="C2459" s="7">
        <f>YEAR(base[[#This Row],[Data]])</f>
        <v>2017</v>
      </c>
      <c r="D2459" s="7" t="str">
        <f>UPPER(TEXT(base[[#This Row],[Data]],"mmm"))</f>
        <v>AGO</v>
      </c>
      <c r="E2459" t="s">
        <v>10</v>
      </c>
      <c r="F2459" t="s">
        <v>17</v>
      </c>
      <c r="G2459" t="str">
        <f>PROPER(base[[#This Row],[Evento]]&amp;" "&amp;base[[#This Row],[Tipo]])</f>
        <v>Aniversário Melhor Idade</v>
      </c>
      <c r="H2459" t="s">
        <v>15</v>
      </c>
      <c r="I2459">
        <v>70</v>
      </c>
      <c r="J2459" s="3">
        <f>VLOOKUP(_xlfn.CONCAT(base[[#This Row],[Evento]],base[[#This Row],[Tipo]]),'[1]tabela de preços'!$D$4:$E$14,2,0)</f>
        <v>120</v>
      </c>
      <c r="K2459" s="3">
        <v>8400</v>
      </c>
      <c r="L2459" s="3">
        <v>3048</v>
      </c>
      <c r="M2459" s="3">
        <v>5352</v>
      </c>
      <c r="N2459" t="s">
        <v>23</v>
      </c>
    </row>
    <row r="2460" spans="2:14" x14ac:dyDescent="0.25">
      <c r="B2460" s="2">
        <v>42758</v>
      </c>
      <c r="C2460" s="7">
        <f>YEAR(base[[#This Row],[Data]])</f>
        <v>2017</v>
      </c>
      <c r="D2460" s="7" t="str">
        <f>UPPER(TEXT(base[[#This Row],[Data]],"mmm"))</f>
        <v>JAN</v>
      </c>
      <c r="E2460" t="s">
        <v>18</v>
      </c>
      <c r="F2460" t="s">
        <v>16</v>
      </c>
      <c r="G2460" t="str">
        <f>PROPER(base[[#This Row],[Evento]]&amp;" "&amp;base[[#This Row],[Tipo]])</f>
        <v>Casamento Adulto</v>
      </c>
      <c r="H2460" t="s">
        <v>12</v>
      </c>
      <c r="I2460">
        <v>120</v>
      </c>
      <c r="J2460" s="3">
        <f>VLOOKUP(_xlfn.CONCAT(base[[#This Row],[Evento]],base[[#This Row],[Tipo]]),'[1]tabela de preços'!$D$4:$E$14,2,0)</f>
        <v>150</v>
      </c>
      <c r="K2460" s="3">
        <v>18000</v>
      </c>
      <c r="L2460" s="3">
        <v>7889</v>
      </c>
      <c r="M2460" s="3">
        <v>10111</v>
      </c>
      <c r="N2460" t="s">
        <v>23</v>
      </c>
    </row>
    <row r="2461" spans="2:14" hidden="1" x14ac:dyDescent="0.25">
      <c r="B2461" s="2">
        <v>42573</v>
      </c>
      <c r="C2461" s="7">
        <f>YEAR(base[[#This Row],[Data]])</f>
        <v>2016</v>
      </c>
      <c r="D2461" s="7" t="str">
        <f>UPPER(TEXT(base[[#This Row],[Data]],"mmm"))</f>
        <v>JUL</v>
      </c>
      <c r="E2461" t="s">
        <v>19</v>
      </c>
      <c r="F2461" t="s">
        <v>16</v>
      </c>
      <c r="G2461" t="str">
        <f>PROPER(base[[#This Row],[Evento]]&amp;" "&amp;base[[#This Row],[Tipo]])</f>
        <v>Bodas Adulto</v>
      </c>
      <c r="H2461" t="s">
        <v>15</v>
      </c>
      <c r="I2461">
        <v>100</v>
      </c>
      <c r="J2461" s="3">
        <f>VLOOKUP(_xlfn.CONCAT(base[[#This Row],[Evento]],base[[#This Row],[Tipo]]),'[1]tabela de preços'!$D$4:$E$14,2,0)</f>
        <v>150</v>
      </c>
      <c r="K2461" s="3">
        <v>15000</v>
      </c>
      <c r="L2461" s="3">
        <v>6576</v>
      </c>
      <c r="M2461" s="3">
        <v>8424</v>
      </c>
      <c r="N2461" t="s">
        <v>23</v>
      </c>
    </row>
    <row r="2462" spans="2:14" hidden="1" x14ac:dyDescent="0.25">
      <c r="B2462" s="2">
        <v>42902</v>
      </c>
      <c r="C2462" s="7">
        <f>YEAR(base[[#This Row],[Data]])</f>
        <v>2017</v>
      </c>
      <c r="D2462" s="7" t="str">
        <f>UPPER(TEXT(base[[#This Row],[Data]],"mmm"))</f>
        <v>JUN</v>
      </c>
      <c r="E2462" t="s">
        <v>19</v>
      </c>
      <c r="F2462" t="s">
        <v>17</v>
      </c>
      <c r="G2462" t="str">
        <f>PROPER(base[[#This Row],[Evento]]&amp;" "&amp;base[[#This Row],[Tipo]])</f>
        <v>Bodas Melhor Idade</v>
      </c>
      <c r="H2462" t="s">
        <v>12</v>
      </c>
      <c r="I2462">
        <v>200</v>
      </c>
      <c r="J2462" s="3">
        <f>VLOOKUP(_xlfn.CONCAT(base[[#This Row],[Evento]],base[[#This Row],[Tipo]]),'[1]tabela de preços'!$D$4:$E$14,2,0)</f>
        <v>120</v>
      </c>
      <c r="K2462" s="3">
        <v>24000</v>
      </c>
      <c r="L2462" s="3">
        <v>8723</v>
      </c>
      <c r="M2462" s="3">
        <v>15277</v>
      </c>
      <c r="N2462" t="s">
        <v>23</v>
      </c>
    </row>
    <row r="2463" spans="2:14" hidden="1" x14ac:dyDescent="0.25">
      <c r="B2463" s="2">
        <v>42727</v>
      </c>
      <c r="C2463" s="7">
        <f>YEAR(base[[#This Row],[Data]])</f>
        <v>2016</v>
      </c>
      <c r="D2463" s="7" t="str">
        <f>UPPER(TEXT(base[[#This Row],[Data]],"mmm"))</f>
        <v>DEZ</v>
      </c>
      <c r="E2463" t="s">
        <v>20</v>
      </c>
      <c r="F2463" t="s">
        <v>16</v>
      </c>
      <c r="G2463" t="str">
        <f>PROPER(base[[#This Row],[Evento]]&amp;" "&amp;base[[#This Row],[Tipo]])</f>
        <v>Empresa Adulto</v>
      </c>
      <c r="H2463" t="s">
        <v>15</v>
      </c>
      <c r="I2463">
        <v>50</v>
      </c>
      <c r="J2463" s="3">
        <f>VLOOKUP(_xlfn.CONCAT(base[[#This Row],[Evento]],base[[#This Row],[Tipo]]),'[1]tabela de preços'!$D$4:$E$14,2,0)</f>
        <v>100</v>
      </c>
      <c r="K2463" s="3">
        <v>5000</v>
      </c>
      <c r="L2463" s="3">
        <v>2146</v>
      </c>
      <c r="M2463" s="3">
        <v>2854</v>
      </c>
      <c r="N2463" t="s">
        <v>23</v>
      </c>
    </row>
    <row r="2464" spans="2:14" hidden="1" x14ac:dyDescent="0.25">
      <c r="B2464" s="2">
        <v>42586</v>
      </c>
      <c r="C2464" s="7">
        <f>YEAR(base[[#This Row],[Data]])</f>
        <v>2016</v>
      </c>
      <c r="D2464" s="7" t="str">
        <f>UPPER(TEXT(base[[#This Row],[Data]],"mmm"))</f>
        <v>AGO</v>
      </c>
      <c r="E2464" t="s">
        <v>21</v>
      </c>
      <c r="F2464" t="s">
        <v>14</v>
      </c>
      <c r="G2464" t="str">
        <f>PROPER(base[[#This Row],[Evento]]&amp;" "&amp;base[[#This Row],[Tipo]])</f>
        <v>15 Anos Teen</v>
      </c>
      <c r="H2464" t="s">
        <v>12</v>
      </c>
      <c r="I2464">
        <v>100</v>
      </c>
      <c r="J2464" s="3">
        <f>VLOOKUP(_xlfn.CONCAT(base[[#This Row],[Evento]],base[[#This Row],[Tipo]]),'[1]tabela de preços'!$D$4:$E$14,2,0)</f>
        <v>90</v>
      </c>
      <c r="K2464" s="3">
        <v>9000</v>
      </c>
      <c r="L2464" s="3">
        <v>3004</v>
      </c>
      <c r="M2464" s="3">
        <v>5996</v>
      </c>
      <c r="N2464" t="s">
        <v>23</v>
      </c>
    </row>
    <row r="2465" spans="2:14" hidden="1" x14ac:dyDescent="0.25">
      <c r="B2465" s="2">
        <v>42866</v>
      </c>
      <c r="C2465" s="7">
        <f>YEAR(base[[#This Row],[Data]])</f>
        <v>2017</v>
      </c>
      <c r="D2465" s="7" t="str">
        <f>UPPER(TEXT(base[[#This Row],[Data]],"mmm"))</f>
        <v>MAI</v>
      </c>
      <c r="E2465" t="s">
        <v>22</v>
      </c>
      <c r="F2465" t="s">
        <v>16</v>
      </c>
      <c r="G2465" t="str">
        <f>PROPER(base[[#This Row],[Evento]]&amp;" "&amp;base[[#This Row],[Tipo]])</f>
        <v>Despedida Adulto</v>
      </c>
      <c r="H2465" t="s">
        <v>15</v>
      </c>
      <c r="I2465">
        <v>150</v>
      </c>
      <c r="J2465" s="3">
        <f>VLOOKUP(_xlfn.CONCAT(base[[#This Row],[Evento]],base[[#This Row],[Tipo]]),'[1]tabela de preços'!$D$4:$E$14,2,0)</f>
        <v>120</v>
      </c>
      <c r="K2465" s="3">
        <v>18000</v>
      </c>
      <c r="L2465" s="3">
        <v>7666</v>
      </c>
      <c r="M2465" s="3">
        <v>10334</v>
      </c>
      <c r="N2465" t="s">
        <v>23</v>
      </c>
    </row>
    <row r="2466" spans="2:14" hidden="1" x14ac:dyDescent="0.25">
      <c r="B2466" s="2">
        <v>43092</v>
      </c>
      <c r="C2466" s="7">
        <f>YEAR(base[[#This Row],[Data]])</f>
        <v>2017</v>
      </c>
      <c r="D2466" s="7" t="str">
        <f>UPPER(TEXT(base[[#This Row],[Data]],"mmm"))</f>
        <v>DEZ</v>
      </c>
      <c r="E2466" t="s">
        <v>10</v>
      </c>
      <c r="F2466" t="s">
        <v>11</v>
      </c>
      <c r="G2466" t="str">
        <f>PROPER(base[[#This Row],[Evento]]&amp;" "&amp;base[[#This Row],[Tipo]])</f>
        <v>Aniversário Infantil</v>
      </c>
      <c r="H2466" t="s">
        <v>12</v>
      </c>
      <c r="I2466">
        <v>50</v>
      </c>
      <c r="J2466" s="3">
        <f>VLOOKUP(_xlfn.CONCAT(base[[#This Row],[Evento]],base[[#This Row],[Tipo]]),'[1]tabela de preços'!$D$4:$E$14,2,0)</f>
        <v>70</v>
      </c>
      <c r="K2466" s="3">
        <v>3500</v>
      </c>
      <c r="L2466" s="3">
        <v>1319</v>
      </c>
      <c r="M2466" s="3">
        <v>2181</v>
      </c>
      <c r="N2466" t="s">
        <v>23</v>
      </c>
    </row>
    <row r="2467" spans="2:14" hidden="1" x14ac:dyDescent="0.25">
      <c r="B2467" s="2">
        <v>42411</v>
      </c>
      <c r="C2467" s="7">
        <f>YEAR(base[[#This Row],[Data]])</f>
        <v>2016</v>
      </c>
      <c r="D2467" s="7" t="str">
        <f>UPPER(TEXT(base[[#This Row],[Data]],"mmm"))</f>
        <v>FEV</v>
      </c>
      <c r="E2467" t="s">
        <v>10</v>
      </c>
      <c r="F2467" t="s">
        <v>14</v>
      </c>
      <c r="G2467" t="str">
        <f>PROPER(base[[#This Row],[Evento]]&amp;" "&amp;base[[#This Row],[Tipo]])</f>
        <v>Aniversário Teen</v>
      </c>
      <c r="H2467" t="s">
        <v>15</v>
      </c>
      <c r="I2467">
        <v>100</v>
      </c>
      <c r="J2467" s="3">
        <f>VLOOKUP(_xlfn.CONCAT(base[[#This Row],[Evento]],base[[#This Row],[Tipo]]),'[1]tabela de preços'!$D$4:$E$14,2,0)</f>
        <v>90</v>
      </c>
      <c r="K2467" s="3">
        <v>9000</v>
      </c>
      <c r="L2467" s="3">
        <v>3834</v>
      </c>
      <c r="M2467" s="3">
        <v>5166</v>
      </c>
      <c r="N2467" t="s">
        <v>23</v>
      </c>
    </row>
    <row r="2468" spans="2:14" hidden="1" x14ac:dyDescent="0.25">
      <c r="B2468" s="2">
        <v>42691</v>
      </c>
      <c r="C2468" s="7">
        <f>YEAR(base[[#This Row],[Data]])</f>
        <v>2016</v>
      </c>
      <c r="D2468" s="7" t="str">
        <f>UPPER(TEXT(base[[#This Row],[Data]],"mmm"))</f>
        <v>NOV</v>
      </c>
      <c r="E2468" t="s">
        <v>10</v>
      </c>
      <c r="F2468" t="s">
        <v>16</v>
      </c>
      <c r="G2468" t="str">
        <f>PROPER(base[[#This Row],[Evento]]&amp;" "&amp;base[[#This Row],[Tipo]])</f>
        <v>Aniversário Adulto</v>
      </c>
      <c r="H2468" t="s">
        <v>12</v>
      </c>
      <c r="I2468">
        <v>150</v>
      </c>
      <c r="J2468" s="3">
        <f>VLOOKUP(_xlfn.CONCAT(base[[#This Row],[Evento]],base[[#This Row],[Tipo]]),'[1]tabela de preços'!$D$4:$E$14,2,0)</f>
        <v>120</v>
      </c>
      <c r="K2468" s="3">
        <v>18000</v>
      </c>
      <c r="L2468" s="3">
        <v>7285</v>
      </c>
      <c r="M2468" s="3">
        <v>10715</v>
      </c>
      <c r="N2468" t="s">
        <v>23</v>
      </c>
    </row>
    <row r="2469" spans="2:14" hidden="1" x14ac:dyDescent="0.25">
      <c r="B2469" s="2">
        <v>42886</v>
      </c>
      <c r="C2469" s="7">
        <f>YEAR(base[[#This Row],[Data]])</f>
        <v>2017</v>
      </c>
      <c r="D2469" s="7" t="str">
        <f>UPPER(TEXT(base[[#This Row],[Data]],"mmm"))</f>
        <v>MAI</v>
      </c>
      <c r="E2469" t="s">
        <v>10</v>
      </c>
      <c r="F2469" t="s">
        <v>17</v>
      </c>
      <c r="G2469" t="str">
        <f>PROPER(base[[#This Row],[Evento]]&amp;" "&amp;base[[#This Row],[Tipo]])</f>
        <v>Aniversário Melhor Idade</v>
      </c>
      <c r="H2469" t="s">
        <v>15</v>
      </c>
      <c r="I2469">
        <v>70</v>
      </c>
      <c r="J2469" s="3">
        <f>VLOOKUP(_xlfn.CONCAT(base[[#This Row],[Evento]],base[[#This Row],[Tipo]]),'[1]tabela de preços'!$D$4:$E$14,2,0)</f>
        <v>120</v>
      </c>
      <c r="K2469" s="3">
        <v>8400</v>
      </c>
      <c r="L2469" s="3">
        <v>3192</v>
      </c>
      <c r="M2469" s="3">
        <v>5208</v>
      </c>
      <c r="N2469" t="s">
        <v>23</v>
      </c>
    </row>
    <row r="2470" spans="2:14" hidden="1" x14ac:dyDescent="0.25">
      <c r="B2470" s="2">
        <v>42702</v>
      </c>
      <c r="C2470" s="7">
        <f>YEAR(base[[#This Row],[Data]])</f>
        <v>2016</v>
      </c>
      <c r="D2470" s="7" t="str">
        <f>UPPER(TEXT(base[[#This Row],[Data]],"mmm"))</f>
        <v>NOV</v>
      </c>
      <c r="E2470" t="s">
        <v>18</v>
      </c>
      <c r="F2470" t="s">
        <v>16</v>
      </c>
      <c r="G2470" t="str">
        <f>PROPER(base[[#This Row],[Evento]]&amp;" "&amp;base[[#This Row],[Tipo]])</f>
        <v>Casamento Adulto</v>
      </c>
      <c r="H2470" t="s">
        <v>12</v>
      </c>
      <c r="I2470">
        <v>120</v>
      </c>
      <c r="J2470" s="3">
        <f>VLOOKUP(_xlfn.CONCAT(base[[#This Row],[Evento]],base[[#This Row],[Tipo]]),'[1]tabela de preços'!$D$4:$E$14,2,0)</f>
        <v>150</v>
      </c>
      <c r="K2470" s="3">
        <v>18000</v>
      </c>
      <c r="L2470" s="3">
        <v>6084</v>
      </c>
      <c r="M2470" s="3">
        <v>11916</v>
      </c>
      <c r="N2470" t="s">
        <v>23</v>
      </c>
    </row>
    <row r="2471" spans="2:14" hidden="1" x14ac:dyDescent="0.25">
      <c r="B2471" s="2">
        <v>43080</v>
      </c>
      <c r="C2471" s="7">
        <f>YEAR(base[[#This Row],[Data]])</f>
        <v>2017</v>
      </c>
      <c r="D2471" s="7" t="str">
        <f>UPPER(TEXT(base[[#This Row],[Data]],"mmm"))</f>
        <v>DEZ</v>
      </c>
      <c r="E2471" t="s">
        <v>19</v>
      </c>
      <c r="F2471" t="s">
        <v>16</v>
      </c>
      <c r="G2471" t="str">
        <f>PROPER(base[[#This Row],[Evento]]&amp;" "&amp;base[[#This Row],[Tipo]])</f>
        <v>Bodas Adulto</v>
      </c>
      <c r="H2471" t="s">
        <v>15</v>
      </c>
      <c r="I2471">
        <v>100</v>
      </c>
      <c r="J2471" s="3">
        <f>VLOOKUP(_xlfn.CONCAT(base[[#This Row],[Evento]],base[[#This Row],[Tipo]]),'[1]tabela de preços'!$D$4:$E$14,2,0)</f>
        <v>150</v>
      </c>
      <c r="K2471" s="3">
        <v>15000</v>
      </c>
      <c r="L2471" s="3">
        <v>6355</v>
      </c>
      <c r="M2471" s="3">
        <v>8645</v>
      </c>
      <c r="N2471" t="s">
        <v>23</v>
      </c>
    </row>
    <row r="2472" spans="2:14" hidden="1" x14ac:dyDescent="0.25">
      <c r="B2472" s="2">
        <v>42689</v>
      </c>
      <c r="C2472" s="7">
        <f>YEAR(base[[#This Row],[Data]])</f>
        <v>2016</v>
      </c>
      <c r="D2472" s="7" t="str">
        <f>UPPER(TEXT(base[[#This Row],[Data]],"mmm"))</f>
        <v>NOV</v>
      </c>
      <c r="E2472" t="s">
        <v>19</v>
      </c>
      <c r="F2472" t="s">
        <v>17</v>
      </c>
      <c r="G2472" t="str">
        <f>PROPER(base[[#This Row],[Evento]]&amp;" "&amp;base[[#This Row],[Tipo]])</f>
        <v>Bodas Melhor Idade</v>
      </c>
      <c r="H2472" t="s">
        <v>12</v>
      </c>
      <c r="I2472">
        <v>200</v>
      </c>
      <c r="J2472" s="3">
        <f>VLOOKUP(_xlfn.CONCAT(base[[#This Row],[Evento]],base[[#This Row],[Tipo]]),'[1]tabela de preços'!$D$4:$E$14,2,0)</f>
        <v>120</v>
      </c>
      <c r="K2472" s="3">
        <v>24000</v>
      </c>
      <c r="L2472" s="3">
        <v>10365</v>
      </c>
      <c r="M2472" s="3">
        <v>13635</v>
      </c>
      <c r="N2472" t="s">
        <v>23</v>
      </c>
    </row>
    <row r="2473" spans="2:14" hidden="1" x14ac:dyDescent="0.25">
      <c r="B2473" s="2">
        <v>42884</v>
      </c>
      <c r="C2473" s="7">
        <f>YEAR(base[[#This Row],[Data]])</f>
        <v>2017</v>
      </c>
      <c r="D2473" s="7" t="str">
        <f>UPPER(TEXT(base[[#This Row],[Data]],"mmm"))</f>
        <v>MAI</v>
      </c>
      <c r="E2473" t="s">
        <v>20</v>
      </c>
      <c r="F2473" t="s">
        <v>16</v>
      </c>
      <c r="G2473" t="str">
        <f>PROPER(base[[#This Row],[Evento]]&amp;" "&amp;base[[#This Row],[Tipo]])</f>
        <v>Empresa Adulto</v>
      </c>
      <c r="H2473" t="s">
        <v>15</v>
      </c>
      <c r="I2473">
        <v>50</v>
      </c>
      <c r="J2473" s="3">
        <f>VLOOKUP(_xlfn.CONCAT(base[[#This Row],[Evento]],base[[#This Row],[Tipo]]),'[1]tabela de preços'!$D$4:$E$14,2,0)</f>
        <v>100</v>
      </c>
      <c r="K2473" s="3">
        <v>5000</v>
      </c>
      <c r="L2473" s="3">
        <v>2157</v>
      </c>
      <c r="M2473" s="3">
        <v>2843</v>
      </c>
      <c r="N2473" t="s">
        <v>23</v>
      </c>
    </row>
    <row r="2474" spans="2:14" hidden="1" x14ac:dyDescent="0.25">
      <c r="B2474" s="2">
        <v>42677</v>
      </c>
      <c r="C2474" s="7">
        <f>YEAR(base[[#This Row],[Data]])</f>
        <v>2016</v>
      </c>
      <c r="D2474" s="7" t="str">
        <f>UPPER(TEXT(base[[#This Row],[Data]],"mmm"))</f>
        <v>NOV</v>
      </c>
      <c r="E2474" t="s">
        <v>21</v>
      </c>
      <c r="F2474" t="s">
        <v>14</v>
      </c>
      <c r="G2474" t="str">
        <f>PROPER(base[[#This Row],[Evento]]&amp;" "&amp;base[[#This Row],[Tipo]])</f>
        <v>15 Anos Teen</v>
      </c>
      <c r="H2474" t="s">
        <v>12</v>
      </c>
      <c r="I2474">
        <v>100</v>
      </c>
      <c r="J2474" s="3">
        <f>VLOOKUP(_xlfn.CONCAT(base[[#This Row],[Evento]],base[[#This Row],[Tipo]]),'[1]tabela de preços'!$D$4:$E$14,2,0)</f>
        <v>90</v>
      </c>
      <c r="K2474" s="3">
        <v>9000</v>
      </c>
      <c r="L2474" s="3">
        <v>3120</v>
      </c>
      <c r="M2474" s="3">
        <v>5880</v>
      </c>
      <c r="N2474" t="s">
        <v>23</v>
      </c>
    </row>
    <row r="2475" spans="2:14" hidden="1" x14ac:dyDescent="0.25">
      <c r="B2475" s="2">
        <v>43033</v>
      </c>
      <c r="C2475" s="7">
        <f>YEAR(base[[#This Row],[Data]])</f>
        <v>2017</v>
      </c>
      <c r="D2475" s="7" t="str">
        <f>UPPER(TEXT(base[[#This Row],[Data]],"mmm"))</f>
        <v>OUT</v>
      </c>
      <c r="E2475" t="s">
        <v>22</v>
      </c>
      <c r="F2475" t="s">
        <v>16</v>
      </c>
      <c r="G2475" t="str">
        <f>PROPER(base[[#This Row],[Evento]]&amp;" "&amp;base[[#This Row],[Tipo]])</f>
        <v>Despedida Adulto</v>
      </c>
      <c r="H2475" t="s">
        <v>15</v>
      </c>
      <c r="I2475">
        <v>150</v>
      </c>
      <c r="J2475" s="3">
        <f>VLOOKUP(_xlfn.CONCAT(base[[#This Row],[Evento]],base[[#This Row],[Tipo]]),'[1]tabela de preços'!$D$4:$E$14,2,0)</f>
        <v>120</v>
      </c>
      <c r="K2475" s="3">
        <v>18000</v>
      </c>
      <c r="L2475" s="3">
        <v>7878</v>
      </c>
      <c r="M2475" s="3">
        <v>10122</v>
      </c>
      <c r="N2475" t="s">
        <v>23</v>
      </c>
    </row>
    <row r="2476" spans="2:14" hidden="1" x14ac:dyDescent="0.25">
      <c r="B2476" s="2">
        <v>42717</v>
      </c>
      <c r="C2476" s="7">
        <f>YEAR(base[[#This Row],[Data]])</f>
        <v>2016</v>
      </c>
      <c r="D2476" s="7" t="str">
        <f>UPPER(TEXT(base[[#This Row],[Data]],"mmm"))</f>
        <v>DEZ</v>
      </c>
      <c r="E2476" t="s">
        <v>10</v>
      </c>
      <c r="F2476" t="s">
        <v>11</v>
      </c>
      <c r="G2476" t="str">
        <f>PROPER(base[[#This Row],[Evento]]&amp;" "&amp;base[[#This Row],[Tipo]])</f>
        <v>Aniversário Infantil</v>
      </c>
      <c r="H2476" t="s">
        <v>12</v>
      </c>
      <c r="I2476">
        <v>50</v>
      </c>
      <c r="J2476" s="3">
        <f>VLOOKUP(_xlfn.CONCAT(base[[#This Row],[Evento]],base[[#This Row],[Tipo]]),'[1]tabela de preços'!$D$4:$E$14,2,0)</f>
        <v>70</v>
      </c>
      <c r="K2476" s="3">
        <v>3500</v>
      </c>
      <c r="L2476" s="3">
        <v>1231</v>
      </c>
      <c r="M2476" s="3">
        <v>2269</v>
      </c>
      <c r="N2476" t="s">
        <v>23</v>
      </c>
    </row>
    <row r="2477" spans="2:14" hidden="1" x14ac:dyDescent="0.25">
      <c r="B2477" s="2">
        <v>42646</v>
      </c>
      <c r="C2477" s="7">
        <f>YEAR(base[[#This Row],[Data]])</f>
        <v>2016</v>
      </c>
      <c r="D2477" s="7" t="str">
        <f>UPPER(TEXT(base[[#This Row],[Data]],"mmm"))</f>
        <v>OUT</v>
      </c>
      <c r="E2477" t="s">
        <v>10</v>
      </c>
      <c r="F2477" t="s">
        <v>14</v>
      </c>
      <c r="G2477" t="str">
        <f>PROPER(base[[#This Row],[Evento]]&amp;" "&amp;base[[#This Row],[Tipo]])</f>
        <v>Aniversário Teen</v>
      </c>
      <c r="H2477" t="s">
        <v>15</v>
      </c>
      <c r="I2477">
        <v>100</v>
      </c>
      <c r="J2477" s="3">
        <f>VLOOKUP(_xlfn.CONCAT(base[[#This Row],[Evento]],base[[#This Row],[Tipo]]),'[1]tabela de preços'!$D$4:$E$14,2,0)</f>
        <v>90</v>
      </c>
      <c r="K2477" s="3">
        <v>9000</v>
      </c>
      <c r="L2477" s="3">
        <v>3067</v>
      </c>
      <c r="M2477" s="3">
        <v>5933</v>
      </c>
      <c r="N2477" t="s">
        <v>23</v>
      </c>
    </row>
    <row r="2478" spans="2:14" hidden="1" x14ac:dyDescent="0.25">
      <c r="B2478" s="2">
        <v>42677</v>
      </c>
      <c r="C2478" s="7">
        <f>YEAR(base[[#This Row],[Data]])</f>
        <v>2016</v>
      </c>
      <c r="D2478" s="7" t="str">
        <f>UPPER(TEXT(base[[#This Row],[Data]],"mmm"))</f>
        <v>NOV</v>
      </c>
      <c r="E2478" t="s">
        <v>10</v>
      </c>
      <c r="F2478" t="s">
        <v>16</v>
      </c>
      <c r="G2478" t="str">
        <f>PROPER(base[[#This Row],[Evento]]&amp;" "&amp;base[[#This Row],[Tipo]])</f>
        <v>Aniversário Adulto</v>
      </c>
      <c r="H2478" t="s">
        <v>12</v>
      </c>
      <c r="I2478">
        <v>150</v>
      </c>
      <c r="J2478" s="3">
        <f>VLOOKUP(_xlfn.CONCAT(base[[#This Row],[Evento]],base[[#This Row],[Tipo]]),'[1]tabela de preços'!$D$4:$E$14,2,0)</f>
        <v>120</v>
      </c>
      <c r="K2478" s="3">
        <v>18000</v>
      </c>
      <c r="L2478" s="3">
        <v>6313</v>
      </c>
      <c r="M2478" s="3">
        <v>11687</v>
      </c>
      <c r="N2478" t="s">
        <v>23</v>
      </c>
    </row>
    <row r="2479" spans="2:14" hidden="1" x14ac:dyDescent="0.25">
      <c r="B2479" s="2">
        <v>42470</v>
      </c>
      <c r="C2479" s="7">
        <f>YEAR(base[[#This Row],[Data]])</f>
        <v>2016</v>
      </c>
      <c r="D2479" s="7" t="str">
        <f>UPPER(TEXT(base[[#This Row],[Data]],"mmm"))</f>
        <v>ABR</v>
      </c>
      <c r="E2479" t="s">
        <v>10</v>
      </c>
      <c r="F2479" t="s">
        <v>17</v>
      </c>
      <c r="G2479" t="str">
        <f>PROPER(base[[#This Row],[Evento]]&amp;" "&amp;base[[#This Row],[Tipo]])</f>
        <v>Aniversário Melhor Idade</v>
      </c>
      <c r="H2479" t="s">
        <v>15</v>
      </c>
      <c r="I2479">
        <v>70</v>
      </c>
      <c r="J2479" s="3">
        <f>VLOOKUP(_xlfn.CONCAT(base[[#This Row],[Evento]],base[[#This Row],[Tipo]]),'[1]tabela de preços'!$D$4:$E$14,2,0)</f>
        <v>120</v>
      </c>
      <c r="K2479" s="3">
        <v>8400</v>
      </c>
      <c r="L2479" s="3">
        <v>2853</v>
      </c>
      <c r="M2479" s="3">
        <v>5547</v>
      </c>
      <c r="N2479" t="s">
        <v>23</v>
      </c>
    </row>
    <row r="2480" spans="2:14" hidden="1" x14ac:dyDescent="0.25">
      <c r="B2480" s="2">
        <v>42897</v>
      </c>
      <c r="C2480" s="7">
        <f>YEAR(base[[#This Row],[Data]])</f>
        <v>2017</v>
      </c>
      <c r="D2480" s="7" t="str">
        <f>UPPER(TEXT(base[[#This Row],[Data]],"mmm"))</f>
        <v>JUN</v>
      </c>
      <c r="E2480" t="s">
        <v>18</v>
      </c>
      <c r="F2480" t="s">
        <v>16</v>
      </c>
      <c r="G2480" t="str">
        <f>PROPER(base[[#This Row],[Evento]]&amp;" "&amp;base[[#This Row],[Tipo]])</f>
        <v>Casamento Adulto</v>
      </c>
      <c r="H2480" t="s">
        <v>12</v>
      </c>
      <c r="I2480">
        <v>120</v>
      </c>
      <c r="J2480" s="3">
        <f>VLOOKUP(_xlfn.CONCAT(base[[#This Row],[Evento]],base[[#This Row],[Tipo]]),'[1]tabela de preços'!$D$4:$E$14,2,0)</f>
        <v>150</v>
      </c>
      <c r="K2480" s="3">
        <v>18000</v>
      </c>
      <c r="L2480" s="3">
        <v>7142</v>
      </c>
      <c r="M2480" s="3">
        <v>10858</v>
      </c>
      <c r="N2480" t="s">
        <v>23</v>
      </c>
    </row>
    <row r="2481" spans="2:14" hidden="1" x14ac:dyDescent="0.25">
      <c r="B2481" s="2">
        <v>42814</v>
      </c>
      <c r="C2481" s="7">
        <f>YEAR(base[[#This Row],[Data]])</f>
        <v>2017</v>
      </c>
      <c r="D2481" s="7" t="str">
        <f>UPPER(TEXT(base[[#This Row],[Data]],"mmm"))</f>
        <v>MAR</v>
      </c>
      <c r="E2481" t="s">
        <v>19</v>
      </c>
      <c r="F2481" t="s">
        <v>16</v>
      </c>
      <c r="G2481" t="str">
        <f>PROPER(base[[#This Row],[Evento]]&amp;" "&amp;base[[#This Row],[Tipo]])</f>
        <v>Bodas Adulto</v>
      </c>
      <c r="H2481" t="s">
        <v>15</v>
      </c>
      <c r="I2481">
        <v>100</v>
      </c>
      <c r="J2481" s="3">
        <f>VLOOKUP(_xlfn.CONCAT(base[[#This Row],[Evento]],base[[#This Row],[Tipo]]),'[1]tabela de preços'!$D$4:$E$14,2,0)</f>
        <v>150</v>
      </c>
      <c r="K2481" s="3">
        <v>15000</v>
      </c>
      <c r="L2481" s="3">
        <v>6514</v>
      </c>
      <c r="M2481" s="3">
        <v>8486</v>
      </c>
      <c r="N2481" t="s">
        <v>23</v>
      </c>
    </row>
    <row r="2482" spans="2:14" hidden="1" x14ac:dyDescent="0.25">
      <c r="B2482" s="2">
        <v>43053</v>
      </c>
      <c r="C2482" s="7">
        <f>YEAR(base[[#This Row],[Data]])</f>
        <v>2017</v>
      </c>
      <c r="D2482" s="7" t="str">
        <f>UPPER(TEXT(base[[#This Row],[Data]],"mmm"))</f>
        <v>NOV</v>
      </c>
      <c r="E2482" t="s">
        <v>19</v>
      </c>
      <c r="F2482" t="s">
        <v>17</v>
      </c>
      <c r="G2482" t="str">
        <f>PROPER(base[[#This Row],[Evento]]&amp;" "&amp;base[[#This Row],[Tipo]])</f>
        <v>Bodas Melhor Idade</v>
      </c>
      <c r="H2482" t="s">
        <v>12</v>
      </c>
      <c r="I2482">
        <v>200</v>
      </c>
      <c r="J2482" s="3">
        <f>VLOOKUP(_xlfn.CONCAT(base[[#This Row],[Evento]],base[[#This Row],[Tipo]]),'[1]tabela de preços'!$D$4:$E$14,2,0)</f>
        <v>120</v>
      </c>
      <c r="K2482" s="3">
        <v>24000</v>
      </c>
      <c r="L2482" s="3">
        <v>10774</v>
      </c>
      <c r="M2482" s="3">
        <v>13226</v>
      </c>
      <c r="N2482" t="s">
        <v>23</v>
      </c>
    </row>
    <row r="2483" spans="2:14" hidden="1" x14ac:dyDescent="0.25">
      <c r="B2483" s="2">
        <v>42733</v>
      </c>
      <c r="C2483" s="7">
        <f>YEAR(base[[#This Row],[Data]])</f>
        <v>2016</v>
      </c>
      <c r="D2483" s="7" t="str">
        <f>UPPER(TEXT(base[[#This Row],[Data]],"mmm"))</f>
        <v>DEZ</v>
      </c>
      <c r="E2483" t="s">
        <v>20</v>
      </c>
      <c r="F2483" t="s">
        <v>16</v>
      </c>
      <c r="G2483" t="str">
        <f>PROPER(base[[#This Row],[Evento]]&amp;" "&amp;base[[#This Row],[Tipo]])</f>
        <v>Empresa Adulto</v>
      </c>
      <c r="H2483" t="s">
        <v>15</v>
      </c>
      <c r="I2483">
        <v>50</v>
      </c>
      <c r="J2483" s="3">
        <f>VLOOKUP(_xlfn.CONCAT(base[[#This Row],[Evento]],base[[#This Row],[Tipo]]),'[1]tabela de preços'!$D$4:$E$14,2,0)</f>
        <v>100</v>
      </c>
      <c r="K2483" s="3">
        <v>5000</v>
      </c>
      <c r="L2483" s="3">
        <v>1924</v>
      </c>
      <c r="M2483" s="3">
        <v>3076</v>
      </c>
      <c r="N2483" t="s">
        <v>23</v>
      </c>
    </row>
    <row r="2484" spans="2:14" hidden="1" x14ac:dyDescent="0.25">
      <c r="B2484" s="2">
        <v>42935</v>
      </c>
      <c r="C2484" s="7">
        <f>YEAR(base[[#This Row],[Data]])</f>
        <v>2017</v>
      </c>
      <c r="D2484" s="7" t="str">
        <f>UPPER(TEXT(base[[#This Row],[Data]],"mmm"))</f>
        <v>JUL</v>
      </c>
      <c r="E2484" t="s">
        <v>21</v>
      </c>
      <c r="F2484" t="s">
        <v>14</v>
      </c>
      <c r="G2484" t="str">
        <f>PROPER(base[[#This Row],[Evento]]&amp;" "&amp;base[[#This Row],[Tipo]])</f>
        <v>15 Anos Teen</v>
      </c>
      <c r="H2484" t="s">
        <v>12</v>
      </c>
      <c r="I2484">
        <v>100</v>
      </c>
      <c r="J2484" s="3">
        <f>VLOOKUP(_xlfn.CONCAT(base[[#This Row],[Evento]],base[[#This Row],[Tipo]]),'[1]tabela de preços'!$D$4:$E$14,2,0)</f>
        <v>90</v>
      </c>
      <c r="K2484" s="3">
        <v>9000</v>
      </c>
      <c r="L2484" s="3">
        <v>3621</v>
      </c>
      <c r="M2484" s="3">
        <v>5379</v>
      </c>
      <c r="N2484" t="s">
        <v>23</v>
      </c>
    </row>
    <row r="2485" spans="2:14" hidden="1" x14ac:dyDescent="0.25">
      <c r="B2485" s="2">
        <v>42600</v>
      </c>
      <c r="C2485" s="7">
        <f>YEAR(base[[#This Row],[Data]])</f>
        <v>2016</v>
      </c>
      <c r="D2485" s="7" t="str">
        <f>UPPER(TEXT(base[[#This Row],[Data]],"mmm"))</f>
        <v>AGO</v>
      </c>
      <c r="E2485" t="s">
        <v>22</v>
      </c>
      <c r="F2485" t="s">
        <v>16</v>
      </c>
      <c r="G2485" t="str">
        <f>PROPER(base[[#This Row],[Evento]]&amp;" "&amp;base[[#This Row],[Tipo]])</f>
        <v>Despedida Adulto</v>
      </c>
      <c r="H2485" t="s">
        <v>15</v>
      </c>
      <c r="I2485">
        <v>150</v>
      </c>
      <c r="J2485" s="3">
        <f>VLOOKUP(_xlfn.CONCAT(base[[#This Row],[Evento]],base[[#This Row],[Tipo]]),'[1]tabela de preços'!$D$4:$E$14,2,0)</f>
        <v>120</v>
      </c>
      <c r="K2485" s="3">
        <v>18000</v>
      </c>
      <c r="L2485" s="3">
        <v>6253</v>
      </c>
      <c r="M2485" s="3">
        <v>11747</v>
      </c>
      <c r="N2485" t="s">
        <v>23</v>
      </c>
    </row>
    <row r="2486" spans="2:14" hidden="1" x14ac:dyDescent="0.25">
      <c r="B2486" s="2">
        <v>42706</v>
      </c>
      <c r="C2486" s="7">
        <f>YEAR(base[[#This Row],[Data]])</f>
        <v>2016</v>
      </c>
      <c r="D2486" s="7" t="str">
        <f>UPPER(TEXT(base[[#This Row],[Data]],"mmm"))</f>
        <v>DEZ</v>
      </c>
      <c r="E2486" t="s">
        <v>10</v>
      </c>
      <c r="F2486" t="s">
        <v>11</v>
      </c>
      <c r="G2486" t="str">
        <f>PROPER(base[[#This Row],[Evento]]&amp;" "&amp;base[[#This Row],[Tipo]])</f>
        <v>Aniversário Infantil</v>
      </c>
      <c r="H2486" t="s">
        <v>12</v>
      </c>
      <c r="I2486">
        <v>50</v>
      </c>
      <c r="J2486" s="3">
        <f>VLOOKUP(_xlfn.CONCAT(base[[#This Row],[Evento]],base[[#This Row],[Tipo]]),'[1]tabela de preços'!$D$4:$E$14,2,0)</f>
        <v>70</v>
      </c>
      <c r="K2486" s="3">
        <v>3500</v>
      </c>
      <c r="L2486" s="3">
        <v>1396</v>
      </c>
      <c r="M2486" s="3">
        <v>2104</v>
      </c>
      <c r="N2486" t="s">
        <v>23</v>
      </c>
    </row>
    <row r="2487" spans="2:14" hidden="1" x14ac:dyDescent="0.25">
      <c r="B2487" s="2">
        <v>43092</v>
      </c>
      <c r="C2487" s="7">
        <f>YEAR(base[[#This Row],[Data]])</f>
        <v>2017</v>
      </c>
      <c r="D2487" s="7" t="str">
        <f>UPPER(TEXT(base[[#This Row],[Data]],"mmm"))</f>
        <v>DEZ</v>
      </c>
      <c r="E2487" t="s">
        <v>10</v>
      </c>
      <c r="F2487" t="s">
        <v>14</v>
      </c>
      <c r="G2487" t="str">
        <f>PROPER(base[[#This Row],[Evento]]&amp;" "&amp;base[[#This Row],[Tipo]])</f>
        <v>Aniversário Teen</v>
      </c>
      <c r="H2487" t="s">
        <v>15</v>
      </c>
      <c r="I2487">
        <v>100</v>
      </c>
      <c r="J2487" s="3">
        <f>VLOOKUP(_xlfn.CONCAT(base[[#This Row],[Evento]],base[[#This Row],[Tipo]]),'[1]tabela de preços'!$D$4:$E$14,2,0)</f>
        <v>90</v>
      </c>
      <c r="K2487" s="3">
        <v>9000</v>
      </c>
      <c r="L2487" s="3">
        <v>3654</v>
      </c>
      <c r="M2487" s="3">
        <v>5346</v>
      </c>
      <c r="N2487" t="s">
        <v>23</v>
      </c>
    </row>
    <row r="2488" spans="2:14" hidden="1" x14ac:dyDescent="0.25">
      <c r="B2488" s="2">
        <v>42523</v>
      </c>
      <c r="C2488" s="7">
        <f>YEAR(base[[#This Row],[Data]])</f>
        <v>2016</v>
      </c>
      <c r="D2488" s="7" t="str">
        <f>UPPER(TEXT(base[[#This Row],[Data]],"mmm"))</f>
        <v>JUN</v>
      </c>
      <c r="E2488" t="s">
        <v>10</v>
      </c>
      <c r="F2488" t="s">
        <v>16</v>
      </c>
      <c r="G2488" t="str">
        <f>PROPER(base[[#This Row],[Evento]]&amp;" "&amp;base[[#This Row],[Tipo]])</f>
        <v>Aniversário Adulto</v>
      </c>
      <c r="H2488" t="s">
        <v>12</v>
      </c>
      <c r="I2488">
        <v>150</v>
      </c>
      <c r="J2488" s="3">
        <f>VLOOKUP(_xlfn.CONCAT(base[[#This Row],[Evento]],base[[#This Row],[Tipo]]),'[1]tabela de preços'!$D$4:$E$14,2,0)</f>
        <v>120</v>
      </c>
      <c r="K2488" s="3">
        <v>18000</v>
      </c>
      <c r="L2488" s="3">
        <v>6251</v>
      </c>
      <c r="M2488" s="3">
        <v>11749</v>
      </c>
      <c r="N2488" t="s">
        <v>23</v>
      </c>
    </row>
    <row r="2489" spans="2:14" hidden="1" x14ac:dyDescent="0.25">
      <c r="B2489" s="2">
        <v>42422</v>
      </c>
      <c r="C2489" s="7">
        <f>YEAR(base[[#This Row],[Data]])</f>
        <v>2016</v>
      </c>
      <c r="D2489" s="7" t="str">
        <f>UPPER(TEXT(base[[#This Row],[Data]],"mmm"))</f>
        <v>FEV</v>
      </c>
      <c r="E2489" t="s">
        <v>10</v>
      </c>
      <c r="F2489" t="s">
        <v>17</v>
      </c>
      <c r="G2489" t="str">
        <f>PROPER(base[[#This Row],[Evento]]&amp;" "&amp;base[[#This Row],[Tipo]])</f>
        <v>Aniversário Melhor Idade</v>
      </c>
      <c r="H2489" t="s">
        <v>15</v>
      </c>
      <c r="I2489">
        <v>70</v>
      </c>
      <c r="J2489" s="3">
        <f>VLOOKUP(_xlfn.CONCAT(base[[#This Row],[Evento]],base[[#This Row],[Tipo]]),'[1]tabela de preços'!$D$4:$E$14,2,0)</f>
        <v>120</v>
      </c>
      <c r="K2489" s="3">
        <v>8400</v>
      </c>
      <c r="L2489" s="3">
        <v>3501</v>
      </c>
      <c r="M2489" s="3">
        <v>4899</v>
      </c>
      <c r="N2489" t="s">
        <v>23</v>
      </c>
    </row>
    <row r="2490" spans="2:14" hidden="1" x14ac:dyDescent="0.25">
      <c r="B2490" s="2">
        <v>43058</v>
      </c>
      <c r="C2490" s="7">
        <f>YEAR(base[[#This Row],[Data]])</f>
        <v>2017</v>
      </c>
      <c r="D2490" s="7" t="str">
        <f>UPPER(TEXT(base[[#This Row],[Data]],"mmm"))</f>
        <v>NOV</v>
      </c>
      <c r="E2490" t="s">
        <v>18</v>
      </c>
      <c r="F2490" t="s">
        <v>16</v>
      </c>
      <c r="G2490" t="str">
        <f>PROPER(base[[#This Row],[Evento]]&amp;" "&amp;base[[#This Row],[Tipo]])</f>
        <v>Casamento Adulto</v>
      </c>
      <c r="H2490" t="s">
        <v>12</v>
      </c>
      <c r="I2490">
        <v>120</v>
      </c>
      <c r="J2490" s="3">
        <f>VLOOKUP(_xlfn.CONCAT(base[[#This Row],[Evento]],base[[#This Row],[Tipo]]),'[1]tabela de preços'!$D$4:$E$14,2,0)</f>
        <v>150</v>
      </c>
      <c r="K2490" s="3">
        <v>18000</v>
      </c>
      <c r="L2490" s="3">
        <v>6340</v>
      </c>
      <c r="M2490" s="3">
        <v>11660</v>
      </c>
      <c r="N2490" t="s">
        <v>23</v>
      </c>
    </row>
    <row r="2491" spans="2:14" hidden="1" x14ac:dyDescent="0.25">
      <c r="B2491" s="2">
        <v>42390</v>
      </c>
      <c r="C2491" s="7">
        <f>YEAR(base[[#This Row],[Data]])</f>
        <v>2016</v>
      </c>
      <c r="D2491" s="7" t="str">
        <f>UPPER(TEXT(base[[#This Row],[Data]],"mmm"))</f>
        <v>JAN</v>
      </c>
      <c r="E2491" t="s">
        <v>19</v>
      </c>
      <c r="F2491" t="s">
        <v>16</v>
      </c>
      <c r="G2491" t="str">
        <f>PROPER(base[[#This Row],[Evento]]&amp;" "&amp;base[[#This Row],[Tipo]])</f>
        <v>Bodas Adulto</v>
      </c>
      <c r="H2491" t="s">
        <v>15</v>
      </c>
      <c r="I2491">
        <v>100</v>
      </c>
      <c r="J2491" s="3">
        <f>VLOOKUP(_xlfn.CONCAT(base[[#This Row],[Evento]],base[[#This Row],[Tipo]]),'[1]tabela de preços'!$D$4:$E$14,2,0)</f>
        <v>150</v>
      </c>
      <c r="K2491" s="3">
        <v>15000</v>
      </c>
      <c r="L2491" s="3">
        <v>5562</v>
      </c>
      <c r="M2491" s="3">
        <v>9438</v>
      </c>
      <c r="N2491" t="s">
        <v>23</v>
      </c>
    </row>
    <row r="2492" spans="2:14" hidden="1" x14ac:dyDescent="0.25">
      <c r="B2492" s="2">
        <v>42441</v>
      </c>
      <c r="C2492" s="7">
        <f>YEAR(base[[#This Row],[Data]])</f>
        <v>2016</v>
      </c>
      <c r="D2492" s="7" t="str">
        <f>UPPER(TEXT(base[[#This Row],[Data]],"mmm"))</f>
        <v>MAR</v>
      </c>
      <c r="E2492" t="s">
        <v>19</v>
      </c>
      <c r="F2492" t="s">
        <v>17</v>
      </c>
      <c r="G2492" t="str">
        <f>PROPER(base[[#This Row],[Evento]]&amp;" "&amp;base[[#This Row],[Tipo]])</f>
        <v>Bodas Melhor Idade</v>
      </c>
      <c r="H2492" t="s">
        <v>12</v>
      </c>
      <c r="I2492">
        <v>200</v>
      </c>
      <c r="J2492" s="3">
        <f>VLOOKUP(_xlfn.CONCAT(base[[#This Row],[Evento]],base[[#This Row],[Tipo]]),'[1]tabela de preços'!$D$4:$E$14,2,0)</f>
        <v>120</v>
      </c>
      <c r="K2492" s="3">
        <v>24000</v>
      </c>
      <c r="L2492" s="3">
        <v>10000</v>
      </c>
      <c r="M2492" s="3">
        <v>14000</v>
      </c>
      <c r="N2492" t="s">
        <v>23</v>
      </c>
    </row>
    <row r="2493" spans="2:14" hidden="1" x14ac:dyDescent="0.25">
      <c r="B2493" s="2">
        <v>42645</v>
      </c>
      <c r="C2493" s="7">
        <f>YEAR(base[[#This Row],[Data]])</f>
        <v>2016</v>
      </c>
      <c r="D2493" s="7" t="str">
        <f>UPPER(TEXT(base[[#This Row],[Data]],"mmm"))</f>
        <v>OUT</v>
      </c>
      <c r="E2493" t="s">
        <v>20</v>
      </c>
      <c r="F2493" t="s">
        <v>16</v>
      </c>
      <c r="G2493" t="str">
        <f>PROPER(base[[#This Row],[Evento]]&amp;" "&amp;base[[#This Row],[Tipo]])</f>
        <v>Empresa Adulto</v>
      </c>
      <c r="H2493" t="s">
        <v>15</v>
      </c>
      <c r="I2493">
        <v>50</v>
      </c>
      <c r="J2493" s="3">
        <f>VLOOKUP(_xlfn.CONCAT(base[[#This Row],[Evento]],base[[#This Row],[Tipo]]),'[1]tabela de preços'!$D$4:$E$14,2,0)</f>
        <v>100</v>
      </c>
      <c r="K2493" s="3">
        <v>5000</v>
      </c>
      <c r="L2493" s="3">
        <v>1895</v>
      </c>
      <c r="M2493" s="3">
        <v>3105</v>
      </c>
      <c r="N2493" t="s">
        <v>23</v>
      </c>
    </row>
    <row r="2494" spans="2:14" hidden="1" x14ac:dyDescent="0.25">
      <c r="B2494" s="2">
        <v>42642</v>
      </c>
      <c r="C2494" s="7">
        <f>YEAR(base[[#This Row],[Data]])</f>
        <v>2016</v>
      </c>
      <c r="D2494" s="7" t="str">
        <f>UPPER(TEXT(base[[#This Row],[Data]],"mmm"))</f>
        <v>SET</v>
      </c>
      <c r="E2494" t="s">
        <v>21</v>
      </c>
      <c r="F2494" t="s">
        <v>14</v>
      </c>
      <c r="G2494" t="str">
        <f>PROPER(base[[#This Row],[Evento]]&amp;" "&amp;base[[#This Row],[Tipo]])</f>
        <v>15 Anos Teen</v>
      </c>
      <c r="H2494" t="s">
        <v>12</v>
      </c>
      <c r="I2494">
        <v>100</v>
      </c>
      <c r="J2494" s="3">
        <f>VLOOKUP(_xlfn.CONCAT(base[[#This Row],[Evento]],base[[#This Row],[Tipo]]),'[1]tabela de preços'!$D$4:$E$14,2,0)</f>
        <v>90</v>
      </c>
      <c r="K2494" s="3">
        <v>9000</v>
      </c>
      <c r="L2494" s="3">
        <v>3142</v>
      </c>
      <c r="M2494" s="3">
        <v>5858</v>
      </c>
      <c r="N2494" t="s">
        <v>23</v>
      </c>
    </row>
    <row r="2495" spans="2:14" hidden="1" x14ac:dyDescent="0.25">
      <c r="B2495" s="2">
        <v>42773</v>
      </c>
      <c r="C2495" s="7">
        <f>YEAR(base[[#This Row],[Data]])</f>
        <v>2017</v>
      </c>
      <c r="D2495" s="7" t="str">
        <f>UPPER(TEXT(base[[#This Row],[Data]],"mmm"))</f>
        <v>FEV</v>
      </c>
      <c r="E2495" t="s">
        <v>22</v>
      </c>
      <c r="F2495" t="s">
        <v>16</v>
      </c>
      <c r="G2495" t="str">
        <f>PROPER(base[[#This Row],[Evento]]&amp;" "&amp;base[[#This Row],[Tipo]])</f>
        <v>Despedida Adulto</v>
      </c>
      <c r="H2495" t="s">
        <v>15</v>
      </c>
      <c r="I2495">
        <v>150</v>
      </c>
      <c r="J2495" s="3">
        <f>VLOOKUP(_xlfn.CONCAT(base[[#This Row],[Evento]],base[[#This Row],[Tipo]]),'[1]tabela de preços'!$D$4:$E$14,2,0)</f>
        <v>120</v>
      </c>
      <c r="K2495" s="3">
        <v>18000</v>
      </c>
      <c r="L2495" s="3">
        <v>6199</v>
      </c>
      <c r="M2495" s="3">
        <v>11801</v>
      </c>
      <c r="N2495" t="s">
        <v>23</v>
      </c>
    </row>
    <row r="2496" spans="2:14" hidden="1" x14ac:dyDescent="0.25">
      <c r="B2496" s="2">
        <v>42527</v>
      </c>
      <c r="C2496" s="7">
        <f>YEAR(base[[#This Row],[Data]])</f>
        <v>2016</v>
      </c>
      <c r="D2496" s="7" t="str">
        <f>UPPER(TEXT(base[[#This Row],[Data]],"mmm"))</f>
        <v>JUN</v>
      </c>
      <c r="E2496" t="s">
        <v>10</v>
      </c>
      <c r="F2496" t="s">
        <v>11</v>
      </c>
      <c r="G2496" t="str">
        <f>PROPER(base[[#This Row],[Evento]]&amp;" "&amp;base[[#This Row],[Tipo]])</f>
        <v>Aniversário Infantil</v>
      </c>
      <c r="H2496" t="s">
        <v>12</v>
      </c>
      <c r="I2496">
        <v>50</v>
      </c>
      <c r="J2496" s="3">
        <f>VLOOKUP(_xlfn.CONCAT(base[[#This Row],[Evento]],base[[#This Row],[Tipo]]),'[1]tabela de preços'!$D$4:$E$14,2,0)</f>
        <v>70</v>
      </c>
      <c r="K2496" s="3">
        <v>3500</v>
      </c>
      <c r="L2496" s="3">
        <v>1512</v>
      </c>
      <c r="M2496" s="3">
        <v>1988</v>
      </c>
      <c r="N2496" t="s">
        <v>23</v>
      </c>
    </row>
    <row r="2497" spans="2:14" hidden="1" x14ac:dyDescent="0.25">
      <c r="B2497" s="2">
        <v>42429</v>
      </c>
      <c r="C2497" s="7">
        <f>YEAR(base[[#This Row],[Data]])</f>
        <v>2016</v>
      </c>
      <c r="D2497" s="7" t="str">
        <f>UPPER(TEXT(base[[#This Row],[Data]],"mmm"))</f>
        <v>FEV</v>
      </c>
      <c r="E2497" t="s">
        <v>10</v>
      </c>
      <c r="F2497" t="s">
        <v>14</v>
      </c>
      <c r="G2497" t="str">
        <f>PROPER(base[[#This Row],[Evento]]&amp;" "&amp;base[[#This Row],[Tipo]])</f>
        <v>Aniversário Teen</v>
      </c>
      <c r="H2497" t="s">
        <v>15</v>
      </c>
      <c r="I2497">
        <v>100</v>
      </c>
      <c r="J2497" s="3">
        <f>VLOOKUP(_xlfn.CONCAT(base[[#This Row],[Evento]],base[[#This Row],[Tipo]]),'[1]tabela de preços'!$D$4:$E$14,2,0)</f>
        <v>90</v>
      </c>
      <c r="K2497" s="3">
        <v>9000</v>
      </c>
      <c r="L2497" s="3">
        <v>3560</v>
      </c>
      <c r="M2497" s="3">
        <v>5440</v>
      </c>
      <c r="N2497" t="s">
        <v>23</v>
      </c>
    </row>
    <row r="2498" spans="2:14" hidden="1" x14ac:dyDescent="0.25">
      <c r="B2498" s="2">
        <v>42556</v>
      </c>
      <c r="C2498" s="7">
        <f>YEAR(base[[#This Row],[Data]])</f>
        <v>2016</v>
      </c>
      <c r="D2498" s="7" t="str">
        <f>UPPER(TEXT(base[[#This Row],[Data]],"mmm"))</f>
        <v>JUL</v>
      </c>
      <c r="E2498" t="s">
        <v>10</v>
      </c>
      <c r="F2498" t="s">
        <v>16</v>
      </c>
      <c r="G2498" t="str">
        <f>PROPER(base[[#This Row],[Evento]]&amp;" "&amp;base[[#This Row],[Tipo]])</f>
        <v>Aniversário Adulto</v>
      </c>
      <c r="H2498" t="s">
        <v>12</v>
      </c>
      <c r="I2498">
        <v>150</v>
      </c>
      <c r="J2498" s="3">
        <f>VLOOKUP(_xlfn.CONCAT(base[[#This Row],[Evento]],base[[#This Row],[Tipo]]),'[1]tabela de preços'!$D$4:$E$14,2,0)</f>
        <v>120</v>
      </c>
      <c r="K2498" s="3">
        <v>18000</v>
      </c>
      <c r="L2498" s="3">
        <v>7867</v>
      </c>
      <c r="M2498" s="3">
        <v>10133</v>
      </c>
      <c r="N2498" t="s">
        <v>23</v>
      </c>
    </row>
    <row r="2499" spans="2:14" hidden="1" x14ac:dyDescent="0.25">
      <c r="B2499" s="2">
        <v>42565</v>
      </c>
      <c r="C2499" s="7">
        <f>YEAR(base[[#This Row],[Data]])</f>
        <v>2016</v>
      </c>
      <c r="D2499" s="7" t="str">
        <f>UPPER(TEXT(base[[#This Row],[Data]],"mmm"))</f>
        <v>JUL</v>
      </c>
      <c r="E2499" t="s">
        <v>10</v>
      </c>
      <c r="F2499" t="s">
        <v>17</v>
      </c>
      <c r="G2499" t="str">
        <f>PROPER(base[[#This Row],[Evento]]&amp;" "&amp;base[[#This Row],[Tipo]])</f>
        <v>Aniversário Melhor Idade</v>
      </c>
      <c r="H2499" t="s">
        <v>15</v>
      </c>
      <c r="I2499">
        <v>70</v>
      </c>
      <c r="J2499" s="3">
        <f>VLOOKUP(_xlfn.CONCAT(base[[#This Row],[Evento]],base[[#This Row],[Tipo]]),'[1]tabela de preços'!$D$4:$E$14,2,0)</f>
        <v>120</v>
      </c>
      <c r="K2499" s="3">
        <v>8400</v>
      </c>
      <c r="L2499" s="3">
        <v>3505</v>
      </c>
      <c r="M2499" s="3">
        <v>4895</v>
      </c>
      <c r="N2499" t="s">
        <v>23</v>
      </c>
    </row>
    <row r="2500" spans="2:14" hidden="1" x14ac:dyDescent="0.25">
      <c r="B2500" s="2">
        <v>42613</v>
      </c>
      <c r="C2500" s="7">
        <f>YEAR(base[[#This Row],[Data]])</f>
        <v>2016</v>
      </c>
      <c r="D2500" s="7" t="str">
        <f>UPPER(TEXT(base[[#This Row],[Data]],"mmm"))</f>
        <v>AGO</v>
      </c>
      <c r="E2500" t="s">
        <v>18</v>
      </c>
      <c r="F2500" t="s">
        <v>16</v>
      </c>
      <c r="G2500" t="str">
        <f>PROPER(base[[#This Row],[Evento]]&amp;" "&amp;base[[#This Row],[Tipo]])</f>
        <v>Casamento Adulto</v>
      </c>
      <c r="H2500" t="s">
        <v>12</v>
      </c>
      <c r="I2500">
        <v>120</v>
      </c>
      <c r="J2500" s="3">
        <f>VLOOKUP(_xlfn.CONCAT(base[[#This Row],[Evento]],base[[#This Row],[Tipo]]),'[1]tabela de preços'!$D$4:$E$14,2,0)</f>
        <v>150</v>
      </c>
      <c r="K2500" s="3">
        <v>18000</v>
      </c>
      <c r="L2500" s="3">
        <v>6685</v>
      </c>
      <c r="M2500" s="3">
        <v>11315</v>
      </c>
      <c r="N2500" t="s">
        <v>23</v>
      </c>
    </row>
    <row r="2501" spans="2:14" hidden="1" x14ac:dyDescent="0.25">
      <c r="B2501" s="2">
        <v>42793</v>
      </c>
      <c r="C2501" s="7">
        <f>YEAR(base[[#This Row],[Data]])</f>
        <v>2017</v>
      </c>
      <c r="D2501" s="7" t="str">
        <f>UPPER(TEXT(base[[#This Row],[Data]],"mmm"))</f>
        <v>FEV</v>
      </c>
      <c r="E2501" t="s">
        <v>19</v>
      </c>
      <c r="F2501" t="s">
        <v>16</v>
      </c>
      <c r="G2501" t="str">
        <f>PROPER(base[[#This Row],[Evento]]&amp;" "&amp;base[[#This Row],[Tipo]])</f>
        <v>Bodas Adulto</v>
      </c>
      <c r="H2501" t="s">
        <v>15</v>
      </c>
      <c r="I2501">
        <v>100</v>
      </c>
      <c r="J2501" s="3">
        <f>VLOOKUP(_xlfn.CONCAT(base[[#This Row],[Evento]],base[[#This Row],[Tipo]]),'[1]tabela de preços'!$D$4:$E$14,2,0)</f>
        <v>150</v>
      </c>
      <c r="K2501" s="3">
        <v>15000</v>
      </c>
      <c r="L2501" s="3">
        <v>6271</v>
      </c>
      <c r="M2501" s="3">
        <v>8729</v>
      </c>
      <c r="N2501" t="s">
        <v>23</v>
      </c>
    </row>
    <row r="2502" spans="2:14" hidden="1" x14ac:dyDescent="0.25">
      <c r="B2502" s="2">
        <v>42675</v>
      </c>
      <c r="C2502" s="7">
        <f>YEAR(base[[#This Row],[Data]])</f>
        <v>2016</v>
      </c>
      <c r="D2502" s="7" t="str">
        <f>UPPER(TEXT(base[[#This Row],[Data]],"mmm"))</f>
        <v>NOV</v>
      </c>
      <c r="E2502" t="s">
        <v>19</v>
      </c>
      <c r="F2502" t="s">
        <v>17</v>
      </c>
      <c r="G2502" t="str">
        <f>PROPER(base[[#This Row],[Evento]]&amp;" "&amp;base[[#This Row],[Tipo]])</f>
        <v>Bodas Melhor Idade</v>
      </c>
      <c r="H2502" t="s">
        <v>12</v>
      </c>
      <c r="I2502">
        <v>200</v>
      </c>
      <c r="J2502" s="3">
        <f>VLOOKUP(_xlfn.CONCAT(base[[#This Row],[Evento]],base[[#This Row],[Tipo]]),'[1]tabela de preços'!$D$4:$E$14,2,0)</f>
        <v>120</v>
      </c>
      <c r="K2502" s="3">
        <v>24000</v>
      </c>
      <c r="L2502" s="3">
        <v>10056</v>
      </c>
      <c r="M2502" s="3">
        <v>13944</v>
      </c>
      <c r="N2502" t="s">
        <v>23</v>
      </c>
    </row>
    <row r="2503" spans="2:14" hidden="1" x14ac:dyDescent="0.25">
      <c r="B2503" s="2">
        <v>42481</v>
      </c>
      <c r="C2503" s="7">
        <f>YEAR(base[[#This Row],[Data]])</f>
        <v>2016</v>
      </c>
      <c r="D2503" s="7" t="str">
        <f>UPPER(TEXT(base[[#This Row],[Data]],"mmm"))</f>
        <v>ABR</v>
      </c>
      <c r="E2503" t="s">
        <v>20</v>
      </c>
      <c r="F2503" t="s">
        <v>16</v>
      </c>
      <c r="G2503" t="str">
        <f>PROPER(base[[#This Row],[Evento]]&amp;" "&amp;base[[#This Row],[Tipo]])</f>
        <v>Empresa Adulto</v>
      </c>
      <c r="H2503" t="s">
        <v>15</v>
      </c>
      <c r="I2503">
        <v>50</v>
      </c>
      <c r="J2503" s="3">
        <f>VLOOKUP(_xlfn.CONCAT(base[[#This Row],[Evento]],base[[#This Row],[Tipo]]),'[1]tabela de preços'!$D$4:$E$14,2,0)</f>
        <v>100</v>
      </c>
      <c r="K2503" s="3">
        <v>5000</v>
      </c>
      <c r="L2503" s="3">
        <v>2045</v>
      </c>
      <c r="M2503" s="3">
        <v>2955</v>
      </c>
      <c r="N2503" t="s">
        <v>23</v>
      </c>
    </row>
    <row r="2504" spans="2:14" hidden="1" x14ac:dyDescent="0.25">
      <c r="B2504" s="2">
        <v>42947</v>
      </c>
      <c r="C2504" s="7">
        <f>YEAR(base[[#This Row],[Data]])</f>
        <v>2017</v>
      </c>
      <c r="D2504" s="7" t="str">
        <f>UPPER(TEXT(base[[#This Row],[Data]],"mmm"))</f>
        <v>JUL</v>
      </c>
      <c r="E2504" t="s">
        <v>21</v>
      </c>
      <c r="F2504" t="s">
        <v>14</v>
      </c>
      <c r="G2504" t="str">
        <f>PROPER(base[[#This Row],[Evento]]&amp;" "&amp;base[[#This Row],[Tipo]])</f>
        <v>15 Anos Teen</v>
      </c>
      <c r="H2504" t="s">
        <v>12</v>
      </c>
      <c r="I2504">
        <v>100</v>
      </c>
      <c r="J2504" s="3">
        <f>VLOOKUP(_xlfn.CONCAT(base[[#This Row],[Evento]],base[[#This Row],[Tipo]]),'[1]tabela de preços'!$D$4:$E$14,2,0)</f>
        <v>90</v>
      </c>
      <c r="K2504" s="3">
        <v>9000</v>
      </c>
      <c r="L2504" s="3">
        <v>3997</v>
      </c>
      <c r="M2504" s="3">
        <v>5003</v>
      </c>
      <c r="N2504" t="s">
        <v>23</v>
      </c>
    </row>
    <row r="2505" spans="2:14" hidden="1" x14ac:dyDescent="0.25">
      <c r="B2505" s="2">
        <v>43019</v>
      </c>
      <c r="C2505" s="7">
        <f>YEAR(base[[#This Row],[Data]])</f>
        <v>2017</v>
      </c>
      <c r="D2505" s="7" t="str">
        <f>UPPER(TEXT(base[[#This Row],[Data]],"mmm"))</f>
        <v>OUT</v>
      </c>
      <c r="E2505" t="s">
        <v>22</v>
      </c>
      <c r="F2505" t="s">
        <v>16</v>
      </c>
      <c r="G2505" t="str">
        <f>PROPER(base[[#This Row],[Evento]]&amp;" "&amp;base[[#This Row],[Tipo]])</f>
        <v>Despedida Adulto</v>
      </c>
      <c r="H2505" t="s">
        <v>15</v>
      </c>
      <c r="I2505">
        <v>150</v>
      </c>
      <c r="J2505" s="3">
        <f>VLOOKUP(_xlfn.CONCAT(base[[#This Row],[Evento]],base[[#This Row],[Tipo]]),'[1]tabela de preços'!$D$4:$E$14,2,0)</f>
        <v>120</v>
      </c>
      <c r="K2505" s="3">
        <v>18000</v>
      </c>
      <c r="L2505" s="3">
        <v>7846</v>
      </c>
      <c r="M2505" s="3">
        <v>10154</v>
      </c>
      <c r="N2505" t="s">
        <v>23</v>
      </c>
    </row>
    <row r="2506" spans="2:14" hidden="1" x14ac:dyDescent="0.25">
      <c r="B2506" s="2">
        <v>42417</v>
      </c>
      <c r="C2506" s="7">
        <f>YEAR(base[[#This Row],[Data]])</f>
        <v>2016</v>
      </c>
      <c r="D2506" s="7" t="str">
        <f>UPPER(TEXT(base[[#This Row],[Data]],"mmm"))</f>
        <v>FEV</v>
      </c>
      <c r="E2506" t="s">
        <v>10</v>
      </c>
      <c r="F2506" t="s">
        <v>11</v>
      </c>
      <c r="G2506" t="str">
        <f>PROPER(base[[#This Row],[Evento]]&amp;" "&amp;base[[#This Row],[Tipo]])</f>
        <v>Aniversário Infantil</v>
      </c>
      <c r="H2506" t="s">
        <v>12</v>
      </c>
      <c r="I2506">
        <v>50</v>
      </c>
      <c r="J2506" s="3">
        <f>VLOOKUP(_xlfn.CONCAT(base[[#This Row],[Evento]],base[[#This Row],[Tipo]]),'[1]tabela de preços'!$D$4:$E$14,2,0)</f>
        <v>70</v>
      </c>
      <c r="K2506" s="3">
        <v>3500</v>
      </c>
      <c r="L2506" s="3">
        <v>1290</v>
      </c>
      <c r="M2506" s="3">
        <v>2210</v>
      </c>
      <c r="N2506" t="s">
        <v>23</v>
      </c>
    </row>
    <row r="2507" spans="2:14" hidden="1" x14ac:dyDescent="0.25">
      <c r="B2507" s="2">
        <v>42781</v>
      </c>
      <c r="C2507" s="7">
        <f>YEAR(base[[#This Row],[Data]])</f>
        <v>2017</v>
      </c>
      <c r="D2507" s="7" t="str">
        <f>UPPER(TEXT(base[[#This Row],[Data]],"mmm"))</f>
        <v>FEV</v>
      </c>
      <c r="E2507" t="s">
        <v>10</v>
      </c>
      <c r="F2507" t="s">
        <v>14</v>
      </c>
      <c r="G2507" t="str">
        <f>PROPER(base[[#This Row],[Evento]]&amp;" "&amp;base[[#This Row],[Tipo]])</f>
        <v>Aniversário Teen</v>
      </c>
      <c r="H2507" t="s">
        <v>15</v>
      </c>
      <c r="I2507">
        <v>100</v>
      </c>
      <c r="J2507" s="3">
        <f>VLOOKUP(_xlfn.CONCAT(base[[#This Row],[Evento]],base[[#This Row],[Tipo]]),'[1]tabela de preços'!$D$4:$E$14,2,0)</f>
        <v>90</v>
      </c>
      <c r="K2507" s="3">
        <v>9000</v>
      </c>
      <c r="L2507" s="3">
        <v>3651</v>
      </c>
      <c r="M2507" s="3">
        <v>5349</v>
      </c>
      <c r="N2507" t="s">
        <v>23</v>
      </c>
    </row>
    <row r="2508" spans="2:14" hidden="1" x14ac:dyDescent="0.25">
      <c r="B2508" s="2">
        <v>42374</v>
      </c>
      <c r="C2508" s="7">
        <f>YEAR(base[[#This Row],[Data]])</f>
        <v>2016</v>
      </c>
      <c r="D2508" s="7" t="str">
        <f>UPPER(TEXT(base[[#This Row],[Data]],"mmm"))</f>
        <v>JAN</v>
      </c>
      <c r="E2508" t="s">
        <v>10</v>
      </c>
      <c r="F2508" t="s">
        <v>16</v>
      </c>
      <c r="G2508" t="str">
        <f>PROPER(base[[#This Row],[Evento]]&amp;" "&amp;base[[#This Row],[Tipo]])</f>
        <v>Aniversário Adulto</v>
      </c>
      <c r="H2508" t="s">
        <v>12</v>
      </c>
      <c r="I2508">
        <v>150</v>
      </c>
      <c r="J2508" s="3">
        <f>VLOOKUP(_xlfn.CONCAT(base[[#This Row],[Evento]],base[[#This Row],[Tipo]]),'[1]tabela de preços'!$D$4:$E$14,2,0)</f>
        <v>120</v>
      </c>
      <c r="K2508" s="3">
        <v>18000</v>
      </c>
      <c r="L2508" s="3">
        <v>7406</v>
      </c>
      <c r="M2508" s="3">
        <v>10594</v>
      </c>
      <c r="N2508" t="s">
        <v>23</v>
      </c>
    </row>
    <row r="2509" spans="2:14" hidden="1" x14ac:dyDescent="0.25">
      <c r="B2509" s="2">
        <v>42589</v>
      </c>
      <c r="C2509" s="7">
        <f>YEAR(base[[#This Row],[Data]])</f>
        <v>2016</v>
      </c>
      <c r="D2509" s="7" t="str">
        <f>UPPER(TEXT(base[[#This Row],[Data]],"mmm"))</f>
        <v>AGO</v>
      </c>
      <c r="E2509" t="s">
        <v>10</v>
      </c>
      <c r="F2509" t="s">
        <v>17</v>
      </c>
      <c r="G2509" t="str">
        <f>PROPER(base[[#This Row],[Evento]]&amp;" "&amp;base[[#This Row],[Tipo]])</f>
        <v>Aniversário Melhor Idade</v>
      </c>
      <c r="H2509" t="s">
        <v>15</v>
      </c>
      <c r="I2509">
        <v>70</v>
      </c>
      <c r="J2509" s="3">
        <f>VLOOKUP(_xlfn.CONCAT(base[[#This Row],[Evento]],base[[#This Row],[Tipo]]),'[1]tabela de preços'!$D$4:$E$14,2,0)</f>
        <v>120</v>
      </c>
      <c r="K2509" s="3">
        <v>8400</v>
      </c>
      <c r="L2509" s="3">
        <v>3506</v>
      </c>
      <c r="M2509" s="3">
        <v>4894</v>
      </c>
      <c r="N2509" t="s">
        <v>23</v>
      </c>
    </row>
    <row r="2510" spans="2:14" hidden="1" x14ac:dyDescent="0.25">
      <c r="B2510" s="2">
        <v>42856</v>
      </c>
      <c r="C2510" s="7">
        <f>YEAR(base[[#This Row],[Data]])</f>
        <v>2017</v>
      </c>
      <c r="D2510" s="7" t="str">
        <f>UPPER(TEXT(base[[#This Row],[Data]],"mmm"))</f>
        <v>MAI</v>
      </c>
      <c r="E2510" t="s">
        <v>18</v>
      </c>
      <c r="F2510" t="s">
        <v>16</v>
      </c>
      <c r="G2510" t="str">
        <f>PROPER(base[[#This Row],[Evento]]&amp;" "&amp;base[[#This Row],[Tipo]])</f>
        <v>Casamento Adulto</v>
      </c>
      <c r="H2510" t="s">
        <v>12</v>
      </c>
      <c r="I2510">
        <v>120</v>
      </c>
      <c r="J2510" s="3">
        <f>VLOOKUP(_xlfn.CONCAT(base[[#This Row],[Evento]],base[[#This Row],[Tipo]]),'[1]tabela de preços'!$D$4:$E$14,2,0)</f>
        <v>150</v>
      </c>
      <c r="K2510" s="3">
        <v>18000</v>
      </c>
      <c r="L2510" s="3">
        <v>6469</v>
      </c>
      <c r="M2510" s="3">
        <v>11531</v>
      </c>
      <c r="N2510" t="s">
        <v>23</v>
      </c>
    </row>
    <row r="2511" spans="2:14" hidden="1" x14ac:dyDescent="0.25">
      <c r="B2511" s="2">
        <v>43023</v>
      </c>
      <c r="C2511" s="7">
        <f>YEAR(base[[#This Row],[Data]])</f>
        <v>2017</v>
      </c>
      <c r="D2511" s="7" t="str">
        <f>UPPER(TEXT(base[[#This Row],[Data]],"mmm"))</f>
        <v>OUT</v>
      </c>
      <c r="E2511" t="s">
        <v>19</v>
      </c>
      <c r="F2511" t="s">
        <v>16</v>
      </c>
      <c r="G2511" t="str">
        <f>PROPER(base[[#This Row],[Evento]]&amp;" "&amp;base[[#This Row],[Tipo]])</f>
        <v>Bodas Adulto</v>
      </c>
      <c r="H2511" t="s">
        <v>15</v>
      </c>
      <c r="I2511">
        <v>100</v>
      </c>
      <c r="J2511" s="3">
        <f>VLOOKUP(_xlfn.CONCAT(base[[#This Row],[Evento]],base[[#This Row],[Tipo]]),'[1]tabela de preços'!$D$4:$E$14,2,0)</f>
        <v>150</v>
      </c>
      <c r="K2511" s="3">
        <v>15000</v>
      </c>
      <c r="L2511" s="3">
        <v>5546</v>
      </c>
      <c r="M2511" s="3">
        <v>9454</v>
      </c>
      <c r="N2511" t="s">
        <v>23</v>
      </c>
    </row>
    <row r="2512" spans="2:14" hidden="1" x14ac:dyDescent="0.25">
      <c r="B2512" s="2">
        <v>42417</v>
      </c>
      <c r="C2512" s="7">
        <f>YEAR(base[[#This Row],[Data]])</f>
        <v>2016</v>
      </c>
      <c r="D2512" s="7" t="str">
        <f>UPPER(TEXT(base[[#This Row],[Data]],"mmm"))</f>
        <v>FEV</v>
      </c>
      <c r="E2512" t="s">
        <v>19</v>
      </c>
      <c r="F2512" t="s">
        <v>17</v>
      </c>
      <c r="G2512" t="str">
        <f>PROPER(base[[#This Row],[Evento]]&amp;" "&amp;base[[#This Row],[Tipo]])</f>
        <v>Bodas Melhor Idade</v>
      </c>
      <c r="H2512" t="s">
        <v>12</v>
      </c>
      <c r="I2512">
        <v>200</v>
      </c>
      <c r="J2512" s="3">
        <f>VLOOKUP(_xlfn.CONCAT(base[[#This Row],[Evento]],base[[#This Row],[Tipo]]),'[1]tabela de preços'!$D$4:$E$14,2,0)</f>
        <v>120</v>
      </c>
      <c r="K2512" s="3">
        <v>24000</v>
      </c>
      <c r="L2512" s="3">
        <v>8368</v>
      </c>
      <c r="M2512" s="3">
        <v>15632</v>
      </c>
      <c r="N2512" t="s">
        <v>23</v>
      </c>
    </row>
    <row r="2513" spans="2:14" hidden="1" x14ac:dyDescent="0.25">
      <c r="B2513" s="2">
        <v>42392</v>
      </c>
      <c r="C2513" s="7">
        <f>YEAR(base[[#This Row],[Data]])</f>
        <v>2016</v>
      </c>
      <c r="D2513" s="7" t="str">
        <f>UPPER(TEXT(base[[#This Row],[Data]],"mmm"))</f>
        <v>JAN</v>
      </c>
      <c r="E2513" t="s">
        <v>20</v>
      </c>
      <c r="F2513" t="s">
        <v>16</v>
      </c>
      <c r="G2513" t="str">
        <f>PROPER(base[[#This Row],[Evento]]&amp;" "&amp;base[[#This Row],[Tipo]])</f>
        <v>Empresa Adulto</v>
      </c>
      <c r="H2513" t="s">
        <v>15</v>
      </c>
      <c r="I2513">
        <v>50</v>
      </c>
      <c r="J2513" s="3">
        <f>VLOOKUP(_xlfn.CONCAT(base[[#This Row],[Evento]],base[[#This Row],[Tipo]]),'[1]tabela de preços'!$D$4:$E$14,2,0)</f>
        <v>100</v>
      </c>
      <c r="K2513" s="3">
        <v>5000</v>
      </c>
      <c r="L2513" s="3">
        <v>2117</v>
      </c>
      <c r="M2513" s="3">
        <v>2883</v>
      </c>
      <c r="N2513" t="s">
        <v>23</v>
      </c>
    </row>
    <row r="2514" spans="2:14" hidden="1" x14ac:dyDescent="0.25">
      <c r="B2514" s="2">
        <v>42602</v>
      </c>
      <c r="C2514" s="7">
        <f>YEAR(base[[#This Row],[Data]])</f>
        <v>2016</v>
      </c>
      <c r="D2514" s="7" t="str">
        <f>UPPER(TEXT(base[[#This Row],[Data]],"mmm"))</f>
        <v>AGO</v>
      </c>
      <c r="E2514" t="s">
        <v>21</v>
      </c>
      <c r="F2514" t="s">
        <v>14</v>
      </c>
      <c r="G2514" t="str">
        <f>PROPER(base[[#This Row],[Evento]]&amp;" "&amp;base[[#This Row],[Tipo]])</f>
        <v>15 Anos Teen</v>
      </c>
      <c r="H2514" t="s">
        <v>12</v>
      </c>
      <c r="I2514">
        <v>100</v>
      </c>
      <c r="J2514" s="3">
        <f>VLOOKUP(_xlfn.CONCAT(base[[#This Row],[Evento]],base[[#This Row],[Tipo]]),'[1]tabela de preços'!$D$4:$E$14,2,0)</f>
        <v>90</v>
      </c>
      <c r="K2514" s="3">
        <v>9000</v>
      </c>
      <c r="L2514" s="3">
        <v>3334</v>
      </c>
      <c r="M2514" s="3">
        <v>5666</v>
      </c>
      <c r="N2514" t="s">
        <v>23</v>
      </c>
    </row>
    <row r="2515" spans="2:14" hidden="1" x14ac:dyDescent="0.25">
      <c r="B2515" s="2">
        <v>42790</v>
      </c>
      <c r="C2515" s="7">
        <f>YEAR(base[[#This Row],[Data]])</f>
        <v>2017</v>
      </c>
      <c r="D2515" s="7" t="str">
        <f>UPPER(TEXT(base[[#This Row],[Data]],"mmm"))</f>
        <v>FEV</v>
      </c>
      <c r="E2515" t="s">
        <v>22</v>
      </c>
      <c r="F2515" t="s">
        <v>16</v>
      </c>
      <c r="G2515" t="str">
        <f>PROPER(base[[#This Row],[Evento]]&amp;" "&amp;base[[#This Row],[Tipo]])</f>
        <v>Despedida Adulto</v>
      </c>
      <c r="H2515" t="s">
        <v>15</v>
      </c>
      <c r="I2515">
        <v>150</v>
      </c>
      <c r="J2515" s="3">
        <f>VLOOKUP(_xlfn.CONCAT(base[[#This Row],[Evento]],base[[#This Row],[Tipo]]),'[1]tabela de preços'!$D$4:$E$14,2,0)</f>
        <v>120</v>
      </c>
      <c r="K2515" s="3">
        <v>18000</v>
      </c>
      <c r="L2515" s="3">
        <v>6874</v>
      </c>
      <c r="M2515" s="3">
        <v>11126</v>
      </c>
      <c r="N2515" t="s">
        <v>23</v>
      </c>
    </row>
    <row r="2516" spans="2:14" hidden="1" x14ac:dyDescent="0.25">
      <c r="B2516" s="2">
        <v>42839</v>
      </c>
      <c r="C2516" s="7">
        <f>YEAR(base[[#This Row],[Data]])</f>
        <v>2017</v>
      </c>
      <c r="D2516" s="7" t="str">
        <f>UPPER(TEXT(base[[#This Row],[Data]],"mmm"))</f>
        <v>ABR</v>
      </c>
      <c r="E2516" t="s">
        <v>10</v>
      </c>
      <c r="F2516" t="s">
        <v>11</v>
      </c>
      <c r="G2516" t="str">
        <f>PROPER(base[[#This Row],[Evento]]&amp;" "&amp;base[[#This Row],[Tipo]])</f>
        <v>Aniversário Infantil</v>
      </c>
      <c r="H2516" t="s">
        <v>12</v>
      </c>
      <c r="I2516">
        <v>50</v>
      </c>
      <c r="J2516" s="3">
        <f>VLOOKUP(_xlfn.CONCAT(base[[#This Row],[Evento]],base[[#This Row],[Tipo]]),'[1]tabela de preços'!$D$4:$E$14,2,0)</f>
        <v>70</v>
      </c>
      <c r="K2516" s="3">
        <v>3500</v>
      </c>
      <c r="L2516" s="3">
        <v>1283</v>
      </c>
      <c r="M2516" s="3">
        <v>2217</v>
      </c>
      <c r="N2516" t="s">
        <v>23</v>
      </c>
    </row>
    <row r="2517" spans="2:14" hidden="1" x14ac:dyDescent="0.25">
      <c r="B2517" s="2">
        <v>42702</v>
      </c>
      <c r="C2517" s="7">
        <f>YEAR(base[[#This Row],[Data]])</f>
        <v>2016</v>
      </c>
      <c r="D2517" s="7" t="str">
        <f>UPPER(TEXT(base[[#This Row],[Data]],"mmm"))</f>
        <v>NOV</v>
      </c>
      <c r="E2517" t="s">
        <v>10</v>
      </c>
      <c r="F2517" t="s">
        <v>14</v>
      </c>
      <c r="G2517" t="str">
        <f>PROPER(base[[#This Row],[Evento]]&amp;" "&amp;base[[#This Row],[Tipo]])</f>
        <v>Aniversário Teen</v>
      </c>
      <c r="H2517" t="s">
        <v>15</v>
      </c>
      <c r="I2517">
        <v>100</v>
      </c>
      <c r="J2517" s="3">
        <f>VLOOKUP(_xlfn.CONCAT(base[[#This Row],[Evento]],base[[#This Row],[Tipo]]),'[1]tabela de preços'!$D$4:$E$14,2,0)</f>
        <v>90</v>
      </c>
      <c r="K2517" s="3">
        <v>9000</v>
      </c>
      <c r="L2517" s="3">
        <v>3700</v>
      </c>
      <c r="M2517" s="3">
        <v>5300</v>
      </c>
      <c r="N2517" t="s">
        <v>23</v>
      </c>
    </row>
    <row r="2518" spans="2:14" hidden="1" x14ac:dyDescent="0.25">
      <c r="B2518" s="2">
        <v>42979</v>
      </c>
      <c r="C2518" s="7">
        <f>YEAR(base[[#This Row],[Data]])</f>
        <v>2017</v>
      </c>
      <c r="D2518" s="7" t="str">
        <f>UPPER(TEXT(base[[#This Row],[Data]],"mmm"))</f>
        <v>SET</v>
      </c>
      <c r="E2518" t="s">
        <v>10</v>
      </c>
      <c r="F2518" t="s">
        <v>16</v>
      </c>
      <c r="G2518" t="str">
        <f>PROPER(base[[#This Row],[Evento]]&amp;" "&amp;base[[#This Row],[Tipo]])</f>
        <v>Aniversário Adulto</v>
      </c>
      <c r="H2518" t="s">
        <v>12</v>
      </c>
      <c r="I2518">
        <v>150</v>
      </c>
      <c r="J2518" s="3">
        <f>VLOOKUP(_xlfn.CONCAT(base[[#This Row],[Evento]],base[[#This Row],[Tipo]]),'[1]tabela de preços'!$D$4:$E$14,2,0)</f>
        <v>120</v>
      </c>
      <c r="K2518" s="3">
        <v>18000</v>
      </c>
      <c r="L2518" s="3">
        <v>8070</v>
      </c>
      <c r="M2518" s="3">
        <v>9930</v>
      </c>
      <c r="N2518" t="s">
        <v>23</v>
      </c>
    </row>
    <row r="2519" spans="2:14" hidden="1" x14ac:dyDescent="0.25">
      <c r="B2519" s="2">
        <v>43075</v>
      </c>
      <c r="C2519" s="7">
        <f>YEAR(base[[#This Row],[Data]])</f>
        <v>2017</v>
      </c>
      <c r="D2519" s="7" t="str">
        <f>UPPER(TEXT(base[[#This Row],[Data]],"mmm"))</f>
        <v>DEZ</v>
      </c>
      <c r="E2519" t="s">
        <v>10</v>
      </c>
      <c r="F2519" t="s">
        <v>17</v>
      </c>
      <c r="G2519" t="str">
        <f>PROPER(base[[#This Row],[Evento]]&amp;" "&amp;base[[#This Row],[Tipo]])</f>
        <v>Aniversário Melhor Idade</v>
      </c>
      <c r="H2519" t="s">
        <v>15</v>
      </c>
      <c r="I2519">
        <v>70</v>
      </c>
      <c r="J2519" s="3">
        <f>VLOOKUP(_xlfn.CONCAT(base[[#This Row],[Evento]],base[[#This Row],[Tipo]]),'[1]tabela de preços'!$D$4:$E$14,2,0)</f>
        <v>120</v>
      </c>
      <c r="K2519" s="3">
        <v>8400</v>
      </c>
      <c r="L2519" s="3">
        <v>3416</v>
      </c>
      <c r="M2519" s="3">
        <v>4984</v>
      </c>
      <c r="N2519" t="s">
        <v>23</v>
      </c>
    </row>
    <row r="2520" spans="2:14" hidden="1" x14ac:dyDescent="0.25">
      <c r="B2520" s="2">
        <v>42858</v>
      </c>
      <c r="C2520" s="7">
        <f>YEAR(base[[#This Row],[Data]])</f>
        <v>2017</v>
      </c>
      <c r="D2520" s="7" t="str">
        <f>UPPER(TEXT(base[[#This Row],[Data]],"mmm"))</f>
        <v>MAI</v>
      </c>
      <c r="E2520" t="s">
        <v>18</v>
      </c>
      <c r="F2520" t="s">
        <v>16</v>
      </c>
      <c r="G2520" t="str">
        <f>PROPER(base[[#This Row],[Evento]]&amp;" "&amp;base[[#This Row],[Tipo]])</f>
        <v>Casamento Adulto</v>
      </c>
      <c r="H2520" t="s">
        <v>12</v>
      </c>
      <c r="I2520">
        <v>120</v>
      </c>
      <c r="J2520" s="3">
        <f>VLOOKUP(_xlfn.CONCAT(base[[#This Row],[Evento]],base[[#This Row],[Tipo]]),'[1]tabela de preços'!$D$4:$E$14,2,0)</f>
        <v>150</v>
      </c>
      <c r="K2520" s="3">
        <v>18000</v>
      </c>
      <c r="L2520" s="3">
        <v>6069</v>
      </c>
      <c r="M2520" s="3">
        <v>11931</v>
      </c>
      <c r="N2520" t="s">
        <v>23</v>
      </c>
    </row>
    <row r="2521" spans="2:14" hidden="1" x14ac:dyDescent="0.25">
      <c r="B2521" s="2">
        <v>43009</v>
      </c>
      <c r="C2521" s="7">
        <f>YEAR(base[[#This Row],[Data]])</f>
        <v>2017</v>
      </c>
      <c r="D2521" s="7" t="str">
        <f>UPPER(TEXT(base[[#This Row],[Data]],"mmm"))</f>
        <v>OUT</v>
      </c>
      <c r="E2521" t="s">
        <v>19</v>
      </c>
      <c r="F2521" t="s">
        <v>16</v>
      </c>
      <c r="G2521" t="str">
        <f>PROPER(base[[#This Row],[Evento]]&amp;" "&amp;base[[#This Row],[Tipo]])</f>
        <v>Bodas Adulto</v>
      </c>
      <c r="H2521" t="s">
        <v>15</v>
      </c>
      <c r="I2521">
        <v>100</v>
      </c>
      <c r="J2521" s="3">
        <f>VLOOKUP(_xlfn.CONCAT(base[[#This Row],[Evento]],base[[#This Row],[Tipo]]),'[1]tabela de preços'!$D$4:$E$14,2,0)</f>
        <v>150</v>
      </c>
      <c r="K2521" s="3">
        <v>15000</v>
      </c>
      <c r="L2521" s="3">
        <v>5790</v>
      </c>
      <c r="M2521" s="3">
        <v>9210</v>
      </c>
      <c r="N2521" t="s">
        <v>23</v>
      </c>
    </row>
    <row r="2522" spans="2:14" hidden="1" x14ac:dyDescent="0.25">
      <c r="B2522" s="2">
        <v>42888</v>
      </c>
      <c r="C2522" s="7">
        <f>YEAR(base[[#This Row],[Data]])</f>
        <v>2017</v>
      </c>
      <c r="D2522" s="7" t="str">
        <f>UPPER(TEXT(base[[#This Row],[Data]],"mmm"))</f>
        <v>JUN</v>
      </c>
      <c r="E2522" t="s">
        <v>19</v>
      </c>
      <c r="F2522" t="s">
        <v>17</v>
      </c>
      <c r="G2522" t="str">
        <f>PROPER(base[[#This Row],[Evento]]&amp;" "&amp;base[[#This Row],[Tipo]])</f>
        <v>Bodas Melhor Idade</v>
      </c>
      <c r="H2522" t="s">
        <v>12</v>
      </c>
      <c r="I2522">
        <v>200</v>
      </c>
      <c r="J2522" s="3">
        <f>VLOOKUP(_xlfn.CONCAT(base[[#This Row],[Evento]],base[[#This Row],[Tipo]]),'[1]tabela de preços'!$D$4:$E$14,2,0)</f>
        <v>120</v>
      </c>
      <c r="K2522" s="3">
        <v>24000</v>
      </c>
      <c r="L2522" s="3">
        <v>8133</v>
      </c>
      <c r="M2522" s="3">
        <v>15867</v>
      </c>
      <c r="N2522" t="s">
        <v>23</v>
      </c>
    </row>
    <row r="2523" spans="2:14" hidden="1" x14ac:dyDescent="0.25">
      <c r="B2523" s="2">
        <v>42977</v>
      </c>
      <c r="C2523" s="7">
        <f>YEAR(base[[#This Row],[Data]])</f>
        <v>2017</v>
      </c>
      <c r="D2523" s="7" t="str">
        <f>UPPER(TEXT(base[[#This Row],[Data]],"mmm"))</f>
        <v>AGO</v>
      </c>
      <c r="E2523" t="s">
        <v>20</v>
      </c>
      <c r="F2523" t="s">
        <v>16</v>
      </c>
      <c r="G2523" t="str">
        <f>PROPER(base[[#This Row],[Evento]]&amp;" "&amp;base[[#This Row],[Tipo]])</f>
        <v>Empresa Adulto</v>
      </c>
      <c r="H2523" t="s">
        <v>15</v>
      </c>
      <c r="I2523">
        <v>50</v>
      </c>
      <c r="J2523" s="3">
        <f>VLOOKUP(_xlfn.CONCAT(base[[#This Row],[Evento]],base[[#This Row],[Tipo]]),'[1]tabela de preços'!$D$4:$E$14,2,0)</f>
        <v>100</v>
      </c>
      <c r="K2523" s="3">
        <v>5000</v>
      </c>
      <c r="L2523" s="3">
        <v>2093</v>
      </c>
      <c r="M2523" s="3">
        <v>2907</v>
      </c>
      <c r="N2523" t="s">
        <v>23</v>
      </c>
    </row>
    <row r="2524" spans="2:14" hidden="1" x14ac:dyDescent="0.25">
      <c r="B2524" s="2">
        <v>42615</v>
      </c>
      <c r="C2524" s="7">
        <f>YEAR(base[[#This Row],[Data]])</f>
        <v>2016</v>
      </c>
      <c r="D2524" s="7" t="str">
        <f>UPPER(TEXT(base[[#This Row],[Data]],"mmm"))</f>
        <v>SET</v>
      </c>
      <c r="E2524" t="s">
        <v>21</v>
      </c>
      <c r="F2524" t="s">
        <v>14</v>
      </c>
      <c r="G2524" t="str">
        <f>PROPER(base[[#This Row],[Evento]]&amp;" "&amp;base[[#This Row],[Tipo]])</f>
        <v>15 Anos Teen</v>
      </c>
      <c r="H2524" t="s">
        <v>12</v>
      </c>
      <c r="I2524">
        <v>100</v>
      </c>
      <c r="J2524" s="3">
        <f>VLOOKUP(_xlfn.CONCAT(base[[#This Row],[Evento]],base[[#This Row],[Tipo]]),'[1]tabela de preços'!$D$4:$E$14,2,0)</f>
        <v>90</v>
      </c>
      <c r="K2524" s="3">
        <v>9000</v>
      </c>
      <c r="L2524" s="3">
        <v>3777</v>
      </c>
      <c r="M2524" s="3">
        <v>5223</v>
      </c>
      <c r="N2524" t="s">
        <v>23</v>
      </c>
    </row>
    <row r="2525" spans="2:14" hidden="1" x14ac:dyDescent="0.25">
      <c r="B2525" s="2">
        <v>42890</v>
      </c>
      <c r="C2525" s="7">
        <f>YEAR(base[[#This Row],[Data]])</f>
        <v>2017</v>
      </c>
      <c r="D2525" s="7" t="str">
        <f>UPPER(TEXT(base[[#This Row],[Data]],"mmm"))</f>
        <v>JUN</v>
      </c>
      <c r="E2525" t="s">
        <v>22</v>
      </c>
      <c r="F2525" t="s">
        <v>16</v>
      </c>
      <c r="G2525" t="str">
        <f>PROPER(base[[#This Row],[Evento]]&amp;" "&amp;base[[#This Row],[Tipo]])</f>
        <v>Despedida Adulto</v>
      </c>
      <c r="H2525" t="s">
        <v>15</v>
      </c>
      <c r="I2525">
        <v>150</v>
      </c>
      <c r="J2525" s="3">
        <f>VLOOKUP(_xlfn.CONCAT(base[[#This Row],[Evento]],base[[#This Row],[Tipo]]),'[1]tabela de preços'!$D$4:$E$14,2,0)</f>
        <v>120</v>
      </c>
      <c r="K2525" s="3">
        <v>18000</v>
      </c>
      <c r="L2525" s="3">
        <v>7938</v>
      </c>
      <c r="M2525" s="3">
        <v>10062</v>
      </c>
      <c r="N2525" t="s">
        <v>23</v>
      </c>
    </row>
    <row r="2526" spans="2:14" hidden="1" x14ac:dyDescent="0.25">
      <c r="B2526" s="2">
        <v>42908</v>
      </c>
      <c r="C2526" s="7">
        <f>YEAR(base[[#This Row],[Data]])</f>
        <v>2017</v>
      </c>
      <c r="D2526" s="7" t="str">
        <f>UPPER(TEXT(base[[#This Row],[Data]],"mmm"))</f>
        <v>JUN</v>
      </c>
      <c r="E2526" t="s">
        <v>10</v>
      </c>
      <c r="F2526" t="s">
        <v>11</v>
      </c>
      <c r="G2526" t="str">
        <f>PROPER(base[[#This Row],[Evento]]&amp;" "&amp;base[[#This Row],[Tipo]])</f>
        <v>Aniversário Infantil</v>
      </c>
      <c r="H2526" t="s">
        <v>12</v>
      </c>
      <c r="I2526">
        <v>50</v>
      </c>
      <c r="J2526" s="3">
        <f>VLOOKUP(_xlfn.CONCAT(base[[#This Row],[Evento]],base[[#This Row],[Tipo]]),'[1]tabela de preços'!$D$4:$E$14,2,0)</f>
        <v>70</v>
      </c>
      <c r="K2526" s="3">
        <v>3500</v>
      </c>
      <c r="L2526" s="3">
        <v>1380</v>
      </c>
      <c r="M2526" s="3">
        <v>2120</v>
      </c>
      <c r="N2526" t="s">
        <v>23</v>
      </c>
    </row>
    <row r="2527" spans="2:14" hidden="1" x14ac:dyDescent="0.25">
      <c r="B2527" s="2">
        <v>42574</v>
      </c>
      <c r="C2527" s="7">
        <f>YEAR(base[[#This Row],[Data]])</f>
        <v>2016</v>
      </c>
      <c r="D2527" s="7" t="str">
        <f>UPPER(TEXT(base[[#This Row],[Data]],"mmm"))</f>
        <v>JUL</v>
      </c>
      <c r="E2527" t="s">
        <v>10</v>
      </c>
      <c r="F2527" t="s">
        <v>14</v>
      </c>
      <c r="G2527" t="str">
        <f>PROPER(base[[#This Row],[Evento]]&amp;" "&amp;base[[#This Row],[Tipo]])</f>
        <v>Aniversário Teen</v>
      </c>
      <c r="H2527" t="s">
        <v>15</v>
      </c>
      <c r="I2527">
        <v>100</v>
      </c>
      <c r="J2527" s="3">
        <f>VLOOKUP(_xlfn.CONCAT(base[[#This Row],[Evento]],base[[#This Row],[Tipo]]),'[1]tabela de preços'!$D$4:$E$14,2,0)</f>
        <v>90</v>
      </c>
      <c r="K2527" s="3">
        <v>9000</v>
      </c>
      <c r="L2527" s="3">
        <v>4019</v>
      </c>
      <c r="M2527" s="3">
        <v>4981</v>
      </c>
      <c r="N2527" t="s">
        <v>23</v>
      </c>
    </row>
    <row r="2528" spans="2:14" hidden="1" x14ac:dyDescent="0.25">
      <c r="B2528" s="2">
        <v>43029</v>
      </c>
      <c r="C2528" s="7">
        <f>YEAR(base[[#This Row],[Data]])</f>
        <v>2017</v>
      </c>
      <c r="D2528" s="7" t="str">
        <f>UPPER(TEXT(base[[#This Row],[Data]],"mmm"))</f>
        <v>OUT</v>
      </c>
      <c r="E2528" t="s">
        <v>10</v>
      </c>
      <c r="F2528" t="s">
        <v>16</v>
      </c>
      <c r="G2528" t="str">
        <f>PROPER(base[[#This Row],[Evento]]&amp;" "&amp;base[[#This Row],[Tipo]])</f>
        <v>Aniversário Adulto</v>
      </c>
      <c r="H2528" t="s">
        <v>12</v>
      </c>
      <c r="I2528">
        <v>150</v>
      </c>
      <c r="J2528" s="3">
        <f>VLOOKUP(_xlfn.CONCAT(base[[#This Row],[Evento]],base[[#This Row],[Tipo]]),'[1]tabela de preços'!$D$4:$E$14,2,0)</f>
        <v>120</v>
      </c>
      <c r="K2528" s="3">
        <v>18000</v>
      </c>
      <c r="L2528" s="3">
        <v>7395</v>
      </c>
      <c r="M2528" s="3">
        <v>10605</v>
      </c>
      <c r="N2528" t="s">
        <v>23</v>
      </c>
    </row>
    <row r="2529" spans="2:14" hidden="1" x14ac:dyDescent="0.25">
      <c r="B2529" s="2">
        <v>42820</v>
      </c>
      <c r="C2529" s="7">
        <f>YEAR(base[[#This Row],[Data]])</f>
        <v>2017</v>
      </c>
      <c r="D2529" s="7" t="str">
        <f>UPPER(TEXT(base[[#This Row],[Data]],"mmm"))</f>
        <v>MAR</v>
      </c>
      <c r="E2529" t="s">
        <v>10</v>
      </c>
      <c r="F2529" t="s">
        <v>17</v>
      </c>
      <c r="G2529" t="str">
        <f>PROPER(base[[#This Row],[Evento]]&amp;" "&amp;base[[#This Row],[Tipo]])</f>
        <v>Aniversário Melhor Idade</v>
      </c>
      <c r="H2529" t="s">
        <v>15</v>
      </c>
      <c r="I2529">
        <v>70</v>
      </c>
      <c r="J2529" s="3">
        <f>VLOOKUP(_xlfn.CONCAT(base[[#This Row],[Evento]],base[[#This Row],[Tipo]]),'[1]tabela de preços'!$D$4:$E$14,2,0)</f>
        <v>120</v>
      </c>
      <c r="K2529" s="3">
        <v>8400</v>
      </c>
      <c r="L2529" s="3">
        <v>3645</v>
      </c>
      <c r="M2529" s="3">
        <v>4755</v>
      </c>
      <c r="N2529" t="s">
        <v>23</v>
      </c>
    </row>
    <row r="2530" spans="2:14" hidden="1" x14ac:dyDescent="0.25">
      <c r="B2530" s="2">
        <v>43068</v>
      </c>
      <c r="C2530" s="7">
        <f>YEAR(base[[#This Row],[Data]])</f>
        <v>2017</v>
      </c>
      <c r="D2530" s="7" t="str">
        <f>UPPER(TEXT(base[[#This Row],[Data]],"mmm"))</f>
        <v>NOV</v>
      </c>
      <c r="E2530" t="s">
        <v>18</v>
      </c>
      <c r="F2530" t="s">
        <v>16</v>
      </c>
      <c r="G2530" t="str">
        <f>PROPER(base[[#This Row],[Evento]]&amp;" "&amp;base[[#This Row],[Tipo]])</f>
        <v>Casamento Adulto</v>
      </c>
      <c r="H2530" t="s">
        <v>12</v>
      </c>
      <c r="I2530">
        <v>120</v>
      </c>
      <c r="J2530" s="3">
        <f>VLOOKUP(_xlfn.CONCAT(base[[#This Row],[Evento]],base[[#This Row],[Tipo]]),'[1]tabela de preços'!$D$4:$E$14,2,0)</f>
        <v>150</v>
      </c>
      <c r="K2530" s="3">
        <v>18000</v>
      </c>
      <c r="L2530" s="3">
        <v>6889</v>
      </c>
      <c r="M2530" s="3">
        <v>11111</v>
      </c>
      <c r="N2530" t="s">
        <v>23</v>
      </c>
    </row>
    <row r="2531" spans="2:14" hidden="1" x14ac:dyDescent="0.25">
      <c r="B2531" s="2">
        <v>42393</v>
      </c>
      <c r="C2531" s="7">
        <f>YEAR(base[[#This Row],[Data]])</f>
        <v>2016</v>
      </c>
      <c r="D2531" s="7" t="str">
        <f>UPPER(TEXT(base[[#This Row],[Data]],"mmm"))</f>
        <v>JAN</v>
      </c>
      <c r="E2531" t="s">
        <v>19</v>
      </c>
      <c r="F2531" t="s">
        <v>16</v>
      </c>
      <c r="G2531" t="str">
        <f>PROPER(base[[#This Row],[Evento]]&amp;" "&amp;base[[#This Row],[Tipo]])</f>
        <v>Bodas Adulto</v>
      </c>
      <c r="H2531" t="s">
        <v>15</v>
      </c>
      <c r="I2531">
        <v>100</v>
      </c>
      <c r="J2531" s="3">
        <f>VLOOKUP(_xlfn.CONCAT(base[[#This Row],[Evento]],base[[#This Row],[Tipo]]),'[1]tabela de preços'!$D$4:$E$14,2,0)</f>
        <v>150</v>
      </c>
      <c r="K2531" s="3">
        <v>15000</v>
      </c>
      <c r="L2531" s="3">
        <v>6102</v>
      </c>
      <c r="M2531" s="3">
        <v>8898</v>
      </c>
      <c r="N2531" t="s">
        <v>23</v>
      </c>
    </row>
    <row r="2532" spans="2:14" hidden="1" x14ac:dyDescent="0.25">
      <c r="B2532" s="2">
        <v>42526</v>
      </c>
      <c r="C2532" s="7">
        <f>YEAR(base[[#This Row],[Data]])</f>
        <v>2016</v>
      </c>
      <c r="D2532" s="7" t="str">
        <f>UPPER(TEXT(base[[#This Row],[Data]],"mmm"))</f>
        <v>JUN</v>
      </c>
      <c r="E2532" t="s">
        <v>19</v>
      </c>
      <c r="F2532" t="s">
        <v>17</v>
      </c>
      <c r="G2532" t="str">
        <f>PROPER(base[[#This Row],[Evento]]&amp;" "&amp;base[[#This Row],[Tipo]])</f>
        <v>Bodas Melhor Idade</v>
      </c>
      <c r="H2532" t="s">
        <v>12</v>
      </c>
      <c r="I2532">
        <v>200</v>
      </c>
      <c r="J2532" s="3">
        <f>VLOOKUP(_xlfn.CONCAT(base[[#This Row],[Evento]],base[[#This Row],[Tipo]]),'[1]tabela de preços'!$D$4:$E$14,2,0)</f>
        <v>120</v>
      </c>
      <c r="K2532" s="3">
        <v>24000</v>
      </c>
      <c r="L2532" s="3">
        <v>10656</v>
      </c>
      <c r="M2532" s="3">
        <v>13344</v>
      </c>
      <c r="N2532" t="s">
        <v>23</v>
      </c>
    </row>
    <row r="2533" spans="2:14" hidden="1" x14ac:dyDescent="0.25">
      <c r="B2533" s="2">
        <v>42439</v>
      </c>
      <c r="C2533" s="7">
        <f>YEAR(base[[#This Row],[Data]])</f>
        <v>2016</v>
      </c>
      <c r="D2533" s="7" t="str">
        <f>UPPER(TEXT(base[[#This Row],[Data]],"mmm"))</f>
        <v>MAR</v>
      </c>
      <c r="E2533" t="s">
        <v>20</v>
      </c>
      <c r="F2533" t="s">
        <v>16</v>
      </c>
      <c r="G2533" t="str">
        <f>PROPER(base[[#This Row],[Evento]]&amp;" "&amp;base[[#This Row],[Tipo]])</f>
        <v>Empresa Adulto</v>
      </c>
      <c r="H2533" t="s">
        <v>15</v>
      </c>
      <c r="I2533">
        <v>50</v>
      </c>
      <c r="J2533" s="3">
        <f>VLOOKUP(_xlfn.CONCAT(base[[#This Row],[Evento]],base[[#This Row],[Tipo]]),'[1]tabela de preços'!$D$4:$E$14,2,0)</f>
        <v>100</v>
      </c>
      <c r="K2533" s="3">
        <v>5000</v>
      </c>
      <c r="L2533" s="3">
        <v>1736</v>
      </c>
      <c r="M2533" s="3">
        <v>3264</v>
      </c>
      <c r="N2533" t="s">
        <v>23</v>
      </c>
    </row>
    <row r="2534" spans="2:14" hidden="1" x14ac:dyDescent="0.25">
      <c r="B2534" s="2">
        <v>42584</v>
      </c>
      <c r="C2534" s="7">
        <f>YEAR(base[[#This Row],[Data]])</f>
        <v>2016</v>
      </c>
      <c r="D2534" s="7" t="str">
        <f>UPPER(TEXT(base[[#This Row],[Data]],"mmm"))</f>
        <v>AGO</v>
      </c>
      <c r="E2534" t="s">
        <v>21</v>
      </c>
      <c r="F2534" t="s">
        <v>14</v>
      </c>
      <c r="G2534" t="str">
        <f>PROPER(base[[#This Row],[Evento]]&amp;" "&amp;base[[#This Row],[Tipo]])</f>
        <v>15 Anos Teen</v>
      </c>
      <c r="H2534" t="s">
        <v>12</v>
      </c>
      <c r="I2534">
        <v>100</v>
      </c>
      <c r="J2534" s="3">
        <f>VLOOKUP(_xlfn.CONCAT(base[[#This Row],[Evento]],base[[#This Row],[Tipo]]),'[1]tabela de preços'!$D$4:$E$14,2,0)</f>
        <v>90</v>
      </c>
      <c r="K2534" s="3">
        <v>9000</v>
      </c>
      <c r="L2534" s="3">
        <v>3670</v>
      </c>
      <c r="M2534" s="3">
        <v>5330</v>
      </c>
      <c r="N2534" t="s">
        <v>23</v>
      </c>
    </row>
    <row r="2535" spans="2:14" hidden="1" x14ac:dyDescent="0.25">
      <c r="B2535" s="2">
        <v>42700</v>
      </c>
      <c r="C2535" s="7">
        <f>YEAR(base[[#This Row],[Data]])</f>
        <v>2016</v>
      </c>
      <c r="D2535" s="7" t="str">
        <f>UPPER(TEXT(base[[#This Row],[Data]],"mmm"))</f>
        <v>NOV</v>
      </c>
      <c r="E2535" t="s">
        <v>22</v>
      </c>
      <c r="F2535" t="s">
        <v>16</v>
      </c>
      <c r="G2535" t="str">
        <f>PROPER(base[[#This Row],[Evento]]&amp;" "&amp;base[[#This Row],[Tipo]])</f>
        <v>Despedida Adulto</v>
      </c>
      <c r="H2535" t="s">
        <v>15</v>
      </c>
      <c r="I2535">
        <v>150</v>
      </c>
      <c r="J2535" s="3">
        <f>VLOOKUP(_xlfn.CONCAT(base[[#This Row],[Evento]],base[[#This Row],[Tipo]]),'[1]tabela de preços'!$D$4:$E$14,2,0)</f>
        <v>120</v>
      </c>
      <c r="K2535" s="3">
        <v>18000</v>
      </c>
      <c r="L2535" s="3">
        <v>6801</v>
      </c>
      <c r="M2535" s="3">
        <v>11199</v>
      </c>
      <c r="N2535" t="s">
        <v>23</v>
      </c>
    </row>
    <row r="2536" spans="2:14" hidden="1" x14ac:dyDescent="0.25">
      <c r="B2536" s="2">
        <v>42641</v>
      </c>
      <c r="C2536" s="7">
        <f>YEAR(base[[#This Row],[Data]])</f>
        <v>2016</v>
      </c>
      <c r="D2536" s="7" t="str">
        <f>UPPER(TEXT(base[[#This Row],[Data]],"mmm"))</f>
        <v>SET</v>
      </c>
      <c r="E2536" t="s">
        <v>10</v>
      </c>
      <c r="F2536" t="s">
        <v>11</v>
      </c>
      <c r="G2536" t="str">
        <f>PROPER(base[[#This Row],[Evento]]&amp;" "&amp;base[[#This Row],[Tipo]])</f>
        <v>Aniversário Infantil</v>
      </c>
      <c r="H2536" t="s">
        <v>12</v>
      </c>
      <c r="I2536">
        <v>50</v>
      </c>
      <c r="J2536" s="3">
        <f>VLOOKUP(_xlfn.CONCAT(base[[#This Row],[Evento]],base[[#This Row],[Tipo]]),'[1]tabela de preços'!$D$4:$E$14,2,0)</f>
        <v>70</v>
      </c>
      <c r="K2536" s="3">
        <v>3500</v>
      </c>
      <c r="L2536" s="3">
        <v>1517</v>
      </c>
      <c r="M2536" s="3">
        <v>1983</v>
      </c>
      <c r="N2536" t="s">
        <v>23</v>
      </c>
    </row>
    <row r="2537" spans="2:14" hidden="1" x14ac:dyDescent="0.25">
      <c r="B2537" s="2">
        <v>43029</v>
      </c>
      <c r="C2537" s="7">
        <f>YEAR(base[[#This Row],[Data]])</f>
        <v>2017</v>
      </c>
      <c r="D2537" s="7" t="str">
        <f>UPPER(TEXT(base[[#This Row],[Data]],"mmm"))</f>
        <v>OUT</v>
      </c>
      <c r="E2537" t="s">
        <v>10</v>
      </c>
      <c r="F2537" t="s">
        <v>14</v>
      </c>
      <c r="G2537" t="str">
        <f>PROPER(base[[#This Row],[Evento]]&amp;" "&amp;base[[#This Row],[Tipo]])</f>
        <v>Aniversário Teen</v>
      </c>
      <c r="H2537" t="s">
        <v>15</v>
      </c>
      <c r="I2537">
        <v>100</v>
      </c>
      <c r="J2537" s="3">
        <f>VLOOKUP(_xlfn.CONCAT(base[[#This Row],[Evento]],base[[#This Row],[Tipo]]),'[1]tabela de preços'!$D$4:$E$14,2,0)</f>
        <v>90</v>
      </c>
      <c r="K2537" s="3">
        <v>9000</v>
      </c>
      <c r="L2537" s="3">
        <v>3055</v>
      </c>
      <c r="M2537" s="3">
        <v>5945</v>
      </c>
      <c r="N2537" t="s">
        <v>23</v>
      </c>
    </row>
    <row r="2538" spans="2:14" hidden="1" x14ac:dyDescent="0.25">
      <c r="B2538" s="2">
        <v>42972</v>
      </c>
      <c r="C2538" s="7">
        <f>YEAR(base[[#This Row],[Data]])</f>
        <v>2017</v>
      </c>
      <c r="D2538" s="7" t="str">
        <f>UPPER(TEXT(base[[#This Row],[Data]],"mmm"))</f>
        <v>AGO</v>
      </c>
      <c r="E2538" t="s">
        <v>10</v>
      </c>
      <c r="F2538" t="s">
        <v>16</v>
      </c>
      <c r="G2538" t="str">
        <f>PROPER(base[[#This Row],[Evento]]&amp;" "&amp;base[[#This Row],[Tipo]])</f>
        <v>Aniversário Adulto</v>
      </c>
      <c r="H2538" t="s">
        <v>12</v>
      </c>
      <c r="I2538">
        <v>150</v>
      </c>
      <c r="J2538" s="3">
        <f>VLOOKUP(_xlfn.CONCAT(base[[#This Row],[Evento]],base[[#This Row],[Tipo]]),'[1]tabela de preços'!$D$4:$E$14,2,0)</f>
        <v>120</v>
      </c>
      <c r="K2538" s="3">
        <v>18000</v>
      </c>
      <c r="L2538" s="3">
        <v>7205</v>
      </c>
      <c r="M2538" s="3">
        <v>10795</v>
      </c>
      <c r="N2538" t="s">
        <v>23</v>
      </c>
    </row>
    <row r="2539" spans="2:14" hidden="1" x14ac:dyDescent="0.25">
      <c r="B2539" s="2">
        <v>42915</v>
      </c>
      <c r="C2539" s="7">
        <f>YEAR(base[[#This Row],[Data]])</f>
        <v>2017</v>
      </c>
      <c r="D2539" s="7" t="str">
        <f>UPPER(TEXT(base[[#This Row],[Data]],"mmm"))</f>
        <v>JUN</v>
      </c>
      <c r="E2539" t="s">
        <v>10</v>
      </c>
      <c r="F2539" t="s">
        <v>17</v>
      </c>
      <c r="G2539" t="str">
        <f>PROPER(base[[#This Row],[Evento]]&amp;" "&amp;base[[#This Row],[Tipo]])</f>
        <v>Aniversário Melhor Idade</v>
      </c>
      <c r="H2539" t="s">
        <v>15</v>
      </c>
      <c r="I2539">
        <v>70</v>
      </c>
      <c r="J2539" s="3">
        <f>VLOOKUP(_xlfn.CONCAT(base[[#This Row],[Evento]],base[[#This Row],[Tipo]]),'[1]tabela de preços'!$D$4:$E$14,2,0)</f>
        <v>120</v>
      </c>
      <c r="K2539" s="3">
        <v>8400</v>
      </c>
      <c r="L2539" s="3">
        <v>3605</v>
      </c>
      <c r="M2539" s="3">
        <v>4795</v>
      </c>
      <c r="N2539" t="s">
        <v>23</v>
      </c>
    </row>
    <row r="2540" spans="2:14" hidden="1" x14ac:dyDescent="0.25">
      <c r="B2540" s="2">
        <v>42952</v>
      </c>
      <c r="C2540" s="7">
        <f>YEAR(base[[#This Row],[Data]])</f>
        <v>2017</v>
      </c>
      <c r="D2540" s="7" t="str">
        <f>UPPER(TEXT(base[[#This Row],[Data]],"mmm"))</f>
        <v>AGO</v>
      </c>
      <c r="E2540" t="s">
        <v>18</v>
      </c>
      <c r="F2540" t="s">
        <v>16</v>
      </c>
      <c r="G2540" t="str">
        <f>PROPER(base[[#This Row],[Evento]]&amp;" "&amp;base[[#This Row],[Tipo]])</f>
        <v>Casamento Adulto</v>
      </c>
      <c r="H2540" t="s">
        <v>12</v>
      </c>
      <c r="I2540">
        <v>120</v>
      </c>
      <c r="J2540" s="3">
        <f>VLOOKUP(_xlfn.CONCAT(base[[#This Row],[Evento]],base[[#This Row],[Tipo]]),'[1]tabela de preços'!$D$4:$E$14,2,0)</f>
        <v>150</v>
      </c>
      <c r="K2540" s="3">
        <v>18000</v>
      </c>
      <c r="L2540" s="3">
        <v>7870</v>
      </c>
      <c r="M2540" s="3">
        <v>10130</v>
      </c>
      <c r="N2540" t="s">
        <v>23</v>
      </c>
    </row>
    <row r="2541" spans="2:14" hidden="1" x14ac:dyDescent="0.25">
      <c r="B2541" s="2">
        <v>42622</v>
      </c>
      <c r="C2541" s="7">
        <f>YEAR(base[[#This Row],[Data]])</f>
        <v>2016</v>
      </c>
      <c r="D2541" s="7" t="str">
        <f>UPPER(TEXT(base[[#This Row],[Data]],"mmm"))</f>
        <v>SET</v>
      </c>
      <c r="E2541" t="s">
        <v>19</v>
      </c>
      <c r="F2541" t="s">
        <v>16</v>
      </c>
      <c r="G2541" t="str">
        <f>PROPER(base[[#This Row],[Evento]]&amp;" "&amp;base[[#This Row],[Tipo]])</f>
        <v>Bodas Adulto</v>
      </c>
      <c r="H2541" t="s">
        <v>15</v>
      </c>
      <c r="I2541">
        <v>100</v>
      </c>
      <c r="J2541" s="3">
        <f>VLOOKUP(_xlfn.CONCAT(base[[#This Row],[Evento]],base[[#This Row],[Tipo]]),'[1]tabela de preços'!$D$4:$E$14,2,0)</f>
        <v>150</v>
      </c>
      <c r="K2541" s="3">
        <v>15000</v>
      </c>
      <c r="L2541" s="3">
        <v>6395</v>
      </c>
      <c r="M2541" s="3">
        <v>8605</v>
      </c>
      <c r="N2541" t="s">
        <v>23</v>
      </c>
    </row>
    <row r="2542" spans="2:14" hidden="1" x14ac:dyDescent="0.25">
      <c r="B2542" s="2">
        <v>42574</v>
      </c>
      <c r="C2542" s="7">
        <f>YEAR(base[[#This Row],[Data]])</f>
        <v>2016</v>
      </c>
      <c r="D2542" s="7" t="str">
        <f>UPPER(TEXT(base[[#This Row],[Data]],"mmm"))</f>
        <v>JUL</v>
      </c>
      <c r="E2542" t="s">
        <v>19</v>
      </c>
      <c r="F2542" t="s">
        <v>17</v>
      </c>
      <c r="G2542" t="str">
        <f>PROPER(base[[#This Row],[Evento]]&amp;" "&amp;base[[#This Row],[Tipo]])</f>
        <v>Bodas Melhor Idade</v>
      </c>
      <c r="H2542" t="s">
        <v>12</v>
      </c>
      <c r="I2542">
        <v>200</v>
      </c>
      <c r="J2542" s="3">
        <f>VLOOKUP(_xlfn.CONCAT(base[[#This Row],[Evento]],base[[#This Row],[Tipo]]),'[1]tabela de preços'!$D$4:$E$14,2,0)</f>
        <v>120</v>
      </c>
      <c r="K2542" s="3">
        <v>24000</v>
      </c>
      <c r="L2542" s="3">
        <v>10505</v>
      </c>
      <c r="M2542" s="3">
        <v>13495</v>
      </c>
      <c r="N2542" t="s">
        <v>23</v>
      </c>
    </row>
    <row r="2543" spans="2:14" hidden="1" x14ac:dyDescent="0.25">
      <c r="B2543" s="2">
        <v>42875</v>
      </c>
      <c r="C2543" s="7">
        <f>YEAR(base[[#This Row],[Data]])</f>
        <v>2017</v>
      </c>
      <c r="D2543" s="7" t="str">
        <f>UPPER(TEXT(base[[#This Row],[Data]],"mmm"))</f>
        <v>MAI</v>
      </c>
      <c r="E2543" t="s">
        <v>20</v>
      </c>
      <c r="F2543" t="s">
        <v>16</v>
      </c>
      <c r="G2543" t="str">
        <f>PROPER(base[[#This Row],[Evento]]&amp;" "&amp;base[[#This Row],[Tipo]])</f>
        <v>Empresa Adulto</v>
      </c>
      <c r="H2543" t="s">
        <v>15</v>
      </c>
      <c r="I2543">
        <v>50</v>
      </c>
      <c r="J2543" s="3">
        <f>VLOOKUP(_xlfn.CONCAT(base[[#This Row],[Evento]],base[[#This Row],[Tipo]]),'[1]tabela de preços'!$D$4:$E$14,2,0)</f>
        <v>100</v>
      </c>
      <c r="K2543" s="3">
        <v>5000</v>
      </c>
      <c r="L2543" s="3">
        <v>1720</v>
      </c>
      <c r="M2543" s="3">
        <v>3280</v>
      </c>
      <c r="N2543" t="s">
        <v>23</v>
      </c>
    </row>
    <row r="2544" spans="2:14" x14ac:dyDescent="0.25">
      <c r="B2544" s="2">
        <v>42760</v>
      </c>
      <c r="C2544" s="7">
        <f>YEAR(base[[#This Row],[Data]])</f>
        <v>2017</v>
      </c>
      <c r="D2544" s="7" t="str">
        <f>UPPER(TEXT(base[[#This Row],[Data]],"mmm"))</f>
        <v>JAN</v>
      </c>
      <c r="E2544" t="s">
        <v>21</v>
      </c>
      <c r="F2544" t="s">
        <v>14</v>
      </c>
      <c r="G2544" t="str">
        <f>PROPER(base[[#This Row],[Evento]]&amp;" "&amp;base[[#This Row],[Tipo]])</f>
        <v>15 Anos Teen</v>
      </c>
      <c r="H2544" t="s">
        <v>12</v>
      </c>
      <c r="I2544">
        <v>100</v>
      </c>
      <c r="J2544" s="3">
        <f>VLOOKUP(_xlfn.CONCAT(base[[#This Row],[Evento]],base[[#This Row],[Tipo]]),'[1]tabela de preços'!$D$4:$E$14,2,0)</f>
        <v>90</v>
      </c>
      <c r="K2544" s="3">
        <v>9000</v>
      </c>
      <c r="L2544" s="3">
        <v>3967</v>
      </c>
      <c r="M2544" s="3">
        <v>5033</v>
      </c>
      <c r="N2544" t="s">
        <v>23</v>
      </c>
    </row>
    <row r="2545" spans="2:14" hidden="1" x14ac:dyDescent="0.25">
      <c r="B2545" s="2">
        <v>42670</v>
      </c>
      <c r="C2545" s="7">
        <f>YEAR(base[[#This Row],[Data]])</f>
        <v>2016</v>
      </c>
      <c r="D2545" s="7" t="str">
        <f>UPPER(TEXT(base[[#This Row],[Data]],"mmm"))</f>
        <v>OUT</v>
      </c>
      <c r="E2545" t="s">
        <v>22</v>
      </c>
      <c r="F2545" t="s">
        <v>16</v>
      </c>
      <c r="G2545" t="str">
        <f>PROPER(base[[#This Row],[Evento]]&amp;" "&amp;base[[#This Row],[Tipo]])</f>
        <v>Despedida Adulto</v>
      </c>
      <c r="H2545" t="s">
        <v>15</v>
      </c>
      <c r="I2545">
        <v>150</v>
      </c>
      <c r="J2545" s="3">
        <f>VLOOKUP(_xlfn.CONCAT(base[[#This Row],[Evento]],base[[#This Row],[Tipo]]),'[1]tabela de preços'!$D$4:$E$14,2,0)</f>
        <v>120</v>
      </c>
      <c r="K2545" s="3">
        <v>18000</v>
      </c>
      <c r="L2545" s="3">
        <v>6581</v>
      </c>
      <c r="M2545" s="3">
        <v>11419</v>
      </c>
      <c r="N2545" t="s">
        <v>23</v>
      </c>
    </row>
    <row r="2546" spans="2:14" hidden="1" x14ac:dyDescent="0.25">
      <c r="B2546" s="2">
        <v>42532</v>
      </c>
      <c r="C2546" s="7">
        <f>YEAR(base[[#This Row],[Data]])</f>
        <v>2016</v>
      </c>
      <c r="D2546" s="7" t="str">
        <f>UPPER(TEXT(base[[#This Row],[Data]],"mmm"))</f>
        <v>JUN</v>
      </c>
      <c r="E2546" t="s">
        <v>10</v>
      </c>
      <c r="F2546" t="s">
        <v>11</v>
      </c>
      <c r="G2546" t="str">
        <f>PROPER(base[[#This Row],[Evento]]&amp;" "&amp;base[[#This Row],[Tipo]])</f>
        <v>Aniversário Infantil</v>
      </c>
      <c r="H2546" t="s">
        <v>12</v>
      </c>
      <c r="I2546">
        <v>50</v>
      </c>
      <c r="J2546" s="3">
        <f>VLOOKUP(_xlfn.CONCAT(base[[#This Row],[Evento]],base[[#This Row],[Tipo]]),'[1]tabela de preços'!$D$4:$E$14,2,0)</f>
        <v>70</v>
      </c>
      <c r="K2546" s="3">
        <v>3500</v>
      </c>
      <c r="L2546" s="3">
        <v>1323</v>
      </c>
      <c r="M2546" s="3">
        <v>2177</v>
      </c>
      <c r="N2546" t="s">
        <v>23</v>
      </c>
    </row>
    <row r="2547" spans="2:14" x14ac:dyDescent="0.25">
      <c r="B2547" s="2">
        <v>42749</v>
      </c>
      <c r="C2547" s="7">
        <f>YEAR(base[[#This Row],[Data]])</f>
        <v>2017</v>
      </c>
      <c r="D2547" s="7" t="str">
        <f>UPPER(TEXT(base[[#This Row],[Data]],"mmm"))</f>
        <v>JAN</v>
      </c>
      <c r="E2547" t="s">
        <v>10</v>
      </c>
      <c r="F2547" t="s">
        <v>14</v>
      </c>
      <c r="G2547" t="str">
        <f>PROPER(base[[#This Row],[Evento]]&amp;" "&amp;base[[#This Row],[Tipo]])</f>
        <v>Aniversário Teen</v>
      </c>
      <c r="H2547" t="s">
        <v>15</v>
      </c>
      <c r="I2547">
        <v>100</v>
      </c>
      <c r="J2547" s="3">
        <f>VLOOKUP(_xlfn.CONCAT(base[[#This Row],[Evento]],base[[#This Row],[Tipo]]),'[1]tabela de preços'!$D$4:$E$14,2,0)</f>
        <v>90</v>
      </c>
      <c r="K2547" s="3">
        <v>9000</v>
      </c>
      <c r="L2547" s="3">
        <v>3918</v>
      </c>
      <c r="M2547" s="3">
        <v>5082</v>
      </c>
      <c r="N2547" t="s">
        <v>23</v>
      </c>
    </row>
    <row r="2548" spans="2:14" hidden="1" x14ac:dyDescent="0.25">
      <c r="B2548" s="2">
        <v>42592</v>
      </c>
      <c r="C2548" s="7">
        <f>YEAR(base[[#This Row],[Data]])</f>
        <v>2016</v>
      </c>
      <c r="D2548" s="7" t="str">
        <f>UPPER(TEXT(base[[#This Row],[Data]],"mmm"))</f>
        <v>AGO</v>
      </c>
      <c r="E2548" t="s">
        <v>10</v>
      </c>
      <c r="F2548" t="s">
        <v>16</v>
      </c>
      <c r="G2548" t="str">
        <f>PROPER(base[[#This Row],[Evento]]&amp;" "&amp;base[[#This Row],[Tipo]])</f>
        <v>Aniversário Adulto</v>
      </c>
      <c r="H2548" t="s">
        <v>12</v>
      </c>
      <c r="I2548">
        <v>150</v>
      </c>
      <c r="J2548" s="3">
        <f>VLOOKUP(_xlfn.CONCAT(base[[#This Row],[Evento]],base[[#This Row],[Tipo]]),'[1]tabela de preços'!$D$4:$E$14,2,0)</f>
        <v>120</v>
      </c>
      <c r="K2548" s="3">
        <v>18000</v>
      </c>
      <c r="L2548" s="3">
        <v>6499</v>
      </c>
      <c r="M2548" s="3">
        <v>11501</v>
      </c>
      <c r="N2548" t="s">
        <v>23</v>
      </c>
    </row>
    <row r="2549" spans="2:14" hidden="1" x14ac:dyDescent="0.25">
      <c r="B2549" s="2">
        <v>42918</v>
      </c>
      <c r="C2549" s="7">
        <f>YEAR(base[[#This Row],[Data]])</f>
        <v>2017</v>
      </c>
      <c r="D2549" s="7" t="str">
        <f>UPPER(TEXT(base[[#This Row],[Data]],"mmm"))</f>
        <v>JUL</v>
      </c>
      <c r="E2549" t="s">
        <v>10</v>
      </c>
      <c r="F2549" t="s">
        <v>17</v>
      </c>
      <c r="G2549" t="str">
        <f>PROPER(base[[#This Row],[Evento]]&amp;" "&amp;base[[#This Row],[Tipo]])</f>
        <v>Aniversário Melhor Idade</v>
      </c>
      <c r="H2549" t="s">
        <v>15</v>
      </c>
      <c r="I2549">
        <v>70</v>
      </c>
      <c r="J2549" s="3">
        <f>VLOOKUP(_xlfn.CONCAT(base[[#This Row],[Evento]],base[[#This Row],[Tipo]]),'[1]tabela de preços'!$D$4:$E$14,2,0)</f>
        <v>120</v>
      </c>
      <c r="K2549" s="3">
        <v>8400</v>
      </c>
      <c r="L2549" s="3">
        <v>3072</v>
      </c>
      <c r="M2549" s="3">
        <v>5328</v>
      </c>
      <c r="N2549" t="s">
        <v>23</v>
      </c>
    </row>
    <row r="2550" spans="2:14" x14ac:dyDescent="0.25">
      <c r="B2550" s="2">
        <v>42745</v>
      </c>
      <c r="C2550" s="7">
        <f>YEAR(base[[#This Row],[Data]])</f>
        <v>2017</v>
      </c>
      <c r="D2550" s="7" t="str">
        <f>UPPER(TEXT(base[[#This Row],[Data]],"mmm"))</f>
        <v>JAN</v>
      </c>
      <c r="E2550" t="s">
        <v>18</v>
      </c>
      <c r="F2550" t="s">
        <v>16</v>
      </c>
      <c r="G2550" t="str">
        <f>PROPER(base[[#This Row],[Evento]]&amp;" "&amp;base[[#This Row],[Tipo]])</f>
        <v>Casamento Adulto</v>
      </c>
      <c r="H2550" t="s">
        <v>12</v>
      </c>
      <c r="I2550">
        <v>120</v>
      </c>
      <c r="J2550" s="3">
        <f>VLOOKUP(_xlfn.CONCAT(base[[#This Row],[Evento]],base[[#This Row],[Tipo]]),'[1]tabela de preços'!$D$4:$E$14,2,0)</f>
        <v>150</v>
      </c>
      <c r="K2550" s="3">
        <v>18000</v>
      </c>
      <c r="L2550" s="3">
        <v>8042</v>
      </c>
      <c r="M2550" s="3">
        <v>9958</v>
      </c>
      <c r="N2550" t="s">
        <v>23</v>
      </c>
    </row>
    <row r="2551" spans="2:14" hidden="1" x14ac:dyDescent="0.25">
      <c r="B2551" s="2">
        <v>42493</v>
      </c>
      <c r="C2551" s="7">
        <f>YEAR(base[[#This Row],[Data]])</f>
        <v>2016</v>
      </c>
      <c r="D2551" s="7" t="str">
        <f>UPPER(TEXT(base[[#This Row],[Data]],"mmm"))</f>
        <v>MAI</v>
      </c>
      <c r="E2551" t="s">
        <v>19</v>
      </c>
      <c r="F2551" t="s">
        <v>16</v>
      </c>
      <c r="G2551" t="str">
        <f>PROPER(base[[#This Row],[Evento]]&amp;" "&amp;base[[#This Row],[Tipo]])</f>
        <v>Bodas Adulto</v>
      </c>
      <c r="H2551" t="s">
        <v>15</v>
      </c>
      <c r="I2551">
        <v>100</v>
      </c>
      <c r="J2551" s="3">
        <f>VLOOKUP(_xlfn.CONCAT(base[[#This Row],[Evento]],base[[#This Row],[Tipo]]),'[1]tabela de preços'!$D$4:$E$14,2,0)</f>
        <v>150</v>
      </c>
      <c r="K2551" s="3">
        <v>15000</v>
      </c>
      <c r="L2551" s="3">
        <v>6732</v>
      </c>
      <c r="M2551" s="3">
        <v>8268</v>
      </c>
      <c r="N2551" t="s">
        <v>23</v>
      </c>
    </row>
    <row r="2552" spans="2:14" hidden="1" x14ac:dyDescent="0.25">
      <c r="B2552" s="2">
        <v>42878</v>
      </c>
      <c r="C2552" s="7">
        <f>YEAR(base[[#This Row],[Data]])</f>
        <v>2017</v>
      </c>
      <c r="D2552" s="7" t="str">
        <f>UPPER(TEXT(base[[#This Row],[Data]],"mmm"))</f>
        <v>MAI</v>
      </c>
      <c r="E2552" t="s">
        <v>19</v>
      </c>
      <c r="F2552" t="s">
        <v>17</v>
      </c>
      <c r="G2552" t="str">
        <f>PROPER(base[[#This Row],[Evento]]&amp;" "&amp;base[[#This Row],[Tipo]])</f>
        <v>Bodas Melhor Idade</v>
      </c>
      <c r="H2552" t="s">
        <v>12</v>
      </c>
      <c r="I2552">
        <v>200</v>
      </c>
      <c r="J2552" s="3">
        <f>VLOOKUP(_xlfn.CONCAT(base[[#This Row],[Evento]],base[[#This Row],[Tipo]]),'[1]tabela de preços'!$D$4:$E$14,2,0)</f>
        <v>120</v>
      </c>
      <c r="K2552" s="3">
        <v>24000</v>
      </c>
      <c r="L2552" s="3">
        <v>8960</v>
      </c>
      <c r="M2552" s="3">
        <v>15040</v>
      </c>
      <c r="N2552" t="s">
        <v>23</v>
      </c>
    </row>
    <row r="2553" spans="2:14" hidden="1" x14ac:dyDescent="0.25">
      <c r="B2553" s="2">
        <v>42616</v>
      </c>
      <c r="C2553" s="7">
        <f>YEAR(base[[#This Row],[Data]])</f>
        <v>2016</v>
      </c>
      <c r="D2553" s="7" t="str">
        <f>UPPER(TEXT(base[[#This Row],[Data]],"mmm"))</f>
        <v>SET</v>
      </c>
      <c r="E2553" t="s">
        <v>20</v>
      </c>
      <c r="F2553" t="s">
        <v>16</v>
      </c>
      <c r="G2553" t="str">
        <f>PROPER(base[[#This Row],[Evento]]&amp;" "&amp;base[[#This Row],[Tipo]])</f>
        <v>Empresa Adulto</v>
      </c>
      <c r="H2553" t="s">
        <v>15</v>
      </c>
      <c r="I2553">
        <v>50</v>
      </c>
      <c r="J2553" s="3">
        <f>VLOOKUP(_xlfn.CONCAT(base[[#This Row],[Evento]],base[[#This Row],[Tipo]]),'[1]tabela de preços'!$D$4:$E$14,2,0)</f>
        <v>100</v>
      </c>
      <c r="K2553" s="3">
        <v>5000</v>
      </c>
      <c r="L2553" s="3">
        <v>2156</v>
      </c>
      <c r="M2553" s="3">
        <v>2844</v>
      </c>
      <c r="N2553" t="s">
        <v>23</v>
      </c>
    </row>
    <row r="2554" spans="2:14" hidden="1" x14ac:dyDescent="0.25">
      <c r="B2554" s="2">
        <v>42385</v>
      </c>
      <c r="C2554" s="7">
        <f>YEAR(base[[#This Row],[Data]])</f>
        <v>2016</v>
      </c>
      <c r="D2554" s="7" t="str">
        <f>UPPER(TEXT(base[[#This Row],[Data]],"mmm"))</f>
        <v>JAN</v>
      </c>
      <c r="E2554" t="s">
        <v>21</v>
      </c>
      <c r="F2554" t="s">
        <v>14</v>
      </c>
      <c r="G2554" t="str">
        <f>PROPER(base[[#This Row],[Evento]]&amp;" "&amp;base[[#This Row],[Tipo]])</f>
        <v>15 Anos Teen</v>
      </c>
      <c r="H2554" t="s">
        <v>12</v>
      </c>
      <c r="I2554">
        <v>100</v>
      </c>
      <c r="J2554" s="3">
        <f>VLOOKUP(_xlfn.CONCAT(base[[#This Row],[Evento]],base[[#This Row],[Tipo]]),'[1]tabela de preços'!$D$4:$E$14,2,0)</f>
        <v>90</v>
      </c>
      <c r="K2554" s="3">
        <v>9000</v>
      </c>
      <c r="L2554" s="3">
        <v>3125</v>
      </c>
      <c r="M2554" s="3">
        <v>5875</v>
      </c>
      <c r="N2554" t="s">
        <v>23</v>
      </c>
    </row>
    <row r="2555" spans="2:14" hidden="1" x14ac:dyDescent="0.25">
      <c r="B2555" s="2">
        <v>42639</v>
      </c>
      <c r="C2555" s="7">
        <f>YEAR(base[[#This Row],[Data]])</f>
        <v>2016</v>
      </c>
      <c r="D2555" s="7" t="str">
        <f>UPPER(TEXT(base[[#This Row],[Data]],"mmm"))</f>
        <v>SET</v>
      </c>
      <c r="E2555" t="s">
        <v>22</v>
      </c>
      <c r="F2555" t="s">
        <v>16</v>
      </c>
      <c r="G2555" t="str">
        <f>PROPER(base[[#This Row],[Evento]]&amp;" "&amp;base[[#This Row],[Tipo]])</f>
        <v>Despedida Adulto</v>
      </c>
      <c r="H2555" t="s">
        <v>15</v>
      </c>
      <c r="I2555">
        <v>150</v>
      </c>
      <c r="J2555" s="3">
        <f>VLOOKUP(_xlfn.CONCAT(base[[#This Row],[Evento]],base[[#This Row],[Tipo]]),'[1]tabela de preços'!$D$4:$E$14,2,0)</f>
        <v>120</v>
      </c>
      <c r="K2555" s="3">
        <v>18000</v>
      </c>
      <c r="L2555" s="3">
        <v>7837</v>
      </c>
      <c r="M2555" s="3">
        <v>10163</v>
      </c>
      <c r="N2555" t="s">
        <v>23</v>
      </c>
    </row>
    <row r="2556" spans="2:14" hidden="1" x14ac:dyDescent="0.25">
      <c r="B2556" s="2">
        <v>42579</v>
      </c>
      <c r="C2556" s="7">
        <f>YEAR(base[[#This Row],[Data]])</f>
        <v>2016</v>
      </c>
      <c r="D2556" s="7" t="str">
        <f>UPPER(TEXT(base[[#This Row],[Data]],"mmm"))</f>
        <v>JUL</v>
      </c>
      <c r="E2556" t="s">
        <v>10</v>
      </c>
      <c r="F2556" t="s">
        <v>11</v>
      </c>
      <c r="G2556" t="str">
        <f>PROPER(base[[#This Row],[Evento]]&amp;" "&amp;base[[#This Row],[Tipo]])</f>
        <v>Aniversário Infantil</v>
      </c>
      <c r="H2556" t="s">
        <v>12</v>
      </c>
      <c r="I2556">
        <v>50</v>
      </c>
      <c r="J2556" s="3">
        <f>VLOOKUP(_xlfn.CONCAT(base[[#This Row],[Evento]],base[[#This Row],[Tipo]]),'[1]tabela de preços'!$D$4:$E$14,2,0)</f>
        <v>70</v>
      </c>
      <c r="K2556" s="3">
        <v>3500</v>
      </c>
      <c r="L2556" s="3">
        <v>1159</v>
      </c>
      <c r="M2556" s="3">
        <v>2341</v>
      </c>
      <c r="N2556" t="s">
        <v>23</v>
      </c>
    </row>
    <row r="2557" spans="2:14" hidden="1" x14ac:dyDescent="0.25">
      <c r="B2557" s="2">
        <v>42410</v>
      </c>
      <c r="C2557" s="7">
        <f>YEAR(base[[#This Row],[Data]])</f>
        <v>2016</v>
      </c>
      <c r="D2557" s="7" t="str">
        <f>UPPER(TEXT(base[[#This Row],[Data]],"mmm"))</f>
        <v>FEV</v>
      </c>
      <c r="E2557" t="s">
        <v>10</v>
      </c>
      <c r="F2557" t="s">
        <v>14</v>
      </c>
      <c r="G2557" t="str">
        <f>PROPER(base[[#This Row],[Evento]]&amp;" "&amp;base[[#This Row],[Tipo]])</f>
        <v>Aniversário Teen</v>
      </c>
      <c r="H2557" t="s">
        <v>15</v>
      </c>
      <c r="I2557">
        <v>100</v>
      </c>
      <c r="J2557" s="3">
        <f>VLOOKUP(_xlfn.CONCAT(base[[#This Row],[Evento]],base[[#This Row],[Tipo]]),'[1]tabela de preços'!$D$4:$E$14,2,0)</f>
        <v>90</v>
      </c>
      <c r="K2557" s="3">
        <v>9000</v>
      </c>
      <c r="L2557" s="3">
        <v>3957</v>
      </c>
      <c r="M2557" s="3">
        <v>5043</v>
      </c>
      <c r="N2557" t="s">
        <v>23</v>
      </c>
    </row>
    <row r="2558" spans="2:14" hidden="1" x14ac:dyDescent="0.25">
      <c r="B2558" s="2">
        <v>42436</v>
      </c>
      <c r="C2558" s="7">
        <f>YEAR(base[[#This Row],[Data]])</f>
        <v>2016</v>
      </c>
      <c r="D2558" s="7" t="str">
        <f>UPPER(TEXT(base[[#This Row],[Data]],"mmm"))</f>
        <v>MAR</v>
      </c>
      <c r="E2558" t="s">
        <v>10</v>
      </c>
      <c r="F2558" t="s">
        <v>16</v>
      </c>
      <c r="G2558" t="str">
        <f>PROPER(base[[#This Row],[Evento]]&amp;" "&amp;base[[#This Row],[Tipo]])</f>
        <v>Aniversário Adulto</v>
      </c>
      <c r="H2558" t="s">
        <v>12</v>
      </c>
      <c r="I2558">
        <v>150</v>
      </c>
      <c r="J2558" s="3">
        <f>VLOOKUP(_xlfn.CONCAT(base[[#This Row],[Evento]],base[[#This Row],[Tipo]]),'[1]tabela de preços'!$D$4:$E$14,2,0)</f>
        <v>120</v>
      </c>
      <c r="K2558" s="3">
        <v>18000</v>
      </c>
      <c r="L2558" s="3">
        <v>7356</v>
      </c>
      <c r="M2558" s="3">
        <v>10644</v>
      </c>
      <c r="N2558" t="s">
        <v>23</v>
      </c>
    </row>
    <row r="2559" spans="2:14" x14ac:dyDescent="0.25">
      <c r="B2559" s="2">
        <v>42750</v>
      </c>
      <c r="C2559" s="7">
        <f>YEAR(base[[#This Row],[Data]])</f>
        <v>2017</v>
      </c>
      <c r="D2559" s="7" t="str">
        <f>UPPER(TEXT(base[[#This Row],[Data]],"mmm"))</f>
        <v>JAN</v>
      </c>
      <c r="E2559" t="s">
        <v>10</v>
      </c>
      <c r="F2559" t="s">
        <v>17</v>
      </c>
      <c r="G2559" t="str">
        <f>PROPER(base[[#This Row],[Evento]]&amp;" "&amp;base[[#This Row],[Tipo]])</f>
        <v>Aniversário Melhor Idade</v>
      </c>
      <c r="H2559" t="s">
        <v>15</v>
      </c>
      <c r="I2559">
        <v>70</v>
      </c>
      <c r="J2559" s="3">
        <f>VLOOKUP(_xlfn.CONCAT(base[[#This Row],[Evento]],base[[#This Row],[Tipo]]),'[1]tabela de preços'!$D$4:$E$14,2,0)</f>
        <v>120</v>
      </c>
      <c r="K2559" s="3">
        <v>8400</v>
      </c>
      <c r="L2559" s="3">
        <v>3715</v>
      </c>
      <c r="M2559" s="3">
        <v>4685</v>
      </c>
      <c r="N2559" t="s">
        <v>23</v>
      </c>
    </row>
    <row r="2560" spans="2:14" hidden="1" x14ac:dyDescent="0.25">
      <c r="B2560" s="2">
        <v>42499</v>
      </c>
      <c r="C2560" s="7">
        <f>YEAR(base[[#This Row],[Data]])</f>
        <v>2016</v>
      </c>
      <c r="D2560" s="7" t="str">
        <f>UPPER(TEXT(base[[#This Row],[Data]],"mmm"))</f>
        <v>MAI</v>
      </c>
      <c r="E2560" t="s">
        <v>18</v>
      </c>
      <c r="F2560" t="s">
        <v>16</v>
      </c>
      <c r="G2560" t="str">
        <f>PROPER(base[[#This Row],[Evento]]&amp;" "&amp;base[[#This Row],[Tipo]])</f>
        <v>Casamento Adulto</v>
      </c>
      <c r="H2560" t="s">
        <v>12</v>
      </c>
      <c r="I2560">
        <v>120</v>
      </c>
      <c r="J2560" s="3">
        <f>VLOOKUP(_xlfn.CONCAT(base[[#This Row],[Evento]],base[[#This Row],[Tipo]]),'[1]tabela de preços'!$D$4:$E$14,2,0)</f>
        <v>150</v>
      </c>
      <c r="K2560" s="3">
        <v>18000</v>
      </c>
      <c r="L2560" s="3">
        <v>6143</v>
      </c>
      <c r="M2560" s="3">
        <v>11857</v>
      </c>
      <c r="N2560" t="s">
        <v>23</v>
      </c>
    </row>
    <row r="2561" spans="2:14" hidden="1" x14ac:dyDescent="0.25">
      <c r="B2561" s="2">
        <v>42390</v>
      </c>
      <c r="C2561" s="7">
        <f>YEAR(base[[#This Row],[Data]])</f>
        <v>2016</v>
      </c>
      <c r="D2561" s="7" t="str">
        <f>UPPER(TEXT(base[[#This Row],[Data]],"mmm"))</f>
        <v>JAN</v>
      </c>
      <c r="E2561" t="s">
        <v>19</v>
      </c>
      <c r="F2561" t="s">
        <v>16</v>
      </c>
      <c r="G2561" t="str">
        <f>PROPER(base[[#This Row],[Evento]]&amp;" "&amp;base[[#This Row],[Tipo]])</f>
        <v>Bodas Adulto</v>
      </c>
      <c r="H2561" t="s">
        <v>15</v>
      </c>
      <c r="I2561">
        <v>100</v>
      </c>
      <c r="J2561" s="3">
        <f>VLOOKUP(_xlfn.CONCAT(base[[#This Row],[Evento]],base[[#This Row],[Tipo]]),'[1]tabela de preços'!$D$4:$E$14,2,0)</f>
        <v>150</v>
      </c>
      <c r="K2561" s="3">
        <v>15000</v>
      </c>
      <c r="L2561" s="3">
        <v>5770</v>
      </c>
      <c r="M2561" s="3">
        <v>9230</v>
      </c>
      <c r="N2561" t="s">
        <v>23</v>
      </c>
    </row>
    <row r="2562" spans="2:14" hidden="1" x14ac:dyDescent="0.25">
      <c r="B2562" s="2">
        <v>42787</v>
      </c>
      <c r="C2562" s="7">
        <f>YEAR(base[[#This Row],[Data]])</f>
        <v>2017</v>
      </c>
      <c r="D2562" s="7" t="str">
        <f>UPPER(TEXT(base[[#This Row],[Data]],"mmm"))</f>
        <v>FEV</v>
      </c>
      <c r="E2562" t="s">
        <v>19</v>
      </c>
      <c r="F2562" t="s">
        <v>17</v>
      </c>
      <c r="G2562" t="str">
        <f>PROPER(base[[#This Row],[Evento]]&amp;" "&amp;base[[#This Row],[Tipo]])</f>
        <v>Bodas Melhor Idade</v>
      </c>
      <c r="H2562" t="s">
        <v>12</v>
      </c>
      <c r="I2562">
        <v>200</v>
      </c>
      <c r="J2562" s="3">
        <f>VLOOKUP(_xlfn.CONCAT(base[[#This Row],[Evento]],base[[#This Row],[Tipo]]),'[1]tabela de preços'!$D$4:$E$14,2,0)</f>
        <v>120</v>
      </c>
      <c r="K2562" s="3">
        <v>24000</v>
      </c>
      <c r="L2562" s="3">
        <v>9194</v>
      </c>
      <c r="M2562" s="3">
        <v>14806</v>
      </c>
      <c r="N2562" t="s">
        <v>23</v>
      </c>
    </row>
    <row r="2563" spans="2:14" hidden="1" x14ac:dyDescent="0.25">
      <c r="B2563" s="2">
        <v>43056</v>
      </c>
      <c r="C2563" s="7">
        <f>YEAR(base[[#This Row],[Data]])</f>
        <v>2017</v>
      </c>
      <c r="D2563" s="7" t="str">
        <f>UPPER(TEXT(base[[#This Row],[Data]],"mmm"))</f>
        <v>NOV</v>
      </c>
      <c r="E2563" t="s">
        <v>20</v>
      </c>
      <c r="F2563" t="s">
        <v>16</v>
      </c>
      <c r="G2563" t="str">
        <f>PROPER(base[[#This Row],[Evento]]&amp;" "&amp;base[[#This Row],[Tipo]])</f>
        <v>Empresa Adulto</v>
      </c>
      <c r="H2563" t="s">
        <v>15</v>
      </c>
      <c r="I2563">
        <v>50</v>
      </c>
      <c r="J2563" s="3">
        <f>VLOOKUP(_xlfn.CONCAT(base[[#This Row],[Evento]],base[[#This Row],[Tipo]]),'[1]tabela de preços'!$D$4:$E$14,2,0)</f>
        <v>100</v>
      </c>
      <c r="K2563" s="3">
        <v>5000</v>
      </c>
      <c r="L2563" s="3">
        <v>2144</v>
      </c>
      <c r="M2563" s="3">
        <v>2856</v>
      </c>
      <c r="N2563" t="s">
        <v>23</v>
      </c>
    </row>
    <row r="2564" spans="2:14" hidden="1" x14ac:dyDescent="0.25">
      <c r="B2564" s="2">
        <v>42595</v>
      </c>
      <c r="C2564" s="7">
        <f>YEAR(base[[#This Row],[Data]])</f>
        <v>2016</v>
      </c>
      <c r="D2564" s="7" t="str">
        <f>UPPER(TEXT(base[[#This Row],[Data]],"mmm"))</f>
        <v>AGO</v>
      </c>
      <c r="E2564" t="s">
        <v>21</v>
      </c>
      <c r="F2564" t="s">
        <v>14</v>
      </c>
      <c r="G2564" t="str">
        <f>PROPER(base[[#This Row],[Evento]]&amp;" "&amp;base[[#This Row],[Tipo]])</f>
        <v>15 Anos Teen</v>
      </c>
      <c r="H2564" t="s">
        <v>12</v>
      </c>
      <c r="I2564">
        <v>100</v>
      </c>
      <c r="J2564" s="3">
        <f>VLOOKUP(_xlfn.CONCAT(base[[#This Row],[Evento]],base[[#This Row],[Tipo]]),'[1]tabela de preços'!$D$4:$E$14,2,0)</f>
        <v>90</v>
      </c>
      <c r="K2564" s="3">
        <v>9000</v>
      </c>
      <c r="L2564" s="3">
        <v>3519</v>
      </c>
      <c r="M2564" s="3">
        <v>5481</v>
      </c>
      <c r="N2564" t="s">
        <v>23</v>
      </c>
    </row>
    <row r="2565" spans="2:14" hidden="1" x14ac:dyDescent="0.25">
      <c r="B2565" s="2">
        <v>42981</v>
      </c>
      <c r="C2565" s="7">
        <f>YEAR(base[[#This Row],[Data]])</f>
        <v>2017</v>
      </c>
      <c r="D2565" s="7" t="str">
        <f>UPPER(TEXT(base[[#This Row],[Data]],"mmm"))</f>
        <v>SET</v>
      </c>
      <c r="E2565" t="s">
        <v>22</v>
      </c>
      <c r="F2565" t="s">
        <v>16</v>
      </c>
      <c r="G2565" t="str">
        <f>PROPER(base[[#This Row],[Evento]]&amp;" "&amp;base[[#This Row],[Tipo]])</f>
        <v>Despedida Adulto</v>
      </c>
      <c r="H2565" t="s">
        <v>15</v>
      </c>
      <c r="I2565">
        <v>150</v>
      </c>
      <c r="J2565" s="3">
        <f>VLOOKUP(_xlfn.CONCAT(base[[#This Row],[Evento]],base[[#This Row],[Tipo]]),'[1]tabela de preços'!$D$4:$E$14,2,0)</f>
        <v>120</v>
      </c>
      <c r="K2565" s="3">
        <v>18000</v>
      </c>
      <c r="L2565" s="3">
        <v>6496</v>
      </c>
      <c r="M2565" s="3">
        <v>11504</v>
      </c>
      <c r="N2565" t="s">
        <v>23</v>
      </c>
    </row>
    <row r="2566" spans="2:14" hidden="1" x14ac:dyDescent="0.25">
      <c r="B2566" s="2">
        <v>42503</v>
      </c>
      <c r="C2566" s="7">
        <f>YEAR(base[[#This Row],[Data]])</f>
        <v>2016</v>
      </c>
      <c r="D2566" s="7" t="str">
        <f>UPPER(TEXT(base[[#This Row],[Data]],"mmm"))</f>
        <v>MAI</v>
      </c>
      <c r="E2566" t="s">
        <v>10</v>
      </c>
      <c r="F2566" t="s">
        <v>11</v>
      </c>
      <c r="G2566" t="str">
        <f>PROPER(base[[#This Row],[Evento]]&amp;" "&amp;base[[#This Row],[Tipo]])</f>
        <v>Aniversário Infantil</v>
      </c>
      <c r="H2566" t="s">
        <v>12</v>
      </c>
      <c r="I2566">
        <v>50</v>
      </c>
      <c r="J2566" s="3">
        <f>VLOOKUP(_xlfn.CONCAT(base[[#This Row],[Evento]],base[[#This Row],[Tipo]]),'[1]tabela de preços'!$D$4:$E$14,2,0)</f>
        <v>70</v>
      </c>
      <c r="K2566" s="3">
        <v>3500</v>
      </c>
      <c r="L2566" s="3">
        <v>1169</v>
      </c>
      <c r="M2566" s="3">
        <v>2331</v>
      </c>
      <c r="N2566" t="s">
        <v>23</v>
      </c>
    </row>
    <row r="2567" spans="2:14" hidden="1" x14ac:dyDescent="0.25">
      <c r="B2567" s="2">
        <v>42443</v>
      </c>
      <c r="C2567" s="7">
        <f>YEAR(base[[#This Row],[Data]])</f>
        <v>2016</v>
      </c>
      <c r="D2567" s="7" t="str">
        <f>UPPER(TEXT(base[[#This Row],[Data]],"mmm"))</f>
        <v>MAR</v>
      </c>
      <c r="E2567" t="s">
        <v>10</v>
      </c>
      <c r="F2567" t="s">
        <v>14</v>
      </c>
      <c r="G2567" t="str">
        <f>PROPER(base[[#This Row],[Evento]]&amp;" "&amp;base[[#This Row],[Tipo]])</f>
        <v>Aniversário Teen</v>
      </c>
      <c r="H2567" t="s">
        <v>15</v>
      </c>
      <c r="I2567">
        <v>100</v>
      </c>
      <c r="J2567" s="3">
        <f>VLOOKUP(_xlfn.CONCAT(base[[#This Row],[Evento]],base[[#This Row],[Tipo]]),'[1]tabela de preços'!$D$4:$E$14,2,0)</f>
        <v>90</v>
      </c>
      <c r="K2567" s="3">
        <v>9000</v>
      </c>
      <c r="L2567" s="3">
        <v>3887</v>
      </c>
      <c r="M2567" s="3">
        <v>5113</v>
      </c>
      <c r="N2567" t="s">
        <v>23</v>
      </c>
    </row>
    <row r="2568" spans="2:14" hidden="1" x14ac:dyDescent="0.25">
      <c r="B2568" s="2">
        <v>42813</v>
      </c>
      <c r="C2568" s="7">
        <f>YEAR(base[[#This Row],[Data]])</f>
        <v>2017</v>
      </c>
      <c r="D2568" s="7" t="str">
        <f>UPPER(TEXT(base[[#This Row],[Data]],"mmm"))</f>
        <v>MAR</v>
      </c>
      <c r="E2568" t="s">
        <v>10</v>
      </c>
      <c r="F2568" t="s">
        <v>16</v>
      </c>
      <c r="G2568" t="str">
        <f>PROPER(base[[#This Row],[Evento]]&amp;" "&amp;base[[#This Row],[Tipo]])</f>
        <v>Aniversário Adulto</v>
      </c>
      <c r="H2568" t="s">
        <v>12</v>
      </c>
      <c r="I2568">
        <v>150</v>
      </c>
      <c r="J2568" s="3">
        <f>VLOOKUP(_xlfn.CONCAT(base[[#This Row],[Evento]],base[[#This Row],[Tipo]]),'[1]tabela de preços'!$D$4:$E$14,2,0)</f>
        <v>120</v>
      </c>
      <c r="K2568" s="3">
        <v>18000</v>
      </c>
      <c r="L2568" s="3">
        <v>6733</v>
      </c>
      <c r="M2568" s="3">
        <v>11267</v>
      </c>
      <c r="N2568" t="s">
        <v>23</v>
      </c>
    </row>
    <row r="2569" spans="2:14" hidden="1" x14ac:dyDescent="0.25">
      <c r="B2569" s="2">
        <v>42941</v>
      </c>
      <c r="C2569" s="7">
        <f>YEAR(base[[#This Row],[Data]])</f>
        <v>2017</v>
      </c>
      <c r="D2569" s="7" t="str">
        <f>UPPER(TEXT(base[[#This Row],[Data]],"mmm"))</f>
        <v>JUL</v>
      </c>
      <c r="E2569" t="s">
        <v>10</v>
      </c>
      <c r="F2569" t="s">
        <v>17</v>
      </c>
      <c r="G2569" t="str">
        <f>PROPER(base[[#This Row],[Evento]]&amp;" "&amp;base[[#This Row],[Tipo]])</f>
        <v>Aniversário Melhor Idade</v>
      </c>
      <c r="H2569" t="s">
        <v>15</v>
      </c>
      <c r="I2569">
        <v>70</v>
      </c>
      <c r="J2569" s="3">
        <f>VLOOKUP(_xlfn.CONCAT(base[[#This Row],[Evento]],base[[#This Row],[Tipo]]),'[1]tabela de preços'!$D$4:$E$14,2,0)</f>
        <v>120</v>
      </c>
      <c r="K2569" s="3">
        <v>8400</v>
      </c>
      <c r="L2569" s="3">
        <v>2825</v>
      </c>
      <c r="M2569" s="3">
        <v>5575</v>
      </c>
      <c r="N2569" t="s">
        <v>23</v>
      </c>
    </row>
    <row r="2570" spans="2:14" hidden="1" x14ac:dyDescent="0.25">
      <c r="B2570" s="2">
        <v>42386</v>
      </c>
      <c r="C2570" s="7">
        <f>YEAR(base[[#This Row],[Data]])</f>
        <v>2016</v>
      </c>
      <c r="D2570" s="7" t="str">
        <f>UPPER(TEXT(base[[#This Row],[Data]],"mmm"))</f>
        <v>JAN</v>
      </c>
      <c r="E2570" t="s">
        <v>18</v>
      </c>
      <c r="F2570" t="s">
        <v>16</v>
      </c>
      <c r="G2570" t="str">
        <f>PROPER(base[[#This Row],[Evento]]&amp;" "&amp;base[[#This Row],[Tipo]])</f>
        <v>Casamento Adulto</v>
      </c>
      <c r="H2570" t="s">
        <v>12</v>
      </c>
      <c r="I2570">
        <v>120</v>
      </c>
      <c r="J2570" s="3">
        <f>VLOOKUP(_xlfn.CONCAT(base[[#This Row],[Evento]],base[[#This Row],[Tipo]]),'[1]tabela de preços'!$D$4:$E$14,2,0)</f>
        <v>150</v>
      </c>
      <c r="K2570" s="3">
        <v>18000</v>
      </c>
      <c r="L2570" s="3">
        <v>7438</v>
      </c>
      <c r="M2570" s="3">
        <v>10562</v>
      </c>
      <c r="N2570" t="s">
        <v>23</v>
      </c>
    </row>
    <row r="2571" spans="2:14" hidden="1" x14ac:dyDescent="0.25">
      <c r="B2571" s="2">
        <v>42565</v>
      </c>
      <c r="C2571" s="7">
        <f>YEAR(base[[#This Row],[Data]])</f>
        <v>2016</v>
      </c>
      <c r="D2571" s="7" t="str">
        <f>UPPER(TEXT(base[[#This Row],[Data]],"mmm"))</f>
        <v>JUL</v>
      </c>
      <c r="E2571" t="s">
        <v>19</v>
      </c>
      <c r="F2571" t="s">
        <v>16</v>
      </c>
      <c r="G2571" t="str">
        <f>PROPER(base[[#This Row],[Evento]]&amp;" "&amp;base[[#This Row],[Tipo]])</f>
        <v>Bodas Adulto</v>
      </c>
      <c r="H2571" t="s">
        <v>15</v>
      </c>
      <c r="I2571">
        <v>100</v>
      </c>
      <c r="J2571" s="3">
        <f>VLOOKUP(_xlfn.CONCAT(base[[#This Row],[Evento]],base[[#This Row],[Tipo]]),'[1]tabela de preços'!$D$4:$E$14,2,0)</f>
        <v>150</v>
      </c>
      <c r="K2571" s="3">
        <v>15000</v>
      </c>
      <c r="L2571" s="3">
        <v>5176</v>
      </c>
      <c r="M2571" s="3">
        <v>9824</v>
      </c>
      <c r="N2571" t="s">
        <v>23</v>
      </c>
    </row>
    <row r="2572" spans="2:14" hidden="1" x14ac:dyDescent="0.25">
      <c r="B2572" s="2">
        <v>42976</v>
      </c>
      <c r="C2572" s="7">
        <f>YEAR(base[[#This Row],[Data]])</f>
        <v>2017</v>
      </c>
      <c r="D2572" s="7" t="str">
        <f>UPPER(TEXT(base[[#This Row],[Data]],"mmm"))</f>
        <v>AGO</v>
      </c>
      <c r="E2572" t="s">
        <v>19</v>
      </c>
      <c r="F2572" t="s">
        <v>17</v>
      </c>
      <c r="G2572" t="str">
        <f>PROPER(base[[#This Row],[Evento]]&amp;" "&amp;base[[#This Row],[Tipo]])</f>
        <v>Bodas Melhor Idade</v>
      </c>
      <c r="H2572" t="s">
        <v>12</v>
      </c>
      <c r="I2572">
        <v>200</v>
      </c>
      <c r="J2572" s="3">
        <f>VLOOKUP(_xlfn.CONCAT(base[[#This Row],[Evento]],base[[#This Row],[Tipo]]),'[1]tabela de preços'!$D$4:$E$14,2,0)</f>
        <v>120</v>
      </c>
      <c r="K2572" s="3">
        <v>24000</v>
      </c>
      <c r="L2572" s="3">
        <v>8042</v>
      </c>
      <c r="M2572" s="3">
        <v>15958</v>
      </c>
      <c r="N2572" t="s">
        <v>23</v>
      </c>
    </row>
    <row r="2573" spans="2:14" hidden="1" x14ac:dyDescent="0.25">
      <c r="B2573" s="2">
        <v>42536</v>
      </c>
      <c r="C2573" s="7">
        <f>YEAR(base[[#This Row],[Data]])</f>
        <v>2016</v>
      </c>
      <c r="D2573" s="7" t="str">
        <f>UPPER(TEXT(base[[#This Row],[Data]],"mmm"))</f>
        <v>JUN</v>
      </c>
      <c r="E2573" t="s">
        <v>20</v>
      </c>
      <c r="F2573" t="s">
        <v>16</v>
      </c>
      <c r="G2573" t="str">
        <f>PROPER(base[[#This Row],[Evento]]&amp;" "&amp;base[[#This Row],[Tipo]])</f>
        <v>Empresa Adulto</v>
      </c>
      <c r="H2573" t="s">
        <v>15</v>
      </c>
      <c r="I2573">
        <v>50</v>
      </c>
      <c r="J2573" s="3">
        <f>VLOOKUP(_xlfn.CONCAT(base[[#This Row],[Evento]],base[[#This Row],[Tipo]]),'[1]tabela de preços'!$D$4:$E$14,2,0)</f>
        <v>100</v>
      </c>
      <c r="K2573" s="3">
        <v>5000</v>
      </c>
      <c r="L2573" s="3">
        <v>1813</v>
      </c>
      <c r="M2573" s="3">
        <v>3187</v>
      </c>
      <c r="N2573" t="s">
        <v>23</v>
      </c>
    </row>
    <row r="2574" spans="2:14" hidden="1" x14ac:dyDescent="0.25">
      <c r="B2574" s="2">
        <v>42588</v>
      </c>
      <c r="C2574" s="7">
        <f>YEAR(base[[#This Row],[Data]])</f>
        <v>2016</v>
      </c>
      <c r="D2574" s="7" t="str">
        <f>UPPER(TEXT(base[[#This Row],[Data]],"mmm"))</f>
        <v>AGO</v>
      </c>
      <c r="E2574" t="s">
        <v>21</v>
      </c>
      <c r="F2574" t="s">
        <v>14</v>
      </c>
      <c r="G2574" t="str">
        <f>PROPER(base[[#This Row],[Evento]]&amp;" "&amp;base[[#This Row],[Tipo]])</f>
        <v>15 Anos Teen</v>
      </c>
      <c r="H2574" t="s">
        <v>12</v>
      </c>
      <c r="I2574">
        <v>100</v>
      </c>
      <c r="J2574" s="3">
        <f>VLOOKUP(_xlfn.CONCAT(base[[#This Row],[Evento]],base[[#This Row],[Tipo]]),'[1]tabela de preços'!$D$4:$E$14,2,0)</f>
        <v>90</v>
      </c>
      <c r="K2574" s="3">
        <v>9000</v>
      </c>
      <c r="L2574" s="3">
        <v>3224</v>
      </c>
      <c r="M2574" s="3">
        <v>5776</v>
      </c>
      <c r="N2574" t="s">
        <v>23</v>
      </c>
    </row>
    <row r="2575" spans="2:14" hidden="1" x14ac:dyDescent="0.25">
      <c r="B2575" s="2">
        <v>42828</v>
      </c>
      <c r="C2575" s="7">
        <f>YEAR(base[[#This Row],[Data]])</f>
        <v>2017</v>
      </c>
      <c r="D2575" s="7" t="str">
        <f>UPPER(TEXT(base[[#This Row],[Data]],"mmm"))</f>
        <v>ABR</v>
      </c>
      <c r="E2575" t="s">
        <v>22</v>
      </c>
      <c r="F2575" t="s">
        <v>16</v>
      </c>
      <c r="G2575" t="str">
        <f>PROPER(base[[#This Row],[Evento]]&amp;" "&amp;base[[#This Row],[Tipo]])</f>
        <v>Despedida Adulto</v>
      </c>
      <c r="H2575" t="s">
        <v>15</v>
      </c>
      <c r="I2575">
        <v>150</v>
      </c>
      <c r="J2575" s="3">
        <f>VLOOKUP(_xlfn.CONCAT(base[[#This Row],[Evento]],base[[#This Row],[Tipo]]),'[1]tabela de preços'!$D$4:$E$14,2,0)</f>
        <v>120</v>
      </c>
      <c r="K2575" s="3">
        <v>18000</v>
      </c>
      <c r="L2575" s="3">
        <v>7469</v>
      </c>
      <c r="M2575" s="3">
        <v>10531</v>
      </c>
      <c r="N2575" t="s">
        <v>23</v>
      </c>
    </row>
    <row r="2576" spans="2:14" hidden="1" x14ac:dyDescent="0.25">
      <c r="B2576" s="2">
        <v>43002</v>
      </c>
      <c r="C2576" s="7">
        <f>YEAR(base[[#This Row],[Data]])</f>
        <v>2017</v>
      </c>
      <c r="D2576" s="7" t="str">
        <f>UPPER(TEXT(base[[#This Row],[Data]],"mmm"))</f>
        <v>SET</v>
      </c>
      <c r="E2576" t="s">
        <v>10</v>
      </c>
      <c r="F2576" t="s">
        <v>11</v>
      </c>
      <c r="G2576" t="str">
        <f>PROPER(base[[#This Row],[Evento]]&amp;" "&amp;base[[#This Row],[Tipo]])</f>
        <v>Aniversário Infantil</v>
      </c>
      <c r="H2576" t="s">
        <v>12</v>
      </c>
      <c r="I2576">
        <v>50</v>
      </c>
      <c r="J2576" s="3">
        <f>VLOOKUP(_xlfn.CONCAT(base[[#This Row],[Evento]],base[[#This Row],[Tipo]]),'[1]tabela de preços'!$D$4:$E$14,2,0)</f>
        <v>70</v>
      </c>
      <c r="K2576" s="3">
        <v>3500</v>
      </c>
      <c r="L2576" s="3">
        <v>1402</v>
      </c>
      <c r="M2576" s="3">
        <v>2098</v>
      </c>
      <c r="N2576" t="s">
        <v>23</v>
      </c>
    </row>
    <row r="2577" spans="2:14" hidden="1" x14ac:dyDescent="0.25">
      <c r="B2577" s="2">
        <v>42953</v>
      </c>
      <c r="C2577" s="7">
        <f>YEAR(base[[#This Row],[Data]])</f>
        <v>2017</v>
      </c>
      <c r="D2577" s="7" t="str">
        <f>UPPER(TEXT(base[[#This Row],[Data]],"mmm"))</f>
        <v>AGO</v>
      </c>
      <c r="E2577" t="s">
        <v>10</v>
      </c>
      <c r="F2577" t="s">
        <v>14</v>
      </c>
      <c r="G2577" t="str">
        <f>PROPER(base[[#This Row],[Evento]]&amp;" "&amp;base[[#This Row],[Tipo]])</f>
        <v>Aniversário Teen</v>
      </c>
      <c r="H2577" t="s">
        <v>15</v>
      </c>
      <c r="I2577">
        <v>100</v>
      </c>
      <c r="J2577" s="3">
        <f>VLOOKUP(_xlfn.CONCAT(base[[#This Row],[Evento]],base[[#This Row],[Tipo]]),'[1]tabela de preços'!$D$4:$E$14,2,0)</f>
        <v>90</v>
      </c>
      <c r="K2577" s="3">
        <v>9000</v>
      </c>
      <c r="L2577" s="3">
        <v>3016</v>
      </c>
      <c r="M2577" s="3">
        <v>5984</v>
      </c>
      <c r="N2577" t="s">
        <v>23</v>
      </c>
    </row>
    <row r="2578" spans="2:14" hidden="1" x14ac:dyDescent="0.25">
      <c r="B2578" s="2">
        <v>42622</v>
      </c>
      <c r="C2578" s="7">
        <f>YEAR(base[[#This Row],[Data]])</f>
        <v>2016</v>
      </c>
      <c r="D2578" s="7" t="str">
        <f>UPPER(TEXT(base[[#This Row],[Data]],"mmm"))</f>
        <v>SET</v>
      </c>
      <c r="E2578" t="s">
        <v>10</v>
      </c>
      <c r="F2578" t="s">
        <v>16</v>
      </c>
      <c r="G2578" t="str">
        <f>PROPER(base[[#This Row],[Evento]]&amp;" "&amp;base[[#This Row],[Tipo]])</f>
        <v>Aniversário Adulto</v>
      </c>
      <c r="H2578" t="s">
        <v>12</v>
      </c>
      <c r="I2578">
        <v>150</v>
      </c>
      <c r="J2578" s="3">
        <f>VLOOKUP(_xlfn.CONCAT(base[[#This Row],[Evento]],base[[#This Row],[Tipo]]),'[1]tabela de preços'!$D$4:$E$14,2,0)</f>
        <v>120</v>
      </c>
      <c r="K2578" s="3">
        <v>18000</v>
      </c>
      <c r="L2578" s="3">
        <v>7490</v>
      </c>
      <c r="M2578" s="3">
        <v>10510</v>
      </c>
      <c r="N2578" t="s">
        <v>23</v>
      </c>
    </row>
    <row r="2579" spans="2:14" hidden="1" x14ac:dyDescent="0.25">
      <c r="B2579" s="2">
        <v>42428</v>
      </c>
      <c r="C2579" s="7">
        <f>YEAR(base[[#This Row],[Data]])</f>
        <v>2016</v>
      </c>
      <c r="D2579" s="7" t="str">
        <f>UPPER(TEXT(base[[#This Row],[Data]],"mmm"))</f>
        <v>FEV</v>
      </c>
      <c r="E2579" t="s">
        <v>10</v>
      </c>
      <c r="F2579" t="s">
        <v>17</v>
      </c>
      <c r="G2579" t="str">
        <f>PROPER(base[[#This Row],[Evento]]&amp;" "&amp;base[[#This Row],[Tipo]])</f>
        <v>Aniversário Melhor Idade</v>
      </c>
      <c r="H2579" t="s">
        <v>15</v>
      </c>
      <c r="I2579">
        <v>70</v>
      </c>
      <c r="J2579" s="3">
        <f>VLOOKUP(_xlfn.CONCAT(base[[#This Row],[Evento]],base[[#This Row],[Tipo]]),'[1]tabela de preços'!$D$4:$E$14,2,0)</f>
        <v>120</v>
      </c>
      <c r="K2579" s="3">
        <v>8400</v>
      </c>
      <c r="L2579" s="3">
        <v>3037</v>
      </c>
      <c r="M2579" s="3">
        <v>5363</v>
      </c>
      <c r="N2579" t="s">
        <v>23</v>
      </c>
    </row>
    <row r="2580" spans="2:14" hidden="1" x14ac:dyDescent="0.25">
      <c r="B2580" s="2">
        <v>42769</v>
      </c>
      <c r="C2580" s="7">
        <f>YEAR(base[[#This Row],[Data]])</f>
        <v>2017</v>
      </c>
      <c r="D2580" s="7" t="str">
        <f>UPPER(TEXT(base[[#This Row],[Data]],"mmm"))</f>
        <v>FEV</v>
      </c>
      <c r="E2580" t="s">
        <v>18</v>
      </c>
      <c r="F2580" t="s">
        <v>16</v>
      </c>
      <c r="G2580" t="str">
        <f>PROPER(base[[#This Row],[Evento]]&amp;" "&amp;base[[#This Row],[Tipo]])</f>
        <v>Casamento Adulto</v>
      </c>
      <c r="H2580" t="s">
        <v>12</v>
      </c>
      <c r="I2580">
        <v>120</v>
      </c>
      <c r="J2580" s="3">
        <f>VLOOKUP(_xlfn.CONCAT(base[[#This Row],[Evento]],base[[#This Row],[Tipo]]),'[1]tabela de preços'!$D$4:$E$14,2,0)</f>
        <v>150</v>
      </c>
      <c r="K2580" s="3">
        <v>18000</v>
      </c>
      <c r="L2580" s="3">
        <v>6436</v>
      </c>
      <c r="M2580" s="3">
        <v>11564</v>
      </c>
      <c r="N2580" t="s">
        <v>23</v>
      </c>
    </row>
    <row r="2581" spans="2:14" hidden="1" x14ac:dyDescent="0.25">
      <c r="B2581" s="2">
        <v>42869</v>
      </c>
      <c r="C2581" s="7">
        <f>YEAR(base[[#This Row],[Data]])</f>
        <v>2017</v>
      </c>
      <c r="D2581" s="7" t="str">
        <f>UPPER(TEXT(base[[#This Row],[Data]],"mmm"))</f>
        <v>MAI</v>
      </c>
      <c r="E2581" t="s">
        <v>19</v>
      </c>
      <c r="F2581" t="s">
        <v>16</v>
      </c>
      <c r="G2581" t="str">
        <f>PROPER(base[[#This Row],[Evento]]&amp;" "&amp;base[[#This Row],[Tipo]])</f>
        <v>Bodas Adulto</v>
      </c>
      <c r="H2581" t="s">
        <v>15</v>
      </c>
      <c r="I2581">
        <v>100</v>
      </c>
      <c r="J2581" s="3">
        <f>VLOOKUP(_xlfn.CONCAT(base[[#This Row],[Evento]],base[[#This Row],[Tipo]]),'[1]tabela de preços'!$D$4:$E$14,2,0)</f>
        <v>150</v>
      </c>
      <c r="K2581" s="3">
        <v>15000</v>
      </c>
      <c r="L2581" s="3">
        <v>5984</v>
      </c>
      <c r="M2581" s="3">
        <v>9016</v>
      </c>
      <c r="N2581" t="s">
        <v>23</v>
      </c>
    </row>
    <row r="2582" spans="2:14" x14ac:dyDescent="0.25">
      <c r="B2582" s="2">
        <v>42746</v>
      </c>
      <c r="C2582" s="7">
        <f>YEAR(base[[#This Row],[Data]])</f>
        <v>2017</v>
      </c>
      <c r="D2582" s="7" t="str">
        <f>UPPER(TEXT(base[[#This Row],[Data]],"mmm"))</f>
        <v>JAN</v>
      </c>
      <c r="E2582" t="s">
        <v>19</v>
      </c>
      <c r="F2582" t="s">
        <v>17</v>
      </c>
      <c r="G2582" t="str">
        <f>PROPER(base[[#This Row],[Evento]]&amp;" "&amp;base[[#This Row],[Tipo]])</f>
        <v>Bodas Melhor Idade</v>
      </c>
      <c r="H2582" t="s">
        <v>12</v>
      </c>
      <c r="I2582">
        <v>200</v>
      </c>
      <c r="J2582" s="3">
        <f>VLOOKUP(_xlfn.CONCAT(base[[#This Row],[Evento]],base[[#This Row],[Tipo]]),'[1]tabela de preços'!$D$4:$E$14,2,0)</f>
        <v>120</v>
      </c>
      <c r="K2582" s="3">
        <v>24000</v>
      </c>
      <c r="L2582" s="3">
        <v>9908</v>
      </c>
      <c r="M2582" s="3">
        <v>14092</v>
      </c>
      <c r="N2582" t="s">
        <v>23</v>
      </c>
    </row>
    <row r="2583" spans="2:14" hidden="1" x14ac:dyDescent="0.25">
      <c r="B2583" s="2">
        <v>42787</v>
      </c>
      <c r="C2583" s="7">
        <f>YEAR(base[[#This Row],[Data]])</f>
        <v>2017</v>
      </c>
      <c r="D2583" s="7" t="str">
        <f>UPPER(TEXT(base[[#This Row],[Data]],"mmm"))</f>
        <v>FEV</v>
      </c>
      <c r="E2583" t="s">
        <v>20</v>
      </c>
      <c r="F2583" t="s">
        <v>16</v>
      </c>
      <c r="G2583" t="str">
        <f>PROPER(base[[#This Row],[Evento]]&amp;" "&amp;base[[#This Row],[Tipo]])</f>
        <v>Empresa Adulto</v>
      </c>
      <c r="H2583" t="s">
        <v>15</v>
      </c>
      <c r="I2583">
        <v>50</v>
      </c>
      <c r="J2583" s="3">
        <f>VLOOKUP(_xlfn.CONCAT(base[[#This Row],[Evento]],base[[#This Row],[Tipo]]),'[1]tabela de preços'!$D$4:$E$14,2,0)</f>
        <v>100</v>
      </c>
      <c r="K2583" s="3">
        <v>5000</v>
      </c>
      <c r="L2583" s="3">
        <v>2078</v>
      </c>
      <c r="M2583" s="3">
        <v>2922</v>
      </c>
      <c r="N2583" t="s">
        <v>23</v>
      </c>
    </row>
    <row r="2584" spans="2:14" hidden="1" x14ac:dyDescent="0.25">
      <c r="B2584" s="2">
        <v>42975</v>
      </c>
      <c r="C2584" s="7">
        <f>YEAR(base[[#This Row],[Data]])</f>
        <v>2017</v>
      </c>
      <c r="D2584" s="7" t="str">
        <f>UPPER(TEXT(base[[#This Row],[Data]],"mmm"))</f>
        <v>AGO</v>
      </c>
      <c r="E2584" t="s">
        <v>21</v>
      </c>
      <c r="F2584" t="s">
        <v>14</v>
      </c>
      <c r="G2584" t="str">
        <f>PROPER(base[[#This Row],[Evento]]&amp;" "&amp;base[[#This Row],[Tipo]])</f>
        <v>15 Anos Teen</v>
      </c>
      <c r="H2584" t="s">
        <v>12</v>
      </c>
      <c r="I2584">
        <v>100</v>
      </c>
      <c r="J2584" s="3">
        <f>VLOOKUP(_xlfn.CONCAT(base[[#This Row],[Evento]],base[[#This Row],[Tipo]]),'[1]tabela de preços'!$D$4:$E$14,2,0)</f>
        <v>90</v>
      </c>
      <c r="K2584" s="3">
        <v>9000</v>
      </c>
      <c r="L2584" s="3">
        <v>3765</v>
      </c>
      <c r="M2584" s="3">
        <v>5235</v>
      </c>
      <c r="N2584" t="s">
        <v>23</v>
      </c>
    </row>
    <row r="2585" spans="2:14" hidden="1" x14ac:dyDescent="0.25">
      <c r="B2585" s="2">
        <v>42897</v>
      </c>
      <c r="C2585" s="7">
        <f>YEAR(base[[#This Row],[Data]])</f>
        <v>2017</v>
      </c>
      <c r="D2585" s="7" t="str">
        <f>UPPER(TEXT(base[[#This Row],[Data]],"mmm"))</f>
        <v>JUN</v>
      </c>
      <c r="E2585" t="s">
        <v>22</v>
      </c>
      <c r="F2585" t="s">
        <v>16</v>
      </c>
      <c r="G2585" t="str">
        <f>PROPER(base[[#This Row],[Evento]]&amp;" "&amp;base[[#This Row],[Tipo]])</f>
        <v>Despedida Adulto</v>
      </c>
      <c r="H2585" t="s">
        <v>15</v>
      </c>
      <c r="I2585">
        <v>150</v>
      </c>
      <c r="J2585" s="3">
        <f>VLOOKUP(_xlfn.CONCAT(base[[#This Row],[Evento]],base[[#This Row],[Tipo]]),'[1]tabela de preços'!$D$4:$E$14,2,0)</f>
        <v>120</v>
      </c>
      <c r="K2585" s="3">
        <v>18000</v>
      </c>
      <c r="L2585" s="3">
        <v>7761</v>
      </c>
      <c r="M2585" s="3">
        <v>10239</v>
      </c>
      <c r="N2585" t="s">
        <v>23</v>
      </c>
    </row>
    <row r="2586" spans="2:14" hidden="1" x14ac:dyDescent="0.25">
      <c r="B2586" s="2">
        <v>42400</v>
      </c>
      <c r="C2586" s="7">
        <f>YEAR(base[[#This Row],[Data]])</f>
        <v>2016</v>
      </c>
      <c r="D2586" s="7" t="str">
        <f>UPPER(TEXT(base[[#This Row],[Data]],"mmm"))</f>
        <v>JAN</v>
      </c>
      <c r="E2586" t="s">
        <v>10</v>
      </c>
      <c r="F2586" t="s">
        <v>11</v>
      </c>
      <c r="G2586" t="str">
        <f>PROPER(base[[#This Row],[Evento]]&amp;" "&amp;base[[#This Row],[Tipo]])</f>
        <v>Aniversário Infantil</v>
      </c>
      <c r="H2586" t="s">
        <v>12</v>
      </c>
      <c r="I2586">
        <v>50</v>
      </c>
      <c r="J2586" s="3">
        <f>VLOOKUP(_xlfn.CONCAT(base[[#This Row],[Evento]],base[[#This Row],[Tipo]]),'[1]tabela de preços'!$D$4:$E$14,2,0)</f>
        <v>70</v>
      </c>
      <c r="K2586" s="3">
        <v>3500</v>
      </c>
      <c r="L2586" s="3">
        <v>1252</v>
      </c>
      <c r="M2586" s="3">
        <v>2248</v>
      </c>
      <c r="N2586" t="s">
        <v>23</v>
      </c>
    </row>
    <row r="2587" spans="2:14" hidden="1" x14ac:dyDescent="0.25">
      <c r="B2587" s="2">
        <v>42633</v>
      </c>
      <c r="C2587" s="7">
        <f>YEAR(base[[#This Row],[Data]])</f>
        <v>2016</v>
      </c>
      <c r="D2587" s="7" t="str">
        <f>UPPER(TEXT(base[[#This Row],[Data]],"mmm"))</f>
        <v>SET</v>
      </c>
      <c r="E2587" t="s">
        <v>10</v>
      </c>
      <c r="F2587" t="s">
        <v>14</v>
      </c>
      <c r="G2587" t="str">
        <f>PROPER(base[[#This Row],[Evento]]&amp;" "&amp;base[[#This Row],[Tipo]])</f>
        <v>Aniversário Teen</v>
      </c>
      <c r="H2587" t="s">
        <v>15</v>
      </c>
      <c r="I2587">
        <v>100</v>
      </c>
      <c r="J2587" s="3">
        <f>VLOOKUP(_xlfn.CONCAT(base[[#This Row],[Evento]],base[[#This Row],[Tipo]]),'[1]tabela de preços'!$D$4:$E$14,2,0)</f>
        <v>90</v>
      </c>
      <c r="K2587" s="3">
        <v>9000</v>
      </c>
      <c r="L2587" s="3">
        <v>3972</v>
      </c>
      <c r="M2587" s="3">
        <v>5028</v>
      </c>
      <c r="N2587" t="s">
        <v>23</v>
      </c>
    </row>
    <row r="2588" spans="2:14" hidden="1" x14ac:dyDescent="0.25">
      <c r="B2588" s="2">
        <v>42976</v>
      </c>
      <c r="C2588" s="7">
        <f>YEAR(base[[#This Row],[Data]])</f>
        <v>2017</v>
      </c>
      <c r="D2588" s="7" t="str">
        <f>UPPER(TEXT(base[[#This Row],[Data]],"mmm"))</f>
        <v>AGO</v>
      </c>
      <c r="E2588" t="s">
        <v>10</v>
      </c>
      <c r="F2588" t="s">
        <v>16</v>
      </c>
      <c r="G2588" t="str">
        <f>PROPER(base[[#This Row],[Evento]]&amp;" "&amp;base[[#This Row],[Tipo]])</f>
        <v>Aniversário Adulto</v>
      </c>
      <c r="H2588" t="s">
        <v>12</v>
      </c>
      <c r="I2588">
        <v>150</v>
      </c>
      <c r="J2588" s="3">
        <f>VLOOKUP(_xlfn.CONCAT(base[[#This Row],[Evento]],base[[#This Row],[Tipo]]),'[1]tabela de preços'!$D$4:$E$14,2,0)</f>
        <v>120</v>
      </c>
      <c r="K2588" s="3">
        <v>18000</v>
      </c>
      <c r="L2588" s="3">
        <v>8090</v>
      </c>
      <c r="M2588" s="3">
        <v>9910</v>
      </c>
      <c r="N2588" t="s">
        <v>23</v>
      </c>
    </row>
    <row r="2589" spans="2:14" hidden="1" x14ac:dyDescent="0.25">
      <c r="B2589" s="2">
        <v>42666</v>
      </c>
      <c r="C2589" s="7">
        <f>YEAR(base[[#This Row],[Data]])</f>
        <v>2016</v>
      </c>
      <c r="D2589" s="7" t="str">
        <f>UPPER(TEXT(base[[#This Row],[Data]],"mmm"))</f>
        <v>OUT</v>
      </c>
      <c r="E2589" t="s">
        <v>10</v>
      </c>
      <c r="F2589" t="s">
        <v>17</v>
      </c>
      <c r="G2589" t="str">
        <f>PROPER(base[[#This Row],[Evento]]&amp;" "&amp;base[[#This Row],[Tipo]])</f>
        <v>Aniversário Melhor Idade</v>
      </c>
      <c r="H2589" t="s">
        <v>15</v>
      </c>
      <c r="I2589">
        <v>70</v>
      </c>
      <c r="J2589" s="3">
        <f>VLOOKUP(_xlfn.CONCAT(base[[#This Row],[Evento]],base[[#This Row],[Tipo]]),'[1]tabela de preços'!$D$4:$E$14,2,0)</f>
        <v>120</v>
      </c>
      <c r="K2589" s="3">
        <v>8400</v>
      </c>
      <c r="L2589" s="3">
        <v>3221</v>
      </c>
      <c r="M2589" s="3">
        <v>5179</v>
      </c>
      <c r="N2589" t="s">
        <v>23</v>
      </c>
    </row>
    <row r="2590" spans="2:14" hidden="1" x14ac:dyDescent="0.25">
      <c r="B2590" s="2">
        <v>42417</v>
      </c>
      <c r="C2590" s="7">
        <f>YEAR(base[[#This Row],[Data]])</f>
        <v>2016</v>
      </c>
      <c r="D2590" s="7" t="str">
        <f>UPPER(TEXT(base[[#This Row],[Data]],"mmm"))</f>
        <v>FEV</v>
      </c>
      <c r="E2590" t="s">
        <v>18</v>
      </c>
      <c r="F2590" t="s">
        <v>16</v>
      </c>
      <c r="G2590" t="str">
        <f>PROPER(base[[#This Row],[Evento]]&amp;" "&amp;base[[#This Row],[Tipo]])</f>
        <v>Casamento Adulto</v>
      </c>
      <c r="H2590" t="s">
        <v>12</v>
      </c>
      <c r="I2590">
        <v>120</v>
      </c>
      <c r="J2590" s="3">
        <f>VLOOKUP(_xlfn.CONCAT(base[[#This Row],[Evento]],base[[#This Row],[Tipo]]),'[1]tabela de preços'!$D$4:$E$14,2,0)</f>
        <v>150</v>
      </c>
      <c r="K2590" s="3">
        <v>18000</v>
      </c>
      <c r="L2590" s="3">
        <v>7066</v>
      </c>
      <c r="M2590" s="3">
        <v>10934</v>
      </c>
      <c r="N2590" t="s">
        <v>23</v>
      </c>
    </row>
    <row r="2591" spans="2:14" hidden="1" x14ac:dyDescent="0.25">
      <c r="B2591" s="2">
        <v>42588</v>
      </c>
      <c r="C2591" s="7">
        <f>YEAR(base[[#This Row],[Data]])</f>
        <v>2016</v>
      </c>
      <c r="D2591" s="7" t="str">
        <f>UPPER(TEXT(base[[#This Row],[Data]],"mmm"))</f>
        <v>AGO</v>
      </c>
      <c r="E2591" t="s">
        <v>19</v>
      </c>
      <c r="F2591" t="s">
        <v>16</v>
      </c>
      <c r="G2591" t="str">
        <f>PROPER(base[[#This Row],[Evento]]&amp;" "&amp;base[[#This Row],[Tipo]])</f>
        <v>Bodas Adulto</v>
      </c>
      <c r="H2591" t="s">
        <v>15</v>
      </c>
      <c r="I2591">
        <v>100</v>
      </c>
      <c r="J2591" s="3">
        <f>VLOOKUP(_xlfn.CONCAT(base[[#This Row],[Evento]],base[[#This Row],[Tipo]]),'[1]tabela de preços'!$D$4:$E$14,2,0)</f>
        <v>150</v>
      </c>
      <c r="K2591" s="3">
        <v>15000</v>
      </c>
      <c r="L2591" s="3">
        <v>6169</v>
      </c>
      <c r="M2591" s="3">
        <v>8831</v>
      </c>
      <c r="N2591" t="s">
        <v>23</v>
      </c>
    </row>
    <row r="2592" spans="2:14" hidden="1" x14ac:dyDescent="0.25">
      <c r="B2592" s="2">
        <v>42666</v>
      </c>
      <c r="C2592" s="7">
        <f>YEAR(base[[#This Row],[Data]])</f>
        <v>2016</v>
      </c>
      <c r="D2592" s="7" t="str">
        <f>UPPER(TEXT(base[[#This Row],[Data]],"mmm"))</f>
        <v>OUT</v>
      </c>
      <c r="E2592" t="s">
        <v>19</v>
      </c>
      <c r="F2592" t="s">
        <v>17</v>
      </c>
      <c r="G2592" t="str">
        <f>PROPER(base[[#This Row],[Evento]]&amp;" "&amp;base[[#This Row],[Tipo]])</f>
        <v>Bodas Melhor Idade</v>
      </c>
      <c r="H2592" t="s">
        <v>12</v>
      </c>
      <c r="I2592">
        <v>200</v>
      </c>
      <c r="J2592" s="3">
        <f>VLOOKUP(_xlfn.CONCAT(base[[#This Row],[Evento]],base[[#This Row],[Tipo]]),'[1]tabela de preços'!$D$4:$E$14,2,0)</f>
        <v>120</v>
      </c>
      <c r="K2592" s="3">
        <v>24000</v>
      </c>
      <c r="L2592" s="3">
        <v>10020</v>
      </c>
      <c r="M2592" s="3">
        <v>13980</v>
      </c>
      <c r="N2592" t="s">
        <v>23</v>
      </c>
    </row>
    <row r="2593" spans="2:14" hidden="1" x14ac:dyDescent="0.25">
      <c r="B2593" s="2">
        <v>43093</v>
      </c>
      <c r="C2593" s="7">
        <f>YEAR(base[[#This Row],[Data]])</f>
        <v>2017</v>
      </c>
      <c r="D2593" s="7" t="str">
        <f>UPPER(TEXT(base[[#This Row],[Data]],"mmm"))</f>
        <v>DEZ</v>
      </c>
      <c r="E2593" t="s">
        <v>20</v>
      </c>
      <c r="F2593" t="s">
        <v>16</v>
      </c>
      <c r="G2593" t="str">
        <f>PROPER(base[[#This Row],[Evento]]&amp;" "&amp;base[[#This Row],[Tipo]])</f>
        <v>Empresa Adulto</v>
      </c>
      <c r="H2593" t="s">
        <v>15</v>
      </c>
      <c r="I2593">
        <v>50</v>
      </c>
      <c r="J2593" s="3">
        <f>VLOOKUP(_xlfn.CONCAT(base[[#This Row],[Evento]],base[[#This Row],[Tipo]]),'[1]tabela de preços'!$D$4:$E$14,2,0)</f>
        <v>100</v>
      </c>
      <c r="K2593" s="3">
        <v>5000</v>
      </c>
      <c r="L2593" s="3">
        <v>2178</v>
      </c>
      <c r="M2593" s="3">
        <v>2822</v>
      </c>
      <c r="N2593" t="s">
        <v>23</v>
      </c>
    </row>
    <row r="2594" spans="2:14" hidden="1" x14ac:dyDescent="0.25">
      <c r="B2594" s="2">
        <v>42614</v>
      </c>
      <c r="C2594" s="7">
        <f>YEAR(base[[#This Row],[Data]])</f>
        <v>2016</v>
      </c>
      <c r="D2594" s="7" t="str">
        <f>UPPER(TEXT(base[[#This Row],[Data]],"mmm"))</f>
        <v>SET</v>
      </c>
      <c r="E2594" t="s">
        <v>21</v>
      </c>
      <c r="F2594" t="s">
        <v>14</v>
      </c>
      <c r="G2594" t="str">
        <f>PROPER(base[[#This Row],[Evento]]&amp;" "&amp;base[[#This Row],[Tipo]])</f>
        <v>15 Anos Teen</v>
      </c>
      <c r="H2594" t="s">
        <v>12</v>
      </c>
      <c r="I2594">
        <v>100</v>
      </c>
      <c r="J2594" s="3">
        <f>VLOOKUP(_xlfn.CONCAT(base[[#This Row],[Evento]],base[[#This Row],[Tipo]]),'[1]tabela de preços'!$D$4:$E$14,2,0)</f>
        <v>90</v>
      </c>
      <c r="K2594" s="3">
        <v>9000</v>
      </c>
      <c r="L2594" s="3">
        <v>3779</v>
      </c>
      <c r="M2594" s="3">
        <v>5221</v>
      </c>
      <c r="N2594" t="s">
        <v>23</v>
      </c>
    </row>
    <row r="2595" spans="2:14" hidden="1" x14ac:dyDescent="0.25">
      <c r="B2595" s="2">
        <v>42443</v>
      </c>
      <c r="C2595" s="7">
        <f>YEAR(base[[#This Row],[Data]])</f>
        <v>2016</v>
      </c>
      <c r="D2595" s="7" t="str">
        <f>UPPER(TEXT(base[[#This Row],[Data]],"mmm"))</f>
        <v>MAR</v>
      </c>
      <c r="E2595" t="s">
        <v>22</v>
      </c>
      <c r="F2595" t="s">
        <v>16</v>
      </c>
      <c r="G2595" t="str">
        <f>PROPER(base[[#This Row],[Evento]]&amp;" "&amp;base[[#This Row],[Tipo]])</f>
        <v>Despedida Adulto</v>
      </c>
      <c r="H2595" t="s">
        <v>15</v>
      </c>
      <c r="I2595">
        <v>150</v>
      </c>
      <c r="J2595" s="3">
        <f>VLOOKUP(_xlfn.CONCAT(base[[#This Row],[Evento]],base[[#This Row],[Tipo]]),'[1]tabela de preços'!$D$4:$E$14,2,0)</f>
        <v>120</v>
      </c>
      <c r="K2595" s="3">
        <v>18000</v>
      </c>
      <c r="L2595" s="3">
        <v>7584</v>
      </c>
      <c r="M2595" s="3">
        <v>10416</v>
      </c>
      <c r="N2595" t="s">
        <v>23</v>
      </c>
    </row>
    <row r="2596" spans="2:14" hidden="1" x14ac:dyDescent="0.25">
      <c r="B2596" s="2">
        <v>42615</v>
      </c>
      <c r="C2596" s="7">
        <f>YEAR(base[[#This Row],[Data]])</f>
        <v>2016</v>
      </c>
      <c r="D2596" s="7" t="str">
        <f>UPPER(TEXT(base[[#This Row],[Data]],"mmm"))</f>
        <v>SET</v>
      </c>
      <c r="E2596" t="s">
        <v>10</v>
      </c>
      <c r="F2596" t="s">
        <v>11</v>
      </c>
      <c r="G2596" t="str">
        <f>PROPER(base[[#This Row],[Evento]]&amp;" "&amp;base[[#This Row],[Tipo]])</f>
        <v>Aniversário Infantil</v>
      </c>
      <c r="H2596" t="s">
        <v>12</v>
      </c>
      <c r="I2596">
        <v>50</v>
      </c>
      <c r="J2596" s="3">
        <f>VLOOKUP(_xlfn.CONCAT(base[[#This Row],[Evento]],base[[#This Row],[Tipo]]),'[1]tabela de preços'!$D$4:$E$14,2,0)</f>
        <v>70</v>
      </c>
      <c r="K2596" s="3">
        <v>3500</v>
      </c>
      <c r="L2596" s="3">
        <v>1501</v>
      </c>
      <c r="M2596" s="3">
        <v>1999</v>
      </c>
      <c r="N2596" t="s">
        <v>23</v>
      </c>
    </row>
    <row r="2597" spans="2:14" hidden="1" x14ac:dyDescent="0.25">
      <c r="B2597" s="2">
        <v>43070</v>
      </c>
      <c r="C2597" s="7">
        <f>YEAR(base[[#This Row],[Data]])</f>
        <v>2017</v>
      </c>
      <c r="D2597" s="7" t="str">
        <f>UPPER(TEXT(base[[#This Row],[Data]],"mmm"))</f>
        <v>DEZ</v>
      </c>
      <c r="E2597" t="s">
        <v>10</v>
      </c>
      <c r="F2597" t="s">
        <v>14</v>
      </c>
      <c r="G2597" t="str">
        <f>PROPER(base[[#This Row],[Evento]]&amp;" "&amp;base[[#This Row],[Tipo]])</f>
        <v>Aniversário Teen</v>
      </c>
      <c r="H2597" t="s">
        <v>15</v>
      </c>
      <c r="I2597">
        <v>100</v>
      </c>
      <c r="J2597" s="3">
        <f>VLOOKUP(_xlfn.CONCAT(base[[#This Row],[Evento]],base[[#This Row],[Tipo]]),'[1]tabela de preços'!$D$4:$E$14,2,0)</f>
        <v>90</v>
      </c>
      <c r="K2597" s="3">
        <v>9000</v>
      </c>
      <c r="L2597" s="3">
        <v>3885</v>
      </c>
      <c r="M2597" s="3">
        <v>5115</v>
      </c>
      <c r="N2597" t="s">
        <v>23</v>
      </c>
    </row>
    <row r="2598" spans="2:14" hidden="1" x14ac:dyDescent="0.25">
      <c r="B2598" s="2">
        <v>42999</v>
      </c>
      <c r="C2598" s="7">
        <f>YEAR(base[[#This Row],[Data]])</f>
        <v>2017</v>
      </c>
      <c r="D2598" s="7" t="str">
        <f>UPPER(TEXT(base[[#This Row],[Data]],"mmm"))</f>
        <v>SET</v>
      </c>
      <c r="E2598" t="s">
        <v>10</v>
      </c>
      <c r="F2598" t="s">
        <v>16</v>
      </c>
      <c r="G2598" t="str">
        <f>PROPER(base[[#This Row],[Evento]]&amp;" "&amp;base[[#This Row],[Tipo]])</f>
        <v>Aniversário Adulto</v>
      </c>
      <c r="H2598" t="s">
        <v>12</v>
      </c>
      <c r="I2598">
        <v>150</v>
      </c>
      <c r="J2598" s="3">
        <f>VLOOKUP(_xlfn.CONCAT(base[[#This Row],[Evento]],base[[#This Row],[Tipo]]),'[1]tabela de preços'!$D$4:$E$14,2,0)</f>
        <v>120</v>
      </c>
      <c r="K2598" s="3">
        <v>18000</v>
      </c>
      <c r="L2598" s="3">
        <v>6309</v>
      </c>
      <c r="M2598" s="3">
        <v>11691</v>
      </c>
      <c r="N2598" t="s">
        <v>23</v>
      </c>
    </row>
    <row r="2599" spans="2:14" hidden="1" x14ac:dyDescent="0.25">
      <c r="B2599" s="2">
        <v>43093</v>
      </c>
      <c r="C2599" s="7">
        <f>YEAR(base[[#This Row],[Data]])</f>
        <v>2017</v>
      </c>
      <c r="D2599" s="7" t="str">
        <f>UPPER(TEXT(base[[#This Row],[Data]],"mmm"))</f>
        <v>DEZ</v>
      </c>
      <c r="E2599" t="s">
        <v>10</v>
      </c>
      <c r="F2599" t="s">
        <v>17</v>
      </c>
      <c r="G2599" t="str">
        <f>PROPER(base[[#This Row],[Evento]]&amp;" "&amp;base[[#This Row],[Tipo]])</f>
        <v>Aniversário Melhor Idade</v>
      </c>
      <c r="H2599" t="s">
        <v>15</v>
      </c>
      <c r="I2599">
        <v>70</v>
      </c>
      <c r="J2599" s="3">
        <f>VLOOKUP(_xlfn.CONCAT(base[[#This Row],[Evento]],base[[#This Row],[Tipo]]),'[1]tabela de preços'!$D$4:$E$14,2,0)</f>
        <v>120</v>
      </c>
      <c r="K2599" s="3">
        <v>8400</v>
      </c>
      <c r="L2599" s="3">
        <v>3573</v>
      </c>
      <c r="M2599" s="3">
        <v>4827</v>
      </c>
      <c r="N2599" t="s">
        <v>23</v>
      </c>
    </row>
    <row r="2600" spans="2:14" hidden="1" x14ac:dyDescent="0.25">
      <c r="B2600" s="2">
        <v>42403</v>
      </c>
      <c r="C2600" s="7">
        <f>YEAR(base[[#This Row],[Data]])</f>
        <v>2016</v>
      </c>
      <c r="D2600" s="7" t="str">
        <f>UPPER(TEXT(base[[#This Row],[Data]],"mmm"))</f>
        <v>FEV</v>
      </c>
      <c r="E2600" t="s">
        <v>18</v>
      </c>
      <c r="F2600" t="s">
        <v>16</v>
      </c>
      <c r="G2600" t="str">
        <f>PROPER(base[[#This Row],[Evento]]&amp;" "&amp;base[[#This Row],[Tipo]])</f>
        <v>Casamento Adulto</v>
      </c>
      <c r="H2600" t="s">
        <v>12</v>
      </c>
      <c r="I2600">
        <v>120</v>
      </c>
      <c r="J2600" s="3">
        <f>VLOOKUP(_xlfn.CONCAT(base[[#This Row],[Evento]],base[[#This Row],[Tipo]]),'[1]tabela de preços'!$D$4:$E$14,2,0)</f>
        <v>150</v>
      </c>
      <c r="K2600" s="3">
        <v>18000</v>
      </c>
      <c r="L2600" s="3">
        <v>6317</v>
      </c>
      <c r="M2600" s="3">
        <v>11683</v>
      </c>
      <c r="N2600" t="s">
        <v>23</v>
      </c>
    </row>
    <row r="2601" spans="2:14" hidden="1" x14ac:dyDescent="0.25">
      <c r="B2601" s="2">
        <v>42407</v>
      </c>
      <c r="C2601" s="7">
        <f>YEAR(base[[#This Row],[Data]])</f>
        <v>2016</v>
      </c>
      <c r="D2601" s="7" t="str">
        <f>UPPER(TEXT(base[[#This Row],[Data]],"mmm"))</f>
        <v>FEV</v>
      </c>
      <c r="E2601" t="s">
        <v>19</v>
      </c>
      <c r="F2601" t="s">
        <v>16</v>
      </c>
      <c r="G2601" t="str">
        <f>PROPER(base[[#This Row],[Evento]]&amp;" "&amp;base[[#This Row],[Tipo]])</f>
        <v>Bodas Adulto</v>
      </c>
      <c r="H2601" t="s">
        <v>15</v>
      </c>
      <c r="I2601">
        <v>100</v>
      </c>
      <c r="J2601" s="3">
        <f>VLOOKUP(_xlfn.CONCAT(base[[#This Row],[Evento]],base[[#This Row],[Tipo]]),'[1]tabela de preços'!$D$4:$E$14,2,0)</f>
        <v>150</v>
      </c>
      <c r="K2601" s="3">
        <v>15000</v>
      </c>
      <c r="L2601" s="3">
        <v>6647</v>
      </c>
      <c r="M2601" s="3">
        <v>8353</v>
      </c>
      <c r="N2601" t="s">
        <v>23</v>
      </c>
    </row>
    <row r="2602" spans="2:14" hidden="1" x14ac:dyDescent="0.25">
      <c r="B2602" s="2">
        <v>42870</v>
      </c>
      <c r="C2602" s="7">
        <f>YEAR(base[[#This Row],[Data]])</f>
        <v>2017</v>
      </c>
      <c r="D2602" s="7" t="str">
        <f>UPPER(TEXT(base[[#This Row],[Data]],"mmm"))</f>
        <v>MAI</v>
      </c>
      <c r="E2602" t="s">
        <v>19</v>
      </c>
      <c r="F2602" t="s">
        <v>17</v>
      </c>
      <c r="G2602" t="str">
        <f>PROPER(base[[#This Row],[Evento]]&amp;" "&amp;base[[#This Row],[Tipo]])</f>
        <v>Bodas Melhor Idade</v>
      </c>
      <c r="H2602" t="s">
        <v>12</v>
      </c>
      <c r="I2602">
        <v>200</v>
      </c>
      <c r="J2602" s="3">
        <f>VLOOKUP(_xlfn.CONCAT(base[[#This Row],[Evento]],base[[#This Row],[Tipo]]),'[1]tabela de preços'!$D$4:$E$14,2,0)</f>
        <v>120</v>
      </c>
      <c r="K2602" s="3">
        <v>24000</v>
      </c>
      <c r="L2602" s="3">
        <v>8724</v>
      </c>
      <c r="M2602" s="3">
        <v>15276</v>
      </c>
      <c r="N2602" t="s">
        <v>23</v>
      </c>
    </row>
    <row r="2603" spans="2:14" hidden="1" x14ac:dyDescent="0.25">
      <c r="B2603" s="2">
        <v>42398</v>
      </c>
      <c r="C2603" s="7">
        <f>YEAR(base[[#This Row],[Data]])</f>
        <v>2016</v>
      </c>
      <c r="D2603" s="7" t="str">
        <f>UPPER(TEXT(base[[#This Row],[Data]],"mmm"))</f>
        <v>JAN</v>
      </c>
      <c r="E2603" t="s">
        <v>20</v>
      </c>
      <c r="F2603" t="s">
        <v>16</v>
      </c>
      <c r="G2603" t="str">
        <f>PROPER(base[[#This Row],[Evento]]&amp;" "&amp;base[[#This Row],[Tipo]])</f>
        <v>Empresa Adulto</v>
      </c>
      <c r="H2603" t="s">
        <v>15</v>
      </c>
      <c r="I2603">
        <v>50</v>
      </c>
      <c r="J2603" s="3">
        <f>VLOOKUP(_xlfn.CONCAT(base[[#This Row],[Evento]],base[[#This Row],[Tipo]]),'[1]tabela de preços'!$D$4:$E$14,2,0)</f>
        <v>100</v>
      </c>
      <c r="K2603" s="3">
        <v>5000</v>
      </c>
      <c r="L2603" s="3">
        <v>2154</v>
      </c>
      <c r="M2603" s="3">
        <v>2846</v>
      </c>
      <c r="N2603" t="s">
        <v>23</v>
      </c>
    </row>
    <row r="2604" spans="2:14" hidden="1" x14ac:dyDescent="0.25">
      <c r="B2604" s="2">
        <v>42955</v>
      </c>
      <c r="C2604" s="7">
        <f>YEAR(base[[#This Row],[Data]])</f>
        <v>2017</v>
      </c>
      <c r="D2604" s="7" t="str">
        <f>UPPER(TEXT(base[[#This Row],[Data]],"mmm"))</f>
        <v>AGO</v>
      </c>
      <c r="E2604" t="s">
        <v>21</v>
      </c>
      <c r="F2604" t="s">
        <v>14</v>
      </c>
      <c r="G2604" t="str">
        <f>PROPER(base[[#This Row],[Evento]]&amp;" "&amp;base[[#This Row],[Tipo]])</f>
        <v>15 Anos Teen</v>
      </c>
      <c r="H2604" t="s">
        <v>12</v>
      </c>
      <c r="I2604">
        <v>100</v>
      </c>
      <c r="J2604" s="3">
        <f>VLOOKUP(_xlfn.CONCAT(base[[#This Row],[Evento]],base[[#This Row],[Tipo]]),'[1]tabela de preços'!$D$4:$E$14,2,0)</f>
        <v>90</v>
      </c>
      <c r="K2604" s="3">
        <v>9000</v>
      </c>
      <c r="L2604" s="3">
        <v>3340</v>
      </c>
      <c r="M2604" s="3">
        <v>5660</v>
      </c>
      <c r="N2604" t="s">
        <v>23</v>
      </c>
    </row>
    <row r="2605" spans="2:14" hidden="1" x14ac:dyDescent="0.25">
      <c r="B2605" s="2">
        <v>42694</v>
      </c>
      <c r="C2605" s="7">
        <f>YEAR(base[[#This Row],[Data]])</f>
        <v>2016</v>
      </c>
      <c r="D2605" s="7" t="str">
        <f>UPPER(TEXT(base[[#This Row],[Data]],"mmm"))</f>
        <v>NOV</v>
      </c>
      <c r="E2605" t="s">
        <v>22</v>
      </c>
      <c r="F2605" t="s">
        <v>16</v>
      </c>
      <c r="G2605" t="str">
        <f>PROPER(base[[#This Row],[Evento]]&amp;" "&amp;base[[#This Row],[Tipo]])</f>
        <v>Despedida Adulto</v>
      </c>
      <c r="H2605" t="s">
        <v>15</v>
      </c>
      <c r="I2605">
        <v>150</v>
      </c>
      <c r="J2605" s="3">
        <f>VLOOKUP(_xlfn.CONCAT(base[[#This Row],[Evento]],base[[#This Row],[Tipo]]),'[1]tabela de preços'!$D$4:$E$14,2,0)</f>
        <v>120</v>
      </c>
      <c r="K2605" s="3">
        <v>18000</v>
      </c>
      <c r="L2605" s="3">
        <v>6966</v>
      </c>
      <c r="M2605" s="3">
        <v>11034</v>
      </c>
      <c r="N2605" t="s">
        <v>23</v>
      </c>
    </row>
    <row r="2606" spans="2:14" hidden="1" x14ac:dyDescent="0.25">
      <c r="B2606" s="2">
        <v>42547</v>
      </c>
      <c r="C2606" s="7">
        <f>YEAR(base[[#This Row],[Data]])</f>
        <v>2016</v>
      </c>
      <c r="D2606" s="7" t="str">
        <f>UPPER(TEXT(base[[#This Row],[Data]],"mmm"))</f>
        <v>JUN</v>
      </c>
      <c r="E2606" t="s">
        <v>10</v>
      </c>
      <c r="F2606" t="s">
        <v>11</v>
      </c>
      <c r="G2606" t="str">
        <f>PROPER(base[[#This Row],[Evento]]&amp;" "&amp;base[[#This Row],[Tipo]])</f>
        <v>Aniversário Infantil</v>
      </c>
      <c r="H2606" t="s">
        <v>12</v>
      </c>
      <c r="I2606">
        <v>50</v>
      </c>
      <c r="J2606" s="3">
        <f>VLOOKUP(_xlfn.CONCAT(base[[#This Row],[Evento]],base[[#This Row],[Tipo]]),'[1]tabela de preços'!$D$4:$E$14,2,0)</f>
        <v>70</v>
      </c>
      <c r="K2606" s="3">
        <v>3500</v>
      </c>
      <c r="L2606" s="3">
        <v>1438</v>
      </c>
      <c r="M2606" s="3">
        <v>2062</v>
      </c>
      <c r="N2606" t="s">
        <v>23</v>
      </c>
    </row>
    <row r="2607" spans="2:14" hidden="1" x14ac:dyDescent="0.25">
      <c r="B2607" s="2">
        <v>42990</v>
      </c>
      <c r="C2607" s="7">
        <f>YEAR(base[[#This Row],[Data]])</f>
        <v>2017</v>
      </c>
      <c r="D2607" s="7" t="str">
        <f>UPPER(TEXT(base[[#This Row],[Data]],"mmm"))</f>
        <v>SET</v>
      </c>
      <c r="E2607" t="s">
        <v>10</v>
      </c>
      <c r="F2607" t="s">
        <v>14</v>
      </c>
      <c r="G2607" t="str">
        <f>PROPER(base[[#This Row],[Evento]]&amp;" "&amp;base[[#This Row],[Tipo]])</f>
        <v>Aniversário Teen</v>
      </c>
      <c r="H2607" t="s">
        <v>15</v>
      </c>
      <c r="I2607">
        <v>100</v>
      </c>
      <c r="J2607" s="3">
        <f>VLOOKUP(_xlfn.CONCAT(base[[#This Row],[Evento]],base[[#This Row],[Tipo]]),'[1]tabela de preços'!$D$4:$E$14,2,0)</f>
        <v>90</v>
      </c>
      <c r="K2607" s="3">
        <v>9000</v>
      </c>
      <c r="L2607" s="3">
        <v>3674</v>
      </c>
      <c r="M2607" s="3">
        <v>5326</v>
      </c>
      <c r="N2607" t="s">
        <v>23</v>
      </c>
    </row>
    <row r="2608" spans="2:14" hidden="1" x14ac:dyDescent="0.25">
      <c r="B2608" s="2">
        <v>42914</v>
      </c>
      <c r="C2608" s="7">
        <f>YEAR(base[[#This Row],[Data]])</f>
        <v>2017</v>
      </c>
      <c r="D2608" s="7" t="str">
        <f>UPPER(TEXT(base[[#This Row],[Data]],"mmm"))</f>
        <v>JUN</v>
      </c>
      <c r="E2608" t="s">
        <v>10</v>
      </c>
      <c r="F2608" t="s">
        <v>16</v>
      </c>
      <c r="G2608" t="str">
        <f>PROPER(base[[#This Row],[Evento]]&amp;" "&amp;base[[#This Row],[Tipo]])</f>
        <v>Aniversário Adulto</v>
      </c>
      <c r="H2608" t="s">
        <v>12</v>
      </c>
      <c r="I2608">
        <v>150</v>
      </c>
      <c r="J2608" s="3">
        <f>VLOOKUP(_xlfn.CONCAT(base[[#This Row],[Evento]],base[[#This Row],[Tipo]]),'[1]tabela de preços'!$D$4:$E$14,2,0)</f>
        <v>120</v>
      </c>
      <c r="K2608" s="3">
        <v>18000</v>
      </c>
      <c r="L2608" s="3">
        <v>6912</v>
      </c>
      <c r="M2608" s="3">
        <v>11088</v>
      </c>
      <c r="N2608" t="s">
        <v>23</v>
      </c>
    </row>
    <row r="2609" spans="2:14" x14ac:dyDescent="0.25">
      <c r="B2609" s="2">
        <v>42746</v>
      </c>
      <c r="C2609" s="7">
        <f>YEAR(base[[#This Row],[Data]])</f>
        <v>2017</v>
      </c>
      <c r="D2609" s="7" t="str">
        <f>UPPER(TEXT(base[[#This Row],[Data]],"mmm"))</f>
        <v>JAN</v>
      </c>
      <c r="E2609" t="s">
        <v>10</v>
      </c>
      <c r="F2609" t="s">
        <v>17</v>
      </c>
      <c r="G2609" t="str">
        <f>PROPER(base[[#This Row],[Evento]]&amp;" "&amp;base[[#This Row],[Tipo]])</f>
        <v>Aniversário Melhor Idade</v>
      </c>
      <c r="H2609" t="s">
        <v>15</v>
      </c>
      <c r="I2609">
        <v>70</v>
      </c>
      <c r="J2609" s="3">
        <f>VLOOKUP(_xlfn.CONCAT(base[[#This Row],[Evento]],base[[#This Row],[Tipo]]),'[1]tabela de preços'!$D$4:$E$14,2,0)</f>
        <v>120</v>
      </c>
      <c r="K2609" s="3">
        <v>8400</v>
      </c>
      <c r="L2609" s="3">
        <v>3406</v>
      </c>
      <c r="M2609" s="3">
        <v>4994</v>
      </c>
      <c r="N2609" t="s">
        <v>23</v>
      </c>
    </row>
    <row r="2610" spans="2:14" hidden="1" x14ac:dyDescent="0.25">
      <c r="B2610" s="2">
        <v>42467</v>
      </c>
      <c r="C2610" s="7">
        <f>YEAR(base[[#This Row],[Data]])</f>
        <v>2016</v>
      </c>
      <c r="D2610" s="7" t="str">
        <f>UPPER(TEXT(base[[#This Row],[Data]],"mmm"))</f>
        <v>ABR</v>
      </c>
      <c r="E2610" t="s">
        <v>18</v>
      </c>
      <c r="F2610" t="s">
        <v>16</v>
      </c>
      <c r="G2610" t="str">
        <f>PROPER(base[[#This Row],[Evento]]&amp;" "&amp;base[[#This Row],[Tipo]])</f>
        <v>Casamento Adulto</v>
      </c>
      <c r="H2610" t="s">
        <v>12</v>
      </c>
      <c r="I2610">
        <v>120</v>
      </c>
      <c r="J2610" s="3">
        <f>VLOOKUP(_xlfn.CONCAT(base[[#This Row],[Evento]],base[[#This Row],[Tipo]]),'[1]tabela de preços'!$D$4:$E$14,2,0)</f>
        <v>150</v>
      </c>
      <c r="K2610" s="3">
        <v>18000</v>
      </c>
      <c r="L2610" s="3">
        <v>7919</v>
      </c>
      <c r="M2610" s="3">
        <v>10081</v>
      </c>
      <c r="N2610" t="s">
        <v>23</v>
      </c>
    </row>
    <row r="2611" spans="2:14" hidden="1" x14ac:dyDescent="0.25">
      <c r="B2611" s="2">
        <v>42657</v>
      </c>
      <c r="C2611" s="7">
        <f>YEAR(base[[#This Row],[Data]])</f>
        <v>2016</v>
      </c>
      <c r="D2611" s="7" t="str">
        <f>UPPER(TEXT(base[[#This Row],[Data]],"mmm"))</f>
        <v>OUT</v>
      </c>
      <c r="E2611" t="s">
        <v>19</v>
      </c>
      <c r="F2611" t="s">
        <v>16</v>
      </c>
      <c r="G2611" t="str">
        <f>PROPER(base[[#This Row],[Evento]]&amp;" "&amp;base[[#This Row],[Tipo]])</f>
        <v>Bodas Adulto</v>
      </c>
      <c r="H2611" t="s">
        <v>15</v>
      </c>
      <c r="I2611">
        <v>100</v>
      </c>
      <c r="J2611" s="3">
        <f>VLOOKUP(_xlfn.CONCAT(base[[#This Row],[Evento]],base[[#This Row],[Tipo]]),'[1]tabela de preços'!$D$4:$E$14,2,0)</f>
        <v>150</v>
      </c>
      <c r="K2611" s="3">
        <v>15000</v>
      </c>
      <c r="L2611" s="3">
        <v>5858</v>
      </c>
      <c r="M2611" s="3">
        <v>9142</v>
      </c>
      <c r="N2611" t="s">
        <v>23</v>
      </c>
    </row>
    <row r="2612" spans="2:14" hidden="1" x14ac:dyDescent="0.25">
      <c r="B2612" s="2">
        <v>42593</v>
      </c>
      <c r="C2612" s="7">
        <f>YEAR(base[[#This Row],[Data]])</f>
        <v>2016</v>
      </c>
      <c r="D2612" s="7" t="str">
        <f>UPPER(TEXT(base[[#This Row],[Data]],"mmm"))</f>
        <v>AGO</v>
      </c>
      <c r="E2612" t="s">
        <v>19</v>
      </c>
      <c r="F2612" t="s">
        <v>17</v>
      </c>
      <c r="G2612" t="str">
        <f>PROPER(base[[#This Row],[Evento]]&amp;" "&amp;base[[#This Row],[Tipo]])</f>
        <v>Bodas Melhor Idade</v>
      </c>
      <c r="H2612" t="s">
        <v>12</v>
      </c>
      <c r="I2612">
        <v>200</v>
      </c>
      <c r="J2612" s="3">
        <f>VLOOKUP(_xlfn.CONCAT(base[[#This Row],[Evento]],base[[#This Row],[Tipo]]),'[1]tabela de preços'!$D$4:$E$14,2,0)</f>
        <v>120</v>
      </c>
      <c r="K2612" s="3">
        <v>24000</v>
      </c>
      <c r="L2612" s="3">
        <v>8721</v>
      </c>
      <c r="M2612" s="3">
        <v>15279</v>
      </c>
      <c r="N2612" t="s">
        <v>23</v>
      </c>
    </row>
    <row r="2613" spans="2:14" hidden="1" x14ac:dyDescent="0.25">
      <c r="B2613" s="2">
        <v>42832</v>
      </c>
      <c r="C2613" s="7">
        <f>YEAR(base[[#This Row],[Data]])</f>
        <v>2017</v>
      </c>
      <c r="D2613" s="7" t="str">
        <f>UPPER(TEXT(base[[#This Row],[Data]],"mmm"))</f>
        <v>ABR</v>
      </c>
      <c r="E2613" t="s">
        <v>20</v>
      </c>
      <c r="F2613" t="s">
        <v>16</v>
      </c>
      <c r="G2613" t="str">
        <f>PROPER(base[[#This Row],[Evento]]&amp;" "&amp;base[[#This Row],[Tipo]])</f>
        <v>Empresa Adulto</v>
      </c>
      <c r="H2613" t="s">
        <v>15</v>
      </c>
      <c r="I2613">
        <v>50</v>
      </c>
      <c r="J2613" s="3">
        <f>VLOOKUP(_xlfn.CONCAT(base[[#This Row],[Evento]],base[[#This Row],[Tipo]]),'[1]tabela de preços'!$D$4:$E$14,2,0)</f>
        <v>100</v>
      </c>
      <c r="K2613" s="3">
        <v>5000</v>
      </c>
      <c r="L2613" s="3">
        <v>1778</v>
      </c>
      <c r="M2613" s="3">
        <v>3222</v>
      </c>
      <c r="N2613" t="s">
        <v>23</v>
      </c>
    </row>
    <row r="2614" spans="2:14" hidden="1" x14ac:dyDescent="0.25">
      <c r="B2614" s="2">
        <v>42857</v>
      </c>
      <c r="C2614" s="7">
        <f>YEAR(base[[#This Row],[Data]])</f>
        <v>2017</v>
      </c>
      <c r="D2614" s="7" t="str">
        <f>UPPER(TEXT(base[[#This Row],[Data]],"mmm"))</f>
        <v>MAI</v>
      </c>
      <c r="E2614" t="s">
        <v>21</v>
      </c>
      <c r="F2614" t="s">
        <v>14</v>
      </c>
      <c r="G2614" t="str">
        <f>PROPER(base[[#This Row],[Evento]]&amp;" "&amp;base[[#This Row],[Tipo]])</f>
        <v>15 Anos Teen</v>
      </c>
      <c r="H2614" t="s">
        <v>12</v>
      </c>
      <c r="I2614">
        <v>100</v>
      </c>
      <c r="J2614" s="3">
        <f>VLOOKUP(_xlfn.CONCAT(base[[#This Row],[Evento]],base[[#This Row],[Tipo]]),'[1]tabela de preços'!$D$4:$E$14,2,0)</f>
        <v>90</v>
      </c>
      <c r="K2614" s="3">
        <v>9000</v>
      </c>
      <c r="L2614" s="3">
        <v>3802</v>
      </c>
      <c r="M2614" s="3">
        <v>5198</v>
      </c>
      <c r="N2614" t="s">
        <v>23</v>
      </c>
    </row>
    <row r="2615" spans="2:14" hidden="1" x14ac:dyDescent="0.25">
      <c r="B2615" s="2">
        <v>42688</v>
      </c>
      <c r="C2615" s="7">
        <f>YEAR(base[[#This Row],[Data]])</f>
        <v>2016</v>
      </c>
      <c r="D2615" s="7" t="str">
        <f>UPPER(TEXT(base[[#This Row],[Data]],"mmm"))</f>
        <v>NOV</v>
      </c>
      <c r="E2615" t="s">
        <v>22</v>
      </c>
      <c r="F2615" t="s">
        <v>16</v>
      </c>
      <c r="G2615" t="str">
        <f>PROPER(base[[#This Row],[Evento]]&amp;" "&amp;base[[#This Row],[Tipo]])</f>
        <v>Despedida Adulto</v>
      </c>
      <c r="H2615" t="s">
        <v>15</v>
      </c>
      <c r="I2615">
        <v>150</v>
      </c>
      <c r="J2615" s="3">
        <f>VLOOKUP(_xlfn.CONCAT(base[[#This Row],[Evento]],base[[#This Row],[Tipo]]),'[1]tabela de preços'!$D$4:$E$14,2,0)</f>
        <v>120</v>
      </c>
      <c r="K2615" s="3">
        <v>18000</v>
      </c>
      <c r="L2615" s="3">
        <v>6980</v>
      </c>
      <c r="M2615" s="3">
        <v>11020</v>
      </c>
      <c r="N2615" t="s">
        <v>23</v>
      </c>
    </row>
    <row r="2616" spans="2:14" hidden="1" x14ac:dyDescent="0.25">
      <c r="B2616" s="2">
        <v>42686</v>
      </c>
      <c r="C2616" s="7">
        <f>YEAR(base[[#This Row],[Data]])</f>
        <v>2016</v>
      </c>
      <c r="D2616" s="7" t="str">
        <f>UPPER(TEXT(base[[#This Row],[Data]],"mmm"))</f>
        <v>NOV</v>
      </c>
      <c r="E2616" t="s">
        <v>10</v>
      </c>
      <c r="F2616" t="s">
        <v>11</v>
      </c>
      <c r="G2616" t="str">
        <f>PROPER(base[[#This Row],[Evento]]&amp;" "&amp;base[[#This Row],[Tipo]])</f>
        <v>Aniversário Infantil</v>
      </c>
      <c r="H2616" t="s">
        <v>12</v>
      </c>
      <c r="I2616">
        <v>50</v>
      </c>
      <c r="J2616" s="3">
        <f>VLOOKUP(_xlfn.CONCAT(base[[#This Row],[Evento]],base[[#This Row],[Tipo]]),'[1]tabela de preços'!$D$4:$E$14,2,0)</f>
        <v>70</v>
      </c>
      <c r="K2616" s="3">
        <v>3500</v>
      </c>
      <c r="L2616" s="3">
        <v>1370</v>
      </c>
      <c r="M2616" s="3">
        <v>2130</v>
      </c>
      <c r="N2616" t="s">
        <v>23</v>
      </c>
    </row>
    <row r="2617" spans="2:14" hidden="1" x14ac:dyDescent="0.25">
      <c r="B2617" s="2">
        <v>42540</v>
      </c>
      <c r="C2617" s="7">
        <f>YEAR(base[[#This Row],[Data]])</f>
        <v>2016</v>
      </c>
      <c r="D2617" s="7" t="str">
        <f>UPPER(TEXT(base[[#This Row],[Data]],"mmm"))</f>
        <v>JUN</v>
      </c>
      <c r="E2617" t="s">
        <v>10</v>
      </c>
      <c r="F2617" t="s">
        <v>14</v>
      </c>
      <c r="G2617" t="str">
        <f>PROPER(base[[#This Row],[Evento]]&amp;" "&amp;base[[#This Row],[Tipo]])</f>
        <v>Aniversário Teen</v>
      </c>
      <c r="H2617" t="s">
        <v>15</v>
      </c>
      <c r="I2617">
        <v>100</v>
      </c>
      <c r="J2617" s="3">
        <f>VLOOKUP(_xlfn.CONCAT(base[[#This Row],[Evento]],base[[#This Row],[Tipo]]),'[1]tabela de preços'!$D$4:$E$14,2,0)</f>
        <v>90</v>
      </c>
      <c r="K2617" s="3">
        <v>9000</v>
      </c>
      <c r="L2617" s="3">
        <v>3141</v>
      </c>
      <c r="M2617" s="3">
        <v>5859</v>
      </c>
      <c r="N2617" t="s">
        <v>23</v>
      </c>
    </row>
    <row r="2618" spans="2:14" hidden="1" x14ac:dyDescent="0.25">
      <c r="B2618" s="2">
        <v>42726</v>
      </c>
      <c r="C2618" s="7">
        <f>YEAR(base[[#This Row],[Data]])</f>
        <v>2016</v>
      </c>
      <c r="D2618" s="7" t="str">
        <f>UPPER(TEXT(base[[#This Row],[Data]],"mmm"))</f>
        <v>DEZ</v>
      </c>
      <c r="E2618" t="s">
        <v>10</v>
      </c>
      <c r="F2618" t="s">
        <v>16</v>
      </c>
      <c r="G2618" t="str">
        <f>PROPER(base[[#This Row],[Evento]]&amp;" "&amp;base[[#This Row],[Tipo]])</f>
        <v>Aniversário Adulto</v>
      </c>
      <c r="H2618" t="s">
        <v>12</v>
      </c>
      <c r="I2618">
        <v>150</v>
      </c>
      <c r="J2618" s="3">
        <f>VLOOKUP(_xlfn.CONCAT(base[[#This Row],[Evento]],base[[#This Row],[Tipo]]),'[1]tabela de preços'!$D$4:$E$14,2,0)</f>
        <v>120</v>
      </c>
      <c r="K2618" s="3">
        <v>18000</v>
      </c>
      <c r="L2618" s="3">
        <v>6335</v>
      </c>
      <c r="M2618" s="3">
        <v>11665</v>
      </c>
      <c r="N2618" t="s">
        <v>23</v>
      </c>
    </row>
    <row r="2619" spans="2:14" hidden="1" x14ac:dyDescent="0.25">
      <c r="B2619" s="2">
        <v>43011</v>
      </c>
      <c r="C2619" s="7">
        <f>YEAR(base[[#This Row],[Data]])</f>
        <v>2017</v>
      </c>
      <c r="D2619" s="7" t="str">
        <f>UPPER(TEXT(base[[#This Row],[Data]],"mmm"))</f>
        <v>OUT</v>
      </c>
      <c r="E2619" t="s">
        <v>10</v>
      </c>
      <c r="F2619" t="s">
        <v>17</v>
      </c>
      <c r="G2619" t="str">
        <f>PROPER(base[[#This Row],[Evento]]&amp;" "&amp;base[[#This Row],[Tipo]])</f>
        <v>Aniversário Melhor Idade</v>
      </c>
      <c r="H2619" t="s">
        <v>15</v>
      </c>
      <c r="I2619">
        <v>70</v>
      </c>
      <c r="J2619" s="3">
        <f>VLOOKUP(_xlfn.CONCAT(base[[#This Row],[Evento]],base[[#This Row],[Tipo]]),'[1]tabela de preços'!$D$4:$E$14,2,0)</f>
        <v>120</v>
      </c>
      <c r="K2619" s="3">
        <v>8400</v>
      </c>
      <c r="L2619" s="3">
        <v>3541</v>
      </c>
      <c r="M2619" s="3">
        <v>4859</v>
      </c>
      <c r="N2619" t="s">
        <v>23</v>
      </c>
    </row>
    <row r="2620" spans="2:14" hidden="1" x14ac:dyDescent="0.25">
      <c r="B2620" s="2">
        <v>43010</v>
      </c>
      <c r="C2620" s="7">
        <f>YEAR(base[[#This Row],[Data]])</f>
        <v>2017</v>
      </c>
      <c r="D2620" s="7" t="str">
        <f>UPPER(TEXT(base[[#This Row],[Data]],"mmm"))</f>
        <v>OUT</v>
      </c>
      <c r="E2620" t="s">
        <v>18</v>
      </c>
      <c r="F2620" t="s">
        <v>16</v>
      </c>
      <c r="G2620" t="str">
        <f>PROPER(base[[#This Row],[Evento]]&amp;" "&amp;base[[#This Row],[Tipo]])</f>
        <v>Casamento Adulto</v>
      </c>
      <c r="H2620" t="s">
        <v>12</v>
      </c>
      <c r="I2620">
        <v>120</v>
      </c>
      <c r="J2620" s="3">
        <f>VLOOKUP(_xlfn.CONCAT(base[[#This Row],[Evento]],base[[#This Row],[Tipo]]),'[1]tabela de preços'!$D$4:$E$14,2,0)</f>
        <v>150</v>
      </c>
      <c r="K2620" s="3">
        <v>18000</v>
      </c>
      <c r="L2620" s="3">
        <v>7483</v>
      </c>
      <c r="M2620" s="3">
        <v>10517</v>
      </c>
      <c r="N2620" t="s">
        <v>23</v>
      </c>
    </row>
    <row r="2621" spans="2:14" hidden="1" x14ac:dyDescent="0.25">
      <c r="B2621" s="2">
        <v>42583</v>
      </c>
      <c r="C2621" s="7">
        <f>YEAR(base[[#This Row],[Data]])</f>
        <v>2016</v>
      </c>
      <c r="D2621" s="7" t="str">
        <f>UPPER(TEXT(base[[#This Row],[Data]],"mmm"))</f>
        <v>AGO</v>
      </c>
      <c r="E2621" t="s">
        <v>19</v>
      </c>
      <c r="F2621" t="s">
        <v>16</v>
      </c>
      <c r="G2621" t="str">
        <f>PROPER(base[[#This Row],[Evento]]&amp;" "&amp;base[[#This Row],[Tipo]])</f>
        <v>Bodas Adulto</v>
      </c>
      <c r="H2621" t="s">
        <v>15</v>
      </c>
      <c r="I2621">
        <v>100</v>
      </c>
      <c r="J2621" s="3">
        <f>VLOOKUP(_xlfn.CONCAT(base[[#This Row],[Evento]],base[[#This Row],[Tipo]]),'[1]tabela de preços'!$D$4:$E$14,2,0)</f>
        <v>150</v>
      </c>
      <c r="K2621" s="3">
        <v>15000</v>
      </c>
      <c r="L2621" s="3">
        <v>6503</v>
      </c>
      <c r="M2621" s="3">
        <v>8497</v>
      </c>
      <c r="N2621" t="s">
        <v>23</v>
      </c>
    </row>
    <row r="2622" spans="2:14" hidden="1" x14ac:dyDescent="0.25">
      <c r="B2622" s="2">
        <v>42851</v>
      </c>
      <c r="C2622" s="7">
        <f>YEAR(base[[#This Row],[Data]])</f>
        <v>2017</v>
      </c>
      <c r="D2622" s="7" t="str">
        <f>UPPER(TEXT(base[[#This Row],[Data]],"mmm"))</f>
        <v>ABR</v>
      </c>
      <c r="E2622" t="s">
        <v>19</v>
      </c>
      <c r="F2622" t="s">
        <v>17</v>
      </c>
      <c r="G2622" t="str">
        <f>PROPER(base[[#This Row],[Evento]]&amp;" "&amp;base[[#This Row],[Tipo]])</f>
        <v>Bodas Melhor Idade</v>
      </c>
      <c r="H2622" t="s">
        <v>12</v>
      </c>
      <c r="I2622">
        <v>200</v>
      </c>
      <c r="J2622" s="3">
        <f>VLOOKUP(_xlfn.CONCAT(base[[#This Row],[Evento]],base[[#This Row],[Tipo]]),'[1]tabela de preços'!$D$4:$E$14,2,0)</f>
        <v>120</v>
      </c>
      <c r="K2622" s="3">
        <v>24000</v>
      </c>
      <c r="L2622" s="3">
        <v>9734</v>
      </c>
      <c r="M2622" s="3">
        <v>14266</v>
      </c>
      <c r="N2622" t="s">
        <v>23</v>
      </c>
    </row>
    <row r="2623" spans="2:14" hidden="1" x14ac:dyDescent="0.25">
      <c r="B2623" s="2">
        <v>42927</v>
      </c>
      <c r="C2623" s="7">
        <f>YEAR(base[[#This Row],[Data]])</f>
        <v>2017</v>
      </c>
      <c r="D2623" s="7" t="str">
        <f>UPPER(TEXT(base[[#This Row],[Data]],"mmm"))</f>
        <v>JUL</v>
      </c>
      <c r="E2623" t="s">
        <v>20</v>
      </c>
      <c r="F2623" t="s">
        <v>16</v>
      </c>
      <c r="G2623" t="str">
        <f>PROPER(base[[#This Row],[Evento]]&amp;" "&amp;base[[#This Row],[Tipo]])</f>
        <v>Empresa Adulto</v>
      </c>
      <c r="H2623" t="s">
        <v>15</v>
      </c>
      <c r="I2623">
        <v>50</v>
      </c>
      <c r="J2623" s="3">
        <f>VLOOKUP(_xlfn.CONCAT(base[[#This Row],[Evento]],base[[#This Row],[Tipo]]),'[1]tabela de preços'!$D$4:$E$14,2,0)</f>
        <v>100</v>
      </c>
      <c r="K2623" s="3">
        <v>5000</v>
      </c>
      <c r="L2623" s="3">
        <v>1804</v>
      </c>
      <c r="M2623" s="3">
        <v>3196</v>
      </c>
      <c r="N2623" t="s">
        <v>23</v>
      </c>
    </row>
    <row r="2624" spans="2:14" hidden="1" x14ac:dyDescent="0.25">
      <c r="B2624" s="2">
        <v>42922</v>
      </c>
      <c r="C2624" s="7">
        <f>YEAR(base[[#This Row],[Data]])</f>
        <v>2017</v>
      </c>
      <c r="D2624" s="7" t="str">
        <f>UPPER(TEXT(base[[#This Row],[Data]],"mmm"))</f>
        <v>JUL</v>
      </c>
      <c r="E2624" t="s">
        <v>21</v>
      </c>
      <c r="F2624" t="s">
        <v>14</v>
      </c>
      <c r="G2624" t="str">
        <f>PROPER(base[[#This Row],[Evento]]&amp;" "&amp;base[[#This Row],[Tipo]])</f>
        <v>15 Anos Teen</v>
      </c>
      <c r="H2624" t="s">
        <v>12</v>
      </c>
      <c r="I2624">
        <v>100</v>
      </c>
      <c r="J2624" s="3">
        <f>VLOOKUP(_xlfn.CONCAT(base[[#This Row],[Evento]],base[[#This Row],[Tipo]]),'[1]tabela de preços'!$D$4:$E$14,2,0)</f>
        <v>90</v>
      </c>
      <c r="K2624" s="3">
        <v>9000</v>
      </c>
      <c r="L2624" s="3">
        <v>4023</v>
      </c>
      <c r="M2624" s="3">
        <v>4977</v>
      </c>
      <c r="N2624" t="s">
        <v>23</v>
      </c>
    </row>
    <row r="2625" spans="2:14" hidden="1" x14ac:dyDescent="0.25">
      <c r="B2625" s="2">
        <v>43036</v>
      </c>
      <c r="C2625" s="7">
        <f>YEAR(base[[#This Row],[Data]])</f>
        <v>2017</v>
      </c>
      <c r="D2625" s="7" t="str">
        <f>UPPER(TEXT(base[[#This Row],[Data]],"mmm"))</f>
        <v>OUT</v>
      </c>
      <c r="E2625" t="s">
        <v>22</v>
      </c>
      <c r="F2625" t="s">
        <v>16</v>
      </c>
      <c r="G2625" t="str">
        <f>PROPER(base[[#This Row],[Evento]]&amp;" "&amp;base[[#This Row],[Tipo]])</f>
        <v>Despedida Adulto</v>
      </c>
      <c r="H2625" t="s">
        <v>15</v>
      </c>
      <c r="I2625">
        <v>150</v>
      </c>
      <c r="J2625" s="3">
        <f>VLOOKUP(_xlfn.CONCAT(base[[#This Row],[Evento]],base[[#This Row],[Tipo]]),'[1]tabela de preços'!$D$4:$E$14,2,0)</f>
        <v>120</v>
      </c>
      <c r="K2625" s="3">
        <v>18000</v>
      </c>
      <c r="L2625" s="3">
        <v>6199</v>
      </c>
      <c r="M2625" s="3">
        <v>11801</v>
      </c>
      <c r="N2625" t="s">
        <v>23</v>
      </c>
    </row>
    <row r="2626" spans="2:14" hidden="1" x14ac:dyDescent="0.25">
      <c r="B2626" s="2">
        <v>42463</v>
      </c>
      <c r="C2626" s="7">
        <f>YEAR(base[[#This Row],[Data]])</f>
        <v>2016</v>
      </c>
      <c r="D2626" s="7" t="str">
        <f>UPPER(TEXT(base[[#This Row],[Data]],"mmm"))</f>
        <v>ABR</v>
      </c>
      <c r="E2626" t="s">
        <v>10</v>
      </c>
      <c r="F2626" t="s">
        <v>11</v>
      </c>
      <c r="G2626" t="str">
        <f>PROPER(base[[#This Row],[Evento]]&amp;" "&amp;base[[#This Row],[Tipo]])</f>
        <v>Aniversário Infantil</v>
      </c>
      <c r="H2626" t="s">
        <v>12</v>
      </c>
      <c r="I2626">
        <v>50</v>
      </c>
      <c r="J2626" s="3">
        <f>VLOOKUP(_xlfn.CONCAT(base[[#This Row],[Evento]],base[[#This Row],[Tipo]]),'[1]tabela de preços'!$D$4:$E$14,2,0)</f>
        <v>70</v>
      </c>
      <c r="K2626" s="3">
        <v>3500</v>
      </c>
      <c r="L2626" s="3">
        <v>1358</v>
      </c>
      <c r="M2626" s="3">
        <v>2142</v>
      </c>
      <c r="N2626" t="s">
        <v>23</v>
      </c>
    </row>
    <row r="2627" spans="2:14" hidden="1" x14ac:dyDescent="0.25">
      <c r="B2627" s="2">
        <v>42423</v>
      </c>
      <c r="C2627" s="7">
        <f>YEAR(base[[#This Row],[Data]])</f>
        <v>2016</v>
      </c>
      <c r="D2627" s="7" t="str">
        <f>UPPER(TEXT(base[[#This Row],[Data]],"mmm"))</f>
        <v>FEV</v>
      </c>
      <c r="E2627" t="s">
        <v>10</v>
      </c>
      <c r="F2627" t="s">
        <v>14</v>
      </c>
      <c r="G2627" t="str">
        <f>PROPER(base[[#This Row],[Evento]]&amp;" "&amp;base[[#This Row],[Tipo]])</f>
        <v>Aniversário Teen</v>
      </c>
      <c r="H2627" t="s">
        <v>15</v>
      </c>
      <c r="I2627">
        <v>100</v>
      </c>
      <c r="J2627" s="3">
        <f>VLOOKUP(_xlfn.CONCAT(base[[#This Row],[Evento]],base[[#This Row],[Tipo]]),'[1]tabela de preços'!$D$4:$E$14,2,0)</f>
        <v>90</v>
      </c>
      <c r="K2627" s="3">
        <v>9000</v>
      </c>
      <c r="L2627" s="3">
        <v>3884</v>
      </c>
      <c r="M2627" s="3">
        <v>5116</v>
      </c>
      <c r="N2627" t="s">
        <v>23</v>
      </c>
    </row>
    <row r="2628" spans="2:14" hidden="1" x14ac:dyDescent="0.25">
      <c r="B2628" s="2">
        <v>43055</v>
      </c>
      <c r="C2628" s="7">
        <f>YEAR(base[[#This Row],[Data]])</f>
        <v>2017</v>
      </c>
      <c r="D2628" s="7" t="str">
        <f>UPPER(TEXT(base[[#This Row],[Data]],"mmm"))</f>
        <v>NOV</v>
      </c>
      <c r="E2628" t="s">
        <v>10</v>
      </c>
      <c r="F2628" t="s">
        <v>16</v>
      </c>
      <c r="G2628" t="str">
        <f>PROPER(base[[#This Row],[Evento]]&amp;" "&amp;base[[#This Row],[Tipo]])</f>
        <v>Aniversário Adulto</v>
      </c>
      <c r="H2628" t="s">
        <v>12</v>
      </c>
      <c r="I2628">
        <v>150</v>
      </c>
      <c r="J2628" s="3">
        <f>VLOOKUP(_xlfn.CONCAT(base[[#This Row],[Evento]],base[[#This Row],[Tipo]]),'[1]tabela de preços'!$D$4:$E$14,2,0)</f>
        <v>120</v>
      </c>
      <c r="K2628" s="3">
        <v>18000</v>
      </c>
      <c r="L2628" s="3">
        <v>6417</v>
      </c>
      <c r="M2628" s="3">
        <v>11583</v>
      </c>
      <c r="N2628" t="s">
        <v>23</v>
      </c>
    </row>
    <row r="2629" spans="2:14" hidden="1" x14ac:dyDescent="0.25">
      <c r="B2629" s="2">
        <v>42604</v>
      </c>
      <c r="C2629" s="7">
        <f>YEAR(base[[#This Row],[Data]])</f>
        <v>2016</v>
      </c>
      <c r="D2629" s="7" t="str">
        <f>UPPER(TEXT(base[[#This Row],[Data]],"mmm"))</f>
        <v>AGO</v>
      </c>
      <c r="E2629" t="s">
        <v>10</v>
      </c>
      <c r="F2629" t="s">
        <v>17</v>
      </c>
      <c r="G2629" t="str">
        <f>PROPER(base[[#This Row],[Evento]]&amp;" "&amp;base[[#This Row],[Tipo]])</f>
        <v>Aniversário Melhor Idade</v>
      </c>
      <c r="H2629" t="s">
        <v>15</v>
      </c>
      <c r="I2629">
        <v>70</v>
      </c>
      <c r="J2629" s="3">
        <f>VLOOKUP(_xlfn.CONCAT(base[[#This Row],[Evento]],base[[#This Row],[Tipo]]),'[1]tabela de preços'!$D$4:$E$14,2,0)</f>
        <v>120</v>
      </c>
      <c r="K2629" s="3">
        <v>8400</v>
      </c>
      <c r="L2629" s="3">
        <v>2799</v>
      </c>
      <c r="M2629" s="3">
        <v>5601</v>
      </c>
      <c r="N2629" t="s">
        <v>23</v>
      </c>
    </row>
    <row r="2630" spans="2:14" x14ac:dyDescent="0.25">
      <c r="B2630" s="2">
        <v>42750</v>
      </c>
      <c r="C2630" s="7">
        <f>YEAR(base[[#This Row],[Data]])</f>
        <v>2017</v>
      </c>
      <c r="D2630" s="7" t="str">
        <f>UPPER(TEXT(base[[#This Row],[Data]],"mmm"))</f>
        <v>JAN</v>
      </c>
      <c r="E2630" t="s">
        <v>18</v>
      </c>
      <c r="F2630" t="s">
        <v>16</v>
      </c>
      <c r="G2630" t="str">
        <f>PROPER(base[[#This Row],[Evento]]&amp;" "&amp;base[[#This Row],[Tipo]])</f>
        <v>Casamento Adulto</v>
      </c>
      <c r="H2630" t="s">
        <v>12</v>
      </c>
      <c r="I2630">
        <v>120</v>
      </c>
      <c r="J2630" s="3">
        <f>VLOOKUP(_xlfn.CONCAT(base[[#This Row],[Evento]],base[[#This Row],[Tipo]]),'[1]tabela de preços'!$D$4:$E$14,2,0)</f>
        <v>150</v>
      </c>
      <c r="K2630" s="3">
        <v>18000</v>
      </c>
      <c r="L2630" s="3">
        <v>7260</v>
      </c>
      <c r="M2630" s="3">
        <v>10740</v>
      </c>
      <c r="N2630" t="s">
        <v>23</v>
      </c>
    </row>
    <row r="2631" spans="2:14" hidden="1" x14ac:dyDescent="0.25">
      <c r="B2631" s="2">
        <v>42722</v>
      </c>
      <c r="C2631" s="7">
        <f>YEAR(base[[#This Row],[Data]])</f>
        <v>2016</v>
      </c>
      <c r="D2631" s="7" t="str">
        <f>UPPER(TEXT(base[[#This Row],[Data]],"mmm"))</f>
        <v>DEZ</v>
      </c>
      <c r="E2631" t="s">
        <v>19</v>
      </c>
      <c r="F2631" t="s">
        <v>16</v>
      </c>
      <c r="G2631" t="str">
        <f>PROPER(base[[#This Row],[Evento]]&amp;" "&amp;base[[#This Row],[Tipo]])</f>
        <v>Bodas Adulto</v>
      </c>
      <c r="H2631" t="s">
        <v>15</v>
      </c>
      <c r="I2631">
        <v>100</v>
      </c>
      <c r="J2631" s="3">
        <f>VLOOKUP(_xlfn.CONCAT(base[[#This Row],[Evento]],base[[#This Row],[Tipo]]),'[1]tabela de preços'!$D$4:$E$14,2,0)</f>
        <v>150</v>
      </c>
      <c r="K2631" s="3">
        <v>15000</v>
      </c>
      <c r="L2631" s="3">
        <v>5682</v>
      </c>
      <c r="M2631" s="3">
        <v>9318</v>
      </c>
      <c r="N2631" t="s">
        <v>23</v>
      </c>
    </row>
    <row r="2632" spans="2:14" hidden="1" x14ac:dyDescent="0.25">
      <c r="B2632" s="2">
        <v>42634</v>
      </c>
      <c r="C2632" s="7">
        <f>YEAR(base[[#This Row],[Data]])</f>
        <v>2016</v>
      </c>
      <c r="D2632" s="7" t="str">
        <f>UPPER(TEXT(base[[#This Row],[Data]],"mmm"))</f>
        <v>SET</v>
      </c>
      <c r="E2632" t="s">
        <v>19</v>
      </c>
      <c r="F2632" t="s">
        <v>17</v>
      </c>
      <c r="G2632" t="str">
        <f>PROPER(base[[#This Row],[Evento]]&amp;" "&amp;base[[#This Row],[Tipo]])</f>
        <v>Bodas Melhor Idade</v>
      </c>
      <c r="H2632" t="s">
        <v>12</v>
      </c>
      <c r="I2632">
        <v>200</v>
      </c>
      <c r="J2632" s="3">
        <f>VLOOKUP(_xlfn.CONCAT(base[[#This Row],[Evento]],base[[#This Row],[Tipo]]),'[1]tabela de preços'!$D$4:$E$14,2,0)</f>
        <v>120</v>
      </c>
      <c r="K2632" s="3">
        <v>24000</v>
      </c>
      <c r="L2632" s="3">
        <v>10697</v>
      </c>
      <c r="M2632" s="3">
        <v>13303</v>
      </c>
      <c r="N2632" t="s">
        <v>23</v>
      </c>
    </row>
    <row r="2633" spans="2:14" hidden="1" x14ac:dyDescent="0.25">
      <c r="B2633" s="2">
        <v>42600</v>
      </c>
      <c r="C2633" s="7">
        <f>YEAR(base[[#This Row],[Data]])</f>
        <v>2016</v>
      </c>
      <c r="D2633" s="7" t="str">
        <f>UPPER(TEXT(base[[#This Row],[Data]],"mmm"))</f>
        <v>AGO</v>
      </c>
      <c r="E2633" t="s">
        <v>20</v>
      </c>
      <c r="F2633" t="s">
        <v>16</v>
      </c>
      <c r="G2633" t="str">
        <f>PROPER(base[[#This Row],[Evento]]&amp;" "&amp;base[[#This Row],[Tipo]])</f>
        <v>Empresa Adulto</v>
      </c>
      <c r="H2633" t="s">
        <v>15</v>
      </c>
      <c r="I2633">
        <v>50</v>
      </c>
      <c r="J2633" s="3">
        <f>VLOOKUP(_xlfn.CONCAT(base[[#This Row],[Evento]],base[[#This Row],[Tipo]]),'[1]tabela de preços'!$D$4:$E$14,2,0)</f>
        <v>100</v>
      </c>
      <c r="K2633" s="3">
        <v>5000</v>
      </c>
      <c r="L2633" s="3">
        <v>2080</v>
      </c>
      <c r="M2633" s="3">
        <v>2920</v>
      </c>
      <c r="N2633" t="s">
        <v>23</v>
      </c>
    </row>
    <row r="2634" spans="2:14" hidden="1" x14ac:dyDescent="0.25">
      <c r="B2634" s="2">
        <v>42917</v>
      </c>
      <c r="C2634" s="7">
        <f>YEAR(base[[#This Row],[Data]])</f>
        <v>2017</v>
      </c>
      <c r="D2634" s="7" t="str">
        <f>UPPER(TEXT(base[[#This Row],[Data]],"mmm"))</f>
        <v>JUL</v>
      </c>
      <c r="E2634" t="s">
        <v>21</v>
      </c>
      <c r="F2634" t="s">
        <v>14</v>
      </c>
      <c r="G2634" t="str">
        <f>PROPER(base[[#This Row],[Evento]]&amp;" "&amp;base[[#This Row],[Tipo]])</f>
        <v>15 Anos Teen</v>
      </c>
      <c r="H2634" t="s">
        <v>12</v>
      </c>
      <c r="I2634">
        <v>100</v>
      </c>
      <c r="J2634" s="3">
        <f>VLOOKUP(_xlfn.CONCAT(base[[#This Row],[Evento]],base[[#This Row],[Tipo]]),'[1]tabela de preços'!$D$4:$E$14,2,0)</f>
        <v>90</v>
      </c>
      <c r="K2634" s="3">
        <v>9000</v>
      </c>
      <c r="L2634" s="3">
        <v>3377</v>
      </c>
      <c r="M2634" s="3">
        <v>5623</v>
      </c>
      <c r="N2634" t="s">
        <v>23</v>
      </c>
    </row>
    <row r="2635" spans="2:14" hidden="1" x14ac:dyDescent="0.25">
      <c r="B2635" s="2">
        <v>42978</v>
      </c>
      <c r="C2635" s="7">
        <f>YEAR(base[[#This Row],[Data]])</f>
        <v>2017</v>
      </c>
      <c r="D2635" s="7" t="str">
        <f>UPPER(TEXT(base[[#This Row],[Data]],"mmm"))</f>
        <v>AGO</v>
      </c>
      <c r="E2635" t="s">
        <v>22</v>
      </c>
      <c r="F2635" t="s">
        <v>16</v>
      </c>
      <c r="G2635" t="str">
        <f>PROPER(base[[#This Row],[Evento]]&amp;" "&amp;base[[#This Row],[Tipo]])</f>
        <v>Despedida Adulto</v>
      </c>
      <c r="H2635" t="s">
        <v>15</v>
      </c>
      <c r="I2635">
        <v>150</v>
      </c>
      <c r="J2635" s="3">
        <f>VLOOKUP(_xlfn.CONCAT(base[[#This Row],[Evento]],base[[#This Row],[Tipo]]),'[1]tabela de preços'!$D$4:$E$14,2,0)</f>
        <v>120</v>
      </c>
      <c r="K2635" s="3">
        <v>18000</v>
      </c>
      <c r="L2635" s="3">
        <v>7096</v>
      </c>
      <c r="M2635" s="3">
        <v>10904</v>
      </c>
      <c r="N2635" t="s">
        <v>23</v>
      </c>
    </row>
    <row r="2636" spans="2:14" hidden="1" x14ac:dyDescent="0.25">
      <c r="B2636" s="2">
        <v>42496</v>
      </c>
      <c r="C2636" s="7">
        <f>YEAR(base[[#This Row],[Data]])</f>
        <v>2016</v>
      </c>
      <c r="D2636" s="7" t="str">
        <f>UPPER(TEXT(base[[#This Row],[Data]],"mmm"))</f>
        <v>MAI</v>
      </c>
      <c r="E2636" t="s">
        <v>10</v>
      </c>
      <c r="F2636" t="s">
        <v>11</v>
      </c>
      <c r="G2636" t="str">
        <f>PROPER(base[[#This Row],[Evento]]&amp;" "&amp;base[[#This Row],[Tipo]])</f>
        <v>Aniversário Infantil</v>
      </c>
      <c r="H2636" t="s">
        <v>12</v>
      </c>
      <c r="I2636">
        <v>50</v>
      </c>
      <c r="J2636" s="3">
        <f>VLOOKUP(_xlfn.CONCAT(base[[#This Row],[Evento]],base[[#This Row],[Tipo]]),'[1]tabela de preços'!$D$4:$E$14,2,0)</f>
        <v>70</v>
      </c>
      <c r="K2636" s="3">
        <v>3500</v>
      </c>
      <c r="L2636" s="3">
        <v>1463</v>
      </c>
      <c r="M2636" s="3">
        <v>2037</v>
      </c>
      <c r="N2636" t="s">
        <v>23</v>
      </c>
    </row>
    <row r="2637" spans="2:14" hidden="1" x14ac:dyDescent="0.25">
      <c r="B2637" s="2">
        <v>42418</v>
      </c>
      <c r="C2637" s="7">
        <f>YEAR(base[[#This Row],[Data]])</f>
        <v>2016</v>
      </c>
      <c r="D2637" s="7" t="str">
        <f>UPPER(TEXT(base[[#This Row],[Data]],"mmm"))</f>
        <v>FEV</v>
      </c>
      <c r="E2637" t="s">
        <v>10</v>
      </c>
      <c r="F2637" t="s">
        <v>14</v>
      </c>
      <c r="G2637" t="str">
        <f>PROPER(base[[#This Row],[Evento]]&amp;" "&amp;base[[#This Row],[Tipo]])</f>
        <v>Aniversário Teen</v>
      </c>
      <c r="H2637" t="s">
        <v>15</v>
      </c>
      <c r="I2637">
        <v>100</v>
      </c>
      <c r="J2637" s="3">
        <f>VLOOKUP(_xlfn.CONCAT(base[[#This Row],[Evento]],base[[#This Row],[Tipo]]),'[1]tabela de preços'!$D$4:$E$14,2,0)</f>
        <v>90</v>
      </c>
      <c r="K2637" s="3">
        <v>9000</v>
      </c>
      <c r="L2637" s="3">
        <v>3073</v>
      </c>
      <c r="M2637" s="3">
        <v>5927</v>
      </c>
      <c r="N2637" t="s">
        <v>23</v>
      </c>
    </row>
    <row r="2638" spans="2:14" hidden="1" x14ac:dyDescent="0.25">
      <c r="B2638" s="2">
        <v>43057</v>
      </c>
      <c r="C2638" s="7">
        <f>YEAR(base[[#This Row],[Data]])</f>
        <v>2017</v>
      </c>
      <c r="D2638" s="7" t="str">
        <f>UPPER(TEXT(base[[#This Row],[Data]],"mmm"))</f>
        <v>NOV</v>
      </c>
      <c r="E2638" t="s">
        <v>10</v>
      </c>
      <c r="F2638" t="s">
        <v>16</v>
      </c>
      <c r="G2638" t="str">
        <f>PROPER(base[[#This Row],[Evento]]&amp;" "&amp;base[[#This Row],[Tipo]])</f>
        <v>Aniversário Adulto</v>
      </c>
      <c r="H2638" t="s">
        <v>12</v>
      </c>
      <c r="I2638">
        <v>150</v>
      </c>
      <c r="J2638" s="3">
        <f>VLOOKUP(_xlfn.CONCAT(base[[#This Row],[Evento]],base[[#This Row],[Tipo]]),'[1]tabela de preços'!$D$4:$E$14,2,0)</f>
        <v>120</v>
      </c>
      <c r="K2638" s="3">
        <v>18000</v>
      </c>
      <c r="L2638" s="3">
        <v>6231</v>
      </c>
      <c r="M2638" s="3">
        <v>11769</v>
      </c>
      <c r="N2638" t="s">
        <v>23</v>
      </c>
    </row>
    <row r="2639" spans="2:14" hidden="1" x14ac:dyDescent="0.25">
      <c r="B2639" s="2">
        <v>42845</v>
      </c>
      <c r="C2639" s="7">
        <f>YEAR(base[[#This Row],[Data]])</f>
        <v>2017</v>
      </c>
      <c r="D2639" s="7" t="str">
        <f>UPPER(TEXT(base[[#This Row],[Data]],"mmm"))</f>
        <v>ABR</v>
      </c>
      <c r="E2639" t="s">
        <v>10</v>
      </c>
      <c r="F2639" t="s">
        <v>17</v>
      </c>
      <c r="G2639" t="str">
        <f>PROPER(base[[#This Row],[Evento]]&amp;" "&amp;base[[#This Row],[Tipo]])</f>
        <v>Aniversário Melhor Idade</v>
      </c>
      <c r="H2639" t="s">
        <v>15</v>
      </c>
      <c r="I2639">
        <v>70</v>
      </c>
      <c r="J2639" s="3">
        <f>VLOOKUP(_xlfn.CONCAT(base[[#This Row],[Evento]],base[[#This Row],[Tipo]]),'[1]tabela de preços'!$D$4:$E$14,2,0)</f>
        <v>120</v>
      </c>
      <c r="K2639" s="3">
        <v>8400</v>
      </c>
      <c r="L2639" s="3">
        <v>2938</v>
      </c>
      <c r="M2639" s="3">
        <v>5462</v>
      </c>
      <c r="N2639" t="s">
        <v>23</v>
      </c>
    </row>
    <row r="2640" spans="2:14" hidden="1" x14ac:dyDescent="0.25">
      <c r="B2640" s="2">
        <v>42729</v>
      </c>
      <c r="C2640" s="7">
        <f>YEAR(base[[#This Row],[Data]])</f>
        <v>2016</v>
      </c>
      <c r="D2640" s="7" t="str">
        <f>UPPER(TEXT(base[[#This Row],[Data]],"mmm"))</f>
        <v>DEZ</v>
      </c>
      <c r="E2640" t="s">
        <v>18</v>
      </c>
      <c r="F2640" t="s">
        <v>16</v>
      </c>
      <c r="G2640" t="str">
        <f>PROPER(base[[#This Row],[Evento]]&amp;" "&amp;base[[#This Row],[Tipo]])</f>
        <v>Casamento Adulto</v>
      </c>
      <c r="H2640" t="s">
        <v>12</v>
      </c>
      <c r="I2640">
        <v>120</v>
      </c>
      <c r="J2640" s="3">
        <f>VLOOKUP(_xlfn.CONCAT(base[[#This Row],[Evento]],base[[#This Row],[Tipo]]),'[1]tabela de preços'!$D$4:$E$14,2,0)</f>
        <v>150</v>
      </c>
      <c r="K2640" s="3">
        <v>18000</v>
      </c>
      <c r="L2640" s="3">
        <v>5978</v>
      </c>
      <c r="M2640" s="3">
        <v>12022</v>
      </c>
      <c r="N2640" t="s">
        <v>23</v>
      </c>
    </row>
    <row r="2641" spans="2:14" hidden="1" x14ac:dyDescent="0.25">
      <c r="B2641" s="2">
        <v>43062</v>
      </c>
      <c r="C2641" s="7">
        <f>YEAR(base[[#This Row],[Data]])</f>
        <v>2017</v>
      </c>
      <c r="D2641" s="7" t="str">
        <f>UPPER(TEXT(base[[#This Row],[Data]],"mmm"))</f>
        <v>NOV</v>
      </c>
      <c r="E2641" t="s">
        <v>19</v>
      </c>
      <c r="F2641" t="s">
        <v>16</v>
      </c>
      <c r="G2641" t="str">
        <f>PROPER(base[[#This Row],[Evento]]&amp;" "&amp;base[[#This Row],[Tipo]])</f>
        <v>Bodas Adulto</v>
      </c>
      <c r="H2641" t="s">
        <v>15</v>
      </c>
      <c r="I2641">
        <v>100</v>
      </c>
      <c r="J2641" s="3">
        <f>VLOOKUP(_xlfn.CONCAT(base[[#This Row],[Evento]],base[[#This Row],[Tipo]]),'[1]tabela de preços'!$D$4:$E$14,2,0)</f>
        <v>150</v>
      </c>
      <c r="K2641" s="3">
        <v>15000</v>
      </c>
      <c r="L2641" s="3">
        <v>6523</v>
      </c>
      <c r="M2641" s="3">
        <v>8477</v>
      </c>
      <c r="N2641" t="s">
        <v>23</v>
      </c>
    </row>
    <row r="2642" spans="2:14" hidden="1" x14ac:dyDescent="0.25">
      <c r="B2642" s="2">
        <v>42617</v>
      </c>
      <c r="C2642" s="7">
        <f>YEAR(base[[#This Row],[Data]])</f>
        <v>2016</v>
      </c>
      <c r="D2642" s="7" t="str">
        <f>UPPER(TEXT(base[[#This Row],[Data]],"mmm"))</f>
        <v>SET</v>
      </c>
      <c r="E2642" t="s">
        <v>19</v>
      </c>
      <c r="F2642" t="s">
        <v>17</v>
      </c>
      <c r="G2642" t="str">
        <f>PROPER(base[[#This Row],[Evento]]&amp;" "&amp;base[[#This Row],[Tipo]])</f>
        <v>Bodas Melhor Idade</v>
      </c>
      <c r="H2642" t="s">
        <v>12</v>
      </c>
      <c r="I2642">
        <v>200</v>
      </c>
      <c r="J2642" s="3">
        <f>VLOOKUP(_xlfn.CONCAT(base[[#This Row],[Evento]],base[[#This Row],[Tipo]]),'[1]tabela de preços'!$D$4:$E$14,2,0)</f>
        <v>120</v>
      </c>
      <c r="K2642" s="3">
        <v>24000</v>
      </c>
      <c r="L2642" s="3">
        <v>9438</v>
      </c>
      <c r="M2642" s="3">
        <v>14562</v>
      </c>
      <c r="N2642" t="s">
        <v>23</v>
      </c>
    </row>
    <row r="2643" spans="2:14" hidden="1" x14ac:dyDescent="0.25">
      <c r="B2643" s="2">
        <v>42468</v>
      </c>
      <c r="C2643" s="7">
        <f>YEAR(base[[#This Row],[Data]])</f>
        <v>2016</v>
      </c>
      <c r="D2643" s="7" t="str">
        <f>UPPER(TEXT(base[[#This Row],[Data]],"mmm"))</f>
        <v>ABR</v>
      </c>
      <c r="E2643" t="s">
        <v>20</v>
      </c>
      <c r="F2643" t="s">
        <v>16</v>
      </c>
      <c r="G2643" t="str">
        <f>PROPER(base[[#This Row],[Evento]]&amp;" "&amp;base[[#This Row],[Tipo]])</f>
        <v>Empresa Adulto</v>
      </c>
      <c r="H2643" t="s">
        <v>15</v>
      </c>
      <c r="I2643">
        <v>50</v>
      </c>
      <c r="J2643" s="3">
        <f>VLOOKUP(_xlfn.CONCAT(base[[#This Row],[Evento]],base[[#This Row],[Tipo]]),'[1]tabela de preços'!$D$4:$E$14,2,0)</f>
        <v>100</v>
      </c>
      <c r="K2643" s="3">
        <v>5000</v>
      </c>
      <c r="L2643" s="3">
        <v>1896</v>
      </c>
      <c r="M2643" s="3">
        <v>3104</v>
      </c>
      <c r="N2643" t="s">
        <v>23</v>
      </c>
    </row>
    <row r="2644" spans="2:14" hidden="1" x14ac:dyDescent="0.25">
      <c r="B2644" s="2">
        <v>42903</v>
      </c>
      <c r="C2644" s="7">
        <f>YEAR(base[[#This Row],[Data]])</f>
        <v>2017</v>
      </c>
      <c r="D2644" s="7" t="str">
        <f>UPPER(TEXT(base[[#This Row],[Data]],"mmm"))</f>
        <v>JUN</v>
      </c>
      <c r="E2644" t="s">
        <v>21</v>
      </c>
      <c r="F2644" t="s">
        <v>14</v>
      </c>
      <c r="G2644" t="str">
        <f>PROPER(base[[#This Row],[Evento]]&amp;" "&amp;base[[#This Row],[Tipo]])</f>
        <v>15 Anos Teen</v>
      </c>
      <c r="H2644" t="s">
        <v>12</v>
      </c>
      <c r="I2644">
        <v>100</v>
      </c>
      <c r="J2644" s="3">
        <f>VLOOKUP(_xlfn.CONCAT(base[[#This Row],[Evento]],base[[#This Row],[Tipo]]),'[1]tabela de preços'!$D$4:$E$14,2,0)</f>
        <v>90</v>
      </c>
      <c r="K2644" s="3">
        <v>9000</v>
      </c>
      <c r="L2644" s="3">
        <v>3758</v>
      </c>
      <c r="M2644" s="3">
        <v>5242</v>
      </c>
      <c r="N2644" t="s">
        <v>23</v>
      </c>
    </row>
    <row r="2645" spans="2:14" hidden="1" x14ac:dyDescent="0.25">
      <c r="B2645" s="2">
        <v>43095</v>
      </c>
      <c r="C2645" s="7">
        <f>YEAR(base[[#This Row],[Data]])</f>
        <v>2017</v>
      </c>
      <c r="D2645" s="7" t="str">
        <f>UPPER(TEXT(base[[#This Row],[Data]],"mmm"))</f>
        <v>DEZ</v>
      </c>
      <c r="E2645" t="s">
        <v>22</v>
      </c>
      <c r="F2645" t="s">
        <v>16</v>
      </c>
      <c r="G2645" t="str">
        <f>PROPER(base[[#This Row],[Evento]]&amp;" "&amp;base[[#This Row],[Tipo]])</f>
        <v>Despedida Adulto</v>
      </c>
      <c r="H2645" t="s">
        <v>15</v>
      </c>
      <c r="I2645">
        <v>150</v>
      </c>
      <c r="J2645" s="3">
        <f>VLOOKUP(_xlfn.CONCAT(base[[#This Row],[Evento]],base[[#This Row],[Tipo]]),'[1]tabela de preços'!$D$4:$E$14,2,0)</f>
        <v>120</v>
      </c>
      <c r="K2645" s="3">
        <v>18000</v>
      </c>
      <c r="L2645" s="3">
        <v>6589</v>
      </c>
      <c r="M2645" s="3">
        <v>11411</v>
      </c>
      <c r="N2645" t="s">
        <v>23</v>
      </c>
    </row>
    <row r="2646" spans="2:14" hidden="1" x14ac:dyDescent="0.25">
      <c r="B2646" s="2">
        <v>42385</v>
      </c>
      <c r="C2646" s="7">
        <f>YEAR(base[[#This Row],[Data]])</f>
        <v>2016</v>
      </c>
      <c r="D2646" s="7" t="str">
        <f>UPPER(TEXT(base[[#This Row],[Data]],"mmm"))</f>
        <v>JAN</v>
      </c>
      <c r="E2646" t="s">
        <v>10</v>
      </c>
      <c r="F2646" t="s">
        <v>11</v>
      </c>
      <c r="G2646" t="str">
        <f>PROPER(base[[#This Row],[Evento]]&amp;" "&amp;base[[#This Row],[Tipo]])</f>
        <v>Aniversário Infantil</v>
      </c>
      <c r="H2646" t="s">
        <v>12</v>
      </c>
      <c r="I2646">
        <v>50</v>
      </c>
      <c r="J2646" s="3">
        <f>VLOOKUP(_xlfn.CONCAT(base[[#This Row],[Evento]],base[[#This Row],[Tipo]]),'[1]tabela de preços'!$D$4:$E$14,2,0)</f>
        <v>70</v>
      </c>
      <c r="K2646" s="3">
        <v>3500</v>
      </c>
      <c r="L2646" s="3">
        <v>1496</v>
      </c>
      <c r="M2646" s="3">
        <v>2004</v>
      </c>
      <c r="N2646" t="s">
        <v>23</v>
      </c>
    </row>
    <row r="2647" spans="2:14" hidden="1" x14ac:dyDescent="0.25">
      <c r="B2647" s="2">
        <v>42460</v>
      </c>
      <c r="C2647" s="7">
        <f>YEAR(base[[#This Row],[Data]])</f>
        <v>2016</v>
      </c>
      <c r="D2647" s="7" t="str">
        <f>UPPER(TEXT(base[[#This Row],[Data]],"mmm"))</f>
        <v>MAR</v>
      </c>
      <c r="E2647" t="s">
        <v>10</v>
      </c>
      <c r="F2647" t="s">
        <v>14</v>
      </c>
      <c r="G2647" t="str">
        <f>PROPER(base[[#This Row],[Evento]]&amp;" "&amp;base[[#This Row],[Tipo]])</f>
        <v>Aniversário Teen</v>
      </c>
      <c r="H2647" t="s">
        <v>15</v>
      </c>
      <c r="I2647">
        <v>100</v>
      </c>
      <c r="J2647" s="3">
        <f>VLOOKUP(_xlfn.CONCAT(base[[#This Row],[Evento]],base[[#This Row],[Tipo]]),'[1]tabela de preços'!$D$4:$E$14,2,0)</f>
        <v>90</v>
      </c>
      <c r="K2647" s="3">
        <v>9000</v>
      </c>
      <c r="L2647" s="3">
        <v>3100</v>
      </c>
      <c r="M2647" s="3">
        <v>5900</v>
      </c>
      <c r="N2647" t="s">
        <v>23</v>
      </c>
    </row>
    <row r="2648" spans="2:14" hidden="1" x14ac:dyDescent="0.25">
      <c r="B2648" s="2">
        <v>42776</v>
      </c>
      <c r="C2648" s="7">
        <f>YEAR(base[[#This Row],[Data]])</f>
        <v>2017</v>
      </c>
      <c r="D2648" s="7" t="str">
        <f>UPPER(TEXT(base[[#This Row],[Data]],"mmm"))</f>
        <v>FEV</v>
      </c>
      <c r="E2648" t="s">
        <v>10</v>
      </c>
      <c r="F2648" t="s">
        <v>16</v>
      </c>
      <c r="G2648" t="str">
        <f>PROPER(base[[#This Row],[Evento]]&amp;" "&amp;base[[#This Row],[Tipo]])</f>
        <v>Aniversário Adulto</v>
      </c>
      <c r="H2648" t="s">
        <v>12</v>
      </c>
      <c r="I2648">
        <v>150</v>
      </c>
      <c r="J2648" s="3">
        <f>VLOOKUP(_xlfn.CONCAT(base[[#This Row],[Evento]],base[[#This Row],[Tipo]]),'[1]tabela de preços'!$D$4:$E$14,2,0)</f>
        <v>120</v>
      </c>
      <c r="K2648" s="3">
        <v>18000</v>
      </c>
      <c r="L2648" s="3">
        <v>7619</v>
      </c>
      <c r="M2648" s="3">
        <v>10381</v>
      </c>
      <c r="N2648" t="s">
        <v>23</v>
      </c>
    </row>
    <row r="2649" spans="2:14" hidden="1" x14ac:dyDescent="0.25">
      <c r="B2649" s="2">
        <v>42454</v>
      </c>
      <c r="C2649" s="7">
        <f>YEAR(base[[#This Row],[Data]])</f>
        <v>2016</v>
      </c>
      <c r="D2649" s="7" t="str">
        <f>UPPER(TEXT(base[[#This Row],[Data]],"mmm"))</f>
        <v>MAR</v>
      </c>
      <c r="E2649" t="s">
        <v>10</v>
      </c>
      <c r="F2649" t="s">
        <v>17</v>
      </c>
      <c r="G2649" t="str">
        <f>PROPER(base[[#This Row],[Evento]]&amp;" "&amp;base[[#This Row],[Tipo]])</f>
        <v>Aniversário Melhor Idade</v>
      </c>
      <c r="H2649" t="s">
        <v>15</v>
      </c>
      <c r="I2649">
        <v>70</v>
      </c>
      <c r="J2649" s="3">
        <f>VLOOKUP(_xlfn.CONCAT(base[[#This Row],[Evento]],base[[#This Row],[Tipo]]),'[1]tabela de preços'!$D$4:$E$14,2,0)</f>
        <v>120</v>
      </c>
      <c r="K2649" s="3">
        <v>8400</v>
      </c>
      <c r="L2649" s="3">
        <v>2848</v>
      </c>
      <c r="M2649" s="3">
        <v>5552</v>
      </c>
      <c r="N2649" t="s">
        <v>23</v>
      </c>
    </row>
    <row r="2650" spans="2:14" x14ac:dyDescent="0.25">
      <c r="B2650" s="2">
        <v>42749</v>
      </c>
      <c r="C2650" s="7">
        <f>YEAR(base[[#This Row],[Data]])</f>
        <v>2017</v>
      </c>
      <c r="D2650" s="7" t="str">
        <f>UPPER(TEXT(base[[#This Row],[Data]],"mmm"))</f>
        <v>JAN</v>
      </c>
      <c r="E2650" t="s">
        <v>18</v>
      </c>
      <c r="F2650" t="s">
        <v>16</v>
      </c>
      <c r="G2650" t="str">
        <f>PROPER(base[[#This Row],[Evento]]&amp;" "&amp;base[[#This Row],[Tipo]])</f>
        <v>Casamento Adulto</v>
      </c>
      <c r="H2650" t="s">
        <v>12</v>
      </c>
      <c r="I2650">
        <v>120</v>
      </c>
      <c r="J2650" s="3">
        <f>VLOOKUP(_xlfn.CONCAT(base[[#This Row],[Evento]],base[[#This Row],[Tipo]]),'[1]tabela de preços'!$D$4:$E$14,2,0)</f>
        <v>150</v>
      </c>
      <c r="K2650" s="3">
        <v>18000</v>
      </c>
      <c r="L2650" s="3">
        <v>5944</v>
      </c>
      <c r="M2650" s="3">
        <v>12056</v>
      </c>
      <c r="N2650" t="s">
        <v>23</v>
      </c>
    </row>
    <row r="2651" spans="2:14" hidden="1" x14ac:dyDescent="0.25">
      <c r="B2651" s="2">
        <v>42404</v>
      </c>
      <c r="C2651" s="7">
        <f>YEAR(base[[#This Row],[Data]])</f>
        <v>2016</v>
      </c>
      <c r="D2651" s="7" t="str">
        <f>UPPER(TEXT(base[[#This Row],[Data]],"mmm"))</f>
        <v>FEV</v>
      </c>
      <c r="E2651" t="s">
        <v>19</v>
      </c>
      <c r="F2651" t="s">
        <v>16</v>
      </c>
      <c r="G2651" t="str">
        <f>PROPER(base[[#This Row],[Evento]]&amp;" "&amp;base[[#This Row],[Tipo]])</f>
        <v>Bodas Adulto</v>
      </c>
      <c r="H2651" t="s">
        <v>15</v>
      </c>
      <c r="I2651">
        <v>100</v>
      </c>
      <c r="J2651" s="3">
        <f>VLOOKUP(_xlfn.CONCAT(base[[#This Row],[Evento]],base[[#This Row],[Tipo]]),'[1]tabela de preços'!$D$4:$E$14,2,0)</f>
        <v>150</v>
      </c>
      <c r="K2651" s="3">
        <v>15000</v>
      </c>
      <c r="L2651" s="3">
        <v>5974</v>
      </c>
      <c r="M2651" s="3">
        <v>9026</v>
      </c>
      <c r="N2651" t="s">
        <v>23</v>
      </c>
    </row>
    <row r="2652" spans="2:14" x14ac:dyDescent="0.25">
      <c r="B2652" s="2">
        <v>42760</v>
      </c>
      <c r="C2652" s="7">
        <f>YEAR(base[[#This Row],[Data]])</f>
        <v>2017</v>
      </c>
      <c r="D2652" s="7" t="str">
        <f>UPPER(TEXT(base[[#This Row],[Data]],"mmm"))</f>
        <v>JAN</v>
      </c>
      <c r="E2652" t="s">
        <v>19</v>
      </c>
      <c r="F2652" t="s">
        <v>17</v>
      </c>
      <c r="G2652" t="str">
        <f>PROPER(base[[#This Row],[Evento]]&amp;" "&amp;base[[#This Row],[Tipo]])</f>
        <v>Bodas Melhor Idade</v>
      </c>
      <c r="H2652" t="s">
        <v>12</v>
      </c>
      <c r="I2652">
        <v>200</v>
      </c>
      <c r="J2652" s="3">
        <f>VLOOKUP(_xlfn.CONCAT(base[[#This Row],[Evento]],base[[#This Row],[Tipo]]),'[1]tabela de preços'!$D$4:$E$14,2,0)</f>
        <v>120</v>
      </c>
      <c r="K2652" s="3">
        <v>24000</v>
      </c>
      <c r="L2652" s="3">
        <v>9649</v>
      </c>
      <c r="M2652" s="3">
        <v>14351</v>
      </c>
      <c r="N2652" t="s">
        <v>23</v>
      </c>
    </row>
    <row r="2653" spans="2:14" hidden="1" x14ac:dyDescent="0.25">
      <c r="B2653" s="2">
        <v>42665</v>
      </c>
      <c r="C2653" s="7">
        <f>YEAR(base[[#This Row],[Data]])</f>
        <v>2016</v>
      </c>
      <c r="D2653" s="7" t="str">
        <f>UPPER(TEXT(base[[#This Row],[Data]],"mmm"))</f>
        <v>OUT</v>
      </c>
      <c r="E2653" t="s">
        <v>20</v>
      </c>
      <c r="F2653" t="s">
        <v>16</v>
      </c>
      <c r="G2653" t="str">
        <f>PROPER(base[[#This Row],[Evento]]&amp;" "&amp;base[[#This Row],[Tipo]])</f>
        <v>Empresa Adulto</v>
      </c>
      <c r="H2653" t="s">
        <v>15</v>
      </c>
      <c r="I2653">
        <v>50</v>
      </c>
      <c r="J2653" s="3">
        <f>VLOOKUP(_xlfn.CONCAT(base[[#This Row],[Evento]],base[[#This Row],[Tipo]]),'[1]tabela de preços'!$D$4:$E$14,2,0)</f>
        <v>100</v>
      </c>
      <c r="K2653" s="3">
        <v>5000</v>
      </c>
      <c r="L2653" s="3">
        <v>2169</v>
      </c>
      <c r="M2653" s="3">
        <v>2831</v>
      </c>
      <c r="N2653" t="s">
        <v>23</v>
      </c>
    </row>
    <row r="2654" spans="2:14" hidden="1" x14ac:dyDescent="0.25">
      <c r="B2654" s="2">
        <v>42871</v>
      </c>
      <c r="C2654" s="7">
        <f>YEAR(base[[#This Row],[Data]])</f>
        <v>2017</v>
      </c>
      <c r="D2654" s="7" t="str">
        <f>UPPER(TEXT(base[[#This Row],[Data]],"mmm"))</f>
        <v>MAI</v>
      </c>
      <c r="E2654" t="s">
        <v>21</v>
      </c>
      <c r="F2654" t="s">
        <v>14</v>
      </c>
      <c r="G2654" t="str">
        <f>PROPER(base[[#This Row],[Evento]]&amp;" "&amp;base[[#This Row],[Tipo]])</f>
        <v>15 Anos Teen</v>
      </c>
      <c r="H2654" t="s">
        <v>12</v>
      </c>
      <c r="I2654">
        <v>100</v>
      </c>
      <c r="J2654" s="3">
        <f>VLOOKUP(_xlfn.CONCAT(base[[#This Row],[Evento]],base[[#This Row],[Tipo]]),'[1]tabela de preços'!$D$4:$E$14,2,0)</f>
        <v>90</v>
      </c>
      <c r="K2654" s="3">
        <v>9000</v>
      </c>
      <c r="L2654" s="3">
        <v>3865</v>
      </c>
      <c r="M2654" s="3">
        <v>5135</v>
      </c>
      <c r="N2654" t="s">
        <v>23</v>
      </c>
    </row>
    <row r="2655" spans="2:14" hidden="1" x14ac:dyDescent="0.25">
      <c r="B2655" s="2">
        <v>43031</v>
      </c>
      <c r="C2655" s="7">
        <f>YEAR(base[[#This Row],[Data]])</f>
        <v>2017</v>
      </c>
      <c r="D2655" s="7" t="str">
        <f>UPPER(TEXT(base[[#This Row],[Data]],"mmm"))</f>
        <v>OUT</v>
      </c>
      <c r="E2655" t="s">
        <v>22</v>
      </c>
      <c r="F2655" t="s">
        <v>16</v>
      </c>
      <c r="G2655" t="str">
        <f>PROPER(base[[#This Row],[Evento]]&amp;" "&amp;base[[#This Row],[Tipo]])</f>
        <v>Despedida Adulto</v>
      </c>
      <c r="H2655" t="s">
        <v>15</v>
      </c>
      <c r="I2655">
        <v>150</v>
      </c>
      <c r="J2655" s="3">
        <f>VLOOKUP(_xlfn.CONCAT(base[[#This Row],[Evento]],base[[#This Row],[Tipo]]),'[1]tabela de preços'!$D$4:$E$14,2,0)</f>
        <v>120</v>
      </c>
      <c r="K2655" s="3">
        <v>18000</v>
      </c>
      <c r="L2655" s="3">
        <v>6042</v>
      </c>
      <c r="M2655" s="3">
        <v>11958</v>
      </c>
      <c r="N2655" t="s">
        <v>23</v>
      </c>
    </row>
    <row r="2656" spans="2:14" hidden="1" x14ac:dyDescent="0.25">
      <c r="B2656" s="2">
        <v>42572</v>
      </c>
      <c r="C2656" s="7">
        <f>YEAR(base[[#This Row],[Data]])</f>
        <v>2016</v>
      </c>
      <c r="D2656" s="7" t="str">
        <f>UPPER(TEXT(base[[#This Row],[Data]],"mmm"))</f>
        <v>JUL</v>
      </c>
      <c r="E2656" t="s">
        <v>10</v>
      </c>
      <c r="F2656" t="s">
        <v>11</v>
      </c>
      <c r="G2656" t="str">
        <f>PROPER(base[[#This Row],[Evento]]&amp;" "&amp;base[[#This Row],[Tipo]])</f>
        <v>Aniversário Infantil</v>
      </c>
      <c r="H2656" t="s">
        <v>12</v>
      </c>
      <c r="I2656">
        <v>50</v>
      </c>
      <c r="J2656" s="3">
        <f>VLOOKUP(_xlfn.CONCAT(base[[#This Row],[Evento]],base[[#This Row],[Tipo]]),'[1]tabela de preços'!$D$4:$E$14,2,0)</f>
        <v>70</v>
      </c>
      <c r="K2656" s="3">
        <v>3500</v>
      </c>
      <c r="L2656" s="3">
        <v>1323</v>
      </c>
      <c r="M2656" s="3">
        <v>2177</v>
      </c>
      <c r="N2656" t="s">
        <v>23</v>
      </c>
    </row>
    <row r="2657" spans="2:14" hidden="1" x14ac:dyDescent="0.25">
      <c r="B2657" s="2">
        <v>43086</v>
      </c>
      <c r="C2657" s="7">
        <f>YEAR(base[[#This Row],[Data]])</f>
        <v>2017</v>
      </c>
      <c r="D2657" s="7" t="str">
        <f>UPPER(TEXT(base[[#This Row],[Data]],"mmm"))</f>
        <v>DEZ</v>
      </c>
      <c r="E2657" t="s">
        <v>10</v>
      </c>
      <c r="F2657" t="s">
        <v>14</v>
      </c>
      <c r="G2657" t="str">
        <f>PROPER(base[[#This Row],[Evento]]&amp;" "&amp;base[[#This Row],[Tipo]])</f>
        <v>Aniversário Teen</v>
      </c>
      <c r="H2657" t="s">
        <v>15</v>
      </c>
      <c r="I2657">
        <v>100</v>
      </c>
      <c r="J2657" s="3">
        <f>VLOOKUP(_xlfn.CONCAT(base[[#This Row],[Evento]],base[[#This Row],[Tipo]]),'[1]tabela de preços'!$D$4:$E$14,2,0)</f>
        <v>90</v>
      </c>
      <c r="K2657" s="3">
        <v>9000</v>
      </c>
      <c r="L2657" s="3">
        <v>3380</v>
      </c>
      <c r="M2657" s="3">
        <v>5620</v>
      </c>
      <c r="N2657" t="s">
        <v>23</v>
      </c>
    </row>
    <row r="2658" spans="2:14" hidden="1" x14ac:dyDescent="0.25">
      <c r="B2658" s="2">
        <v>42776</v>
      </c>
      <c r="C2658" s="7">
        <f>YEAR(base[[#This Row],[Data]])</f>
        <v>2017</v>
      </c>
      <c r="D2658" s="7" t="str">
        <f>UPPER(TEXT(base[[#This Row],[Data]],"mmm"))</f>
        <v>FEV</v>
      </c>
      <c r="E2658" t="s">
        <v>10</v>
      </c>
      <c r="F2658" t="s">
        <v>16</v>
      </c>
      <c r="G2658" t="str">
        <f>PROPER(base[[#This Row],[Evento]]&amp;" "&amp;base[[#This Row],[Tipo]])</f>
        <v>Aniversário Adulto</v>
      </c>
      <c r="H2658" t="s">
        <v>12</v>
      </c>
      <c r="I2658">
        <v>150</v>
      </c>
      <c r="J2658" s="3">
        <f>VLOOKUP(_xlfn.CONCAT(base[[#This Row],[Evento]],base[[#This Row],[Tipo]]),'[1]tabela de preços'!$D$4:$E$14,2,0)</f>
        <v>120</v>
      </c>
      <c r="K2658" s="3">
        <v>18000</v>
      </c>
      <c r="L2658" s="3">
        <v>7629</v>
      </c>
      <c r="M2658" s="3">
        <v>10371</v>
      </c>
      <c r="N2658" t="s">
        <v>23</v>
      </c>
    </row>
    <row r="2659" spans="2:14" hidden="1" x14ac:dyDescent="0.25">
      <c r="B2659" s="2">
        <v>42789</v>
      </c>
      <c r="C2659" s="7">
        <f>YEAR(base[[#This Row],[Data]])</f>
        <v>2017</v>
      </c>
      <c r="D2659" s="7" t="str">
        <f>UPPER(TEXT(base[[#This Row],[Data]],"mmm"))</f>
        <v>FEV</v>
      </c>
      <c r="E2659" t="s">
        <v>10</v>
      </c>
      <c r="F2659" t="s">
        <v>17</v>
      </c>
      <c r="G2659" t="str">
        <f>PROPER(base[[#This Row],[Evento]]&amp;" "&amp;base[[#This Row],[Tipo]])</f>
        <v>Aniversário Melhor Idade</v>
      </c>
      <c r="H2659" t="s">
        <v>15</v>
      </c>
      <c r="I2659">
        <v>70</v>
      </c>
      <c r="J2659" s="3">
        <f>VLOOKUP(_xlfn.CONCAT(base[[#This Row],[Evento]],base[[#This Row],[Tipo]]),'[1]tabela de preços'!$D$4:$E$14,2,0)</f>
        <v>120</v>
      </c>
      <c r="K2659" s="3">
        <v>8400</v>
      </c>
      <c r="L2659" s="3">
        <v>3455</v>
      </c>
      <c r="M2659" s="3">
        <v>4945</v>
      </c>
      <c r="N2659" t="s">
        <v>23</v>
      </c>
    </row>
    <row r="2660" spans="2:14" hidden="1" x14ac:dyDescent="0.25">
      <c r="B2660" s="2">
        <v>42680</v>
      </c>
      <c r="C2660" s="7">
        <f>YEAR(base[[#This Row],[Data]])</f>
        <v>2016</v>
      </c>
      <c r="D2660" s="7" t="str">
        <f>UPPER(TEXT(base[[#This Row],[Data]],"mmm"))</f>
        <v>NOV</v>
      </c>
      <c r="E2660" t="s">
        <v>18</v>
      </c>
      <c r="F2660" t="s">
        <v>16</v>
      </c>
      <c r="G2660" t="str">
        <f>PROPER(base[[#This Row],[Evento]]&amp;" "&amp;base[[#This Row],[Tipo]])</f>
        <v>Casamento Adulto</v>
      </c>
      <c r="H2660" t="s">
        <v>12</v>
      </c>
      <c r="I2660">
        <v>120</v>
      </c>
      <c r="J2660" s="3">
        <f>VLOOKUP(_xlfn.CONCAT(base[[#This Row],[Evento]],base[[#This Row],[Tipo]]),'[1]tabela de preços'!$D$4:$E$14,2,0)</f>
        <v>150</v>
      </c>
      <c r="K2660" s="3">
        <v>18000</v>
      </c>
      <c r="L2660" s="3">
        <v>6991</v>
      </c>
      <c r="M2660" s="3">
        <v>11009</v>
      </c>
      <c r="N2660" t="s">
        <v>23</v>
      </c>
    </row>
    <row r="2661" spans="2:14" hidden="1" x14ac:dyDescent="0.25">
      <c r="B2661" s="2">
        <v>42373</v>
      </c>
      <c r="C2661" s="7">
        <f>YEAR(base[[#This Row],[Data]])</f>
        <v>2016</v>
      </c>
      <c r="D2661" s="7" t="str">
        <f>UPPER(TEXT(base[[#This Row],[Data]],"mmm"))</f>
        <v>JAN</v>
      </c>
      <c r="E2661" t="s">
        <v>19</v>
      </c>
      <c r="F2661" t="s">
        <v>16</v>
      </c>
      <c r="G2661" t="str">
        <f>PROPER(base[[#This Row],[Evento]]&amp;" "&amp;base[[#This Row],[Tipo]])</f>
        <v>Bodas Adulto</v>
      </c>
      <c r="H2661" t="s">
        <v>15</v>
      </c>
      <c r="I2661">
        <v>100</v>
      </c>
      <c r="J2661" s="3">
        <f>VLOOKUP(_xlfn.CONCAT(base[[#This Row],[Evento]],base[[#This Row],[Tipo]]),'[1]tabela de preços'!$D$4:$E$14,2,0)</f>
        <v>150</v>
      </c>
      <c r="K2661" s="3">
        <v>15000</v>
      </c>
      <c r="L2661" s="3">
        <v>6169</v>
      </c>
      <c r="M2661" s="3">
        <v>8831</v>
      </c>
      <c r="N2661" t="s">
        <v>23</v>
      </c>
    </row>
    <row r="2662" spans="2:14" hidden="1" x14ac:dyDescent="0.25">
      <c r="B2662" s="2">
        <v>42593</v>
      </c>
      <c r="C2662" s="7">
        <f>YEAR(base[[#This Row],[Data]])</f>
        <v>2016</v>
      </c>
      <c r="D2662" s="7" t="str">
        <f>UPPER(TEXT(base[[#This Row],[Data]],"mmm"))</f>
        <v>AGO</v>
      </c>
      <c r="E2662" t="s">
        <v>19</v>
      </c>
      <c r="F2662" t="s">
        <v>17</v>
      </c>
      <c r="G2662" t="str">
        <f>PROPER(base[[#This Row],[Evento]]&amp;" "&amp;base[[#This Row],[Tipo]])</f>
        <v>Bodas Melhor Idade</v>
      </c>
      <c r="H2662" t="s">
        <v>12</v>
      </c>
      <c r="I2662">
        <v>200</v>
      </c>
      <c r="J2662" s="3">
        <f>VLOOKUP(_xlfn.CONCAT(base[[#This Row],[Evento]],base[[#This Row],[Tipo]]),'[1]tabela de preços'!$D$4:$E$14,2,0)</f>
        <v>120</v>
      </c>
      <c r="K2662" s="3">
        <v>24000</v>
      </c>
      <c r="L2662" s="3">
        <v>9867</v>
      </c>
      <c r="M2662" s="3">
        <v>14133</v>
      </c>
      <c r="N2662" t="s">
        <v>23</v>
      </c>
    </row>
    <row r="2663" spans="2:14" hidden="1" x14ac:dyDescent="0.25">
      <c r="B2663" s="2">
        <v>42529</v>
      </c>
      <c r="C2663" s="7">
        <f>YEAR(base[[#This Row],[Data]])</f>
        <v>2016</v>
      </c>
      <c r="D2663" s="7" t="str">
        <f>UPPER(TEXT(base[[#This Row],[Data]],"mmm"))</f>
        <v>JUN</v>
      </c>
      <c r="E2663" t="s">
        <v>20</v>
      </c>
      <c r="F2663" t="s">
        <v>16</v>
      </c>
      <c r="G2663" t="str">
        <f>PROPER(base[[#This Row],[Evento]]&amp;" "&amp;base[[#This Row],[Tipo]])</f>
        <v>Empresa Adulto</v>
      </c>
      <c r="H2663" t="s">
        <v>15</v>
      </c>
      <c r="I2663">
        <v>50</v>
      </c>
      <c r="J2663" s="3">
        <f>VLOOKUP(_xlfn.CONCAT(base[[#This Row],[Evento]],base[[#This Row],[Tipo]]),'[1]tabela de preços'!$D$4:$E$14,2,0)</f>
        <v>100</v>
      </c>
      <c r="K2663" s="3">
        <v>5000</v>
      </c>
      <c r="L2663" s="3">
        <v>1900</v>
      </c>
      <c r="M2663" s="3">
        <v>3100</v>
      </c>
      <c r="N2663" t="s">
        <v>23</v>
      </c>
    </row>
    <row r="2664" spans="2:14" hidden="1" x14ac:dyDescent="0.25">
      <c r="B2664" s="2">
        <v>42666</v>
      </c>
      <c r="C2664" s="7">
        <f>YEAR(base[[#This Row],[Data]])</f>
        <v>2016</v>
      </c>
      <c r="D2664" s="7" t="str">
        <f>UPPER(TEXT(base[[#This Row],[Data]],"mmm"))</f>
        <v>OUT</v>
      </c>
      <c r="E2664" t="s">
        <v>21</v>
      </c>
      <c r="F2664" t="s">
        <v>14</v>
      </c>
      <c r="G2664" t="str">
        <f>PROPER(base[[#This Row],[Evento]]&amp;" "&amp;base[[#This Row],[Tipo]])</f>
        <v>15 Anos Teen</v>
      </c>
      <c r="H2664" t="s">
        <v>12</v>
      </c>
      <c r="I2664">
        <v>100</v>
      </c>
      <c r="J2664" s="3">
        <f>VLOOKUP(_xlfn.CONCAT(base[[#This Row],[Evento]],base[[#This Row],[Tipo]]),'[1]tabela de preços'!$D$4:$E$14,2,0)</f>
        <v>90</v>
      </c>
      <c r="K2664" s="3">
        <v>9000</v>
      </c>
      <c r="L2664" s="3">
        <v>3554</v>
      </c>
      <c r="M2664" s="3">
        <v>5446</v>
      </c>
      <c r="N2664" t="s">
        <v>23</v>
      </c>
    </row>
    <row r="2665" spans="2:14" hidden="1" x14ac:dyDescent="0.25">
      <c r="B2665" s="2">
        <v>42703</v>
      </c>
      <c r="C2665" s="7">
        <f>YEAR(base[[#This Row],[Data]])</f>
        <v>2016</v>
      </c>
      <c r="D2665" s="7" t="str">
        <f>UPPER(TEXT(base[[#This Row],[Data]],"mmm"))</f>
        <v>NOV</v>
      </c>
      <c r="E2665" t="s">
        <v>22</v>
      </c>
      <c r="F2665" t="s">
        <v>16</v>
      </c>
      <c r="G2665" t="str">
        <f>PROPER(base[[#This Row],[Evento]]&amp;" "&amp;base[[#This Row],[Tipo]])</f>
        <v>Despedida Adulto</v>
      </c>
      <c r="H2665" t="s">
        <v>15</v>
      </c>
      <c r="I2665">
        <v>150</v>
      </c>
      <c r="J2665" s="3">
        <f>VLOOKUP(_xlfn.CONCAT(base[[#This Row],[Evento]],base[[#This Row],[Tipo]]),'[1]tabela de preços'!$D$4:$E$14,2,0)</f>
        <v>120</v>
      </c>
      <c r="K2665" s="3">
        <v>18000</v>
      </c>
      <c r="L2665" s="3">
        <v>6365</v>
      </c>
      <c r="M2665" s="3">
        <v>11635</v>
      </c>
      <c r="N2665" t="s">
        <v>23</v>
      </c>
    </row>
    <row r="2666" spans="2:14" hidden="1" x14ac:dyDescent="0.25">
      <c r="B2666" s="2">
        <v>42972</v>
      </c>
      <c r="C2666" s="7">
        <f>YEAR(base[[#This Row],[Data]])</f>
        <v>2017</v>
      </c>
      <c r="D2666" s="7" t="str">
        <f>UPPER(TEXT(base[[#This Row],[Data]],"mmm"))</f>
        <v>AGO</v>
      </c>
      <c r="E2666" t="s">
        <v>10</v>
      </c>
      <c r="F2666" t="s">
        <v>11</v>
      </c>
      <c r="G2666" t="str">
        <f>PROPER(base[[#This Row],[Evento]]&amp;" "&amp;base[[#This Row],[Tipo]])</f>
        <v>Aniversário Infantil</v>
      </c>
      <c r="H2666" t="s">
        <v>12</v>
      </c>
      <c r="I2666">
        <v>50</v>
      </c>
      <c r="J2666" s="3">
        <f>VLOOKUP(_xlfn.CONCAT(base[[#This Row],[Evento]],base[[#This Row],[Tipo]]),'[1]tabela de preços'!$D$4:$E$14,2,0)</f>
        <v>70</v>
      </c>
      <c r="K2666" s="3">
        <v>3500</v>
      </c>
      <c r="L2666" s="3">
        <v>1357</v>
      </c>
      <c r="M2666" s="3">
        <v>2143</v>
      </c>
      <c r="N2666" t="s">
        <v>23</v>
      </c>
    </row>
    <row r="2667" spans="2:14" hidden="1" x14ac:dyDescent="0.25">
      <c r="B2667" s="2">
        <v>42386</v>
      </c>
      <c r="C2667" s="7">
        <f>YEAR(base[[#This Row],[Data]])</f>
        <v>2016</v>
      </c>
      <c r="D2667" s="7" t="str">
        <f>UPPER(TEXT(base[[#This Row],[Data]],"mmm"))</f>
        <v>JAN</v>
      </c>
      <c r="E2667" t="s">
        <v>10</v>
      </c>
      <c r="F2667" t="s">
        <v>14</v>
      </c>
      <c r="G2667" t="str">
        <f>PROPER(base[[#This Row],[Evento]]&amp;" "&amp;base[[#This Row],[Tipo]])</f>
        <v>Aniversário Teen</v>
      </c>
      <c r="H2667" t="s">
        <v>15</v>
      </c>
      <c r="I2667">
        <v>100</v>
      </c>
      <c r="J2667" s="3">
        <f>VLOOKUP(_xlfn.CONCAT(base[[#This Row],[Evento]],base[[#This Row],[Tipo]]),'[1]tabela de preços'!$D$4:$E$14,2,0)</f>
        <v>90</v>
      </c>
      <c r="K2667" s="3">
        <v>9000</v>
      </c>
      <c r="L2667" s="3">
        <v>3604</v>
      </c>
      <c r="M2667" s="3">
        <v>5396</v>
      </c>
      <c r="N2667" t="s">
        <v>23</v>
      </c>
    </row>
    <row r="2668" spans="2:14" hidden="1" x14ac:dyDescent="0.25">
      <c r="B2668" s="2">
        <v>42420</v>
      </c>
      <c r="C2668" s="7">
        <f>YEAR(base[[#This Row],[Data]])</f>
        <v>2016</v>
      </c>
      <c r="D2668" s="7" t="str">
        <f>UPPER(TEXT(base[[#This Row],[Data]],"mmm"))</f>
        <v>FEV</v>
      </c>
      <c r="E2668" t="s">
        <v>10</v>
      </c>
      <c r="F2668" t="s">
        <v>16</v>
      </c>
      <c r="G2668" t="str">
        <f>PROPER(base[[#This Row],[Evento]]&amp;" "&amp;base[[#This Row],[Tipo]])</f>
        <v>Aniversário Adulto</v>
      </c>
      <c r="H2668" t="s">
        <v>12</v>
      </c>
      <c r="I2668">
        <v>150</v>
      </c>
      <c r="J2668" s="3">
        <f>VLOOKUP(_xlfn.CONCAT(base[[#This Row],[Evento]],base[[#This Row],[Tipo]]),'[1]tabela de preços'!$D$4:$E$14,2,0)</f>
        <v>120</v>
      </c>
      <c r="K2668" s="3">
        <v>18000</v>
      </c>
      <c r="L2668" s="3">
        <v>6106</v>
      </c>
      <c r="M2668" s="3">
        <v>11894</v>
      </c>
      <c r="N2668" t="s">
        <v>23</v>
      </c>
    </row>
    <row r="2669" spans="2:14" hidden="1" x14ac:dyDescent="0.25">
      <c r="B2669" s="2">
        <v>42624</v>
      </c>
      <c r="C2669" s="7">
        <f>YEAR(base[[#This Row],[Data]])</f>
        <v>2016</v>
      </c>
      <c r="D2669" s="7" t="str">
        <f>UPPER(TEXT(base[[#This Row],[Data]],"mmm"))</f>
        <v>SET</v>
      </c>
      <c r="E2669" t="s">
        <v>10</v>
      </c>
      <c r="F2669" t="s">
        <v>17</v>
      </c>
      <c r="G2669" t="str">
        <f>PROPER(base[[#This Row],[Evento]]&amp;" "&amp;base[[#This Row],[Tipo]])</f>
        <v>Aniversário Melhor Idade</v>
      </c>
      <c r="H2669" t="s">
        <v>15</v>
      </c>
      <c r="I2669">
        <v>70</v>
      </c>
      <c r="J2669" s="3">
        <f>VLOOKUP(_xlfn.CONCAT(base[[#This Row],[Evento]],base[[#This Row],[Tipo]]),'[1]tabela de preços'!$D$4:$E$14,2,0)</f>
        <v>120</v>
      </c>
      <c r="K2669" s="3">
        <v>8400</v>
      </c>
      <c r="L2669" s="3">
        <v>3769</v>
      </c>
      <c r="M2669" s="3">
        <v>4631</v>
      </c>
      <c r="N2669" t="s">
        <v>23</v>
      </c>
    </row>
    <row r="2670" spans="2:14" hidden="1" x14ac:dyDescent="0.25">
      <c r="B2670" s="2">
        <v>42647</v>
      </c>
      <c r="C2670" s="7">
        <f>YEAR(base[[#This Row],[Data]])</f>
        <v>2016</v>
      </c>
      <c r="D2670" s="7" t="str">
        <f>UPPER(TEXT(base[[#This Row],[Data]],"mmm"))</f>
        <v>OUT</v>
      </c>
      <c r="E2670" t="s">
        <v>18</v>
      </c>
      <c r="F2670" t="s">
        <v>16</v>
      </c>
      <c r="G2670" t="str">
        <f>PROPER(base[[#This Row],[Evento]]&amp;" "&amp;base[[#This Row],[Tipo]])</f>
        <v>Casamento Adulto</v>
      </c>
      <c r="H2670" t="s">
        <v>12</v>
      </c>
      <c r="I2670">
        <v>120</v>
      </c>
      <c r="J2670" s="3">
        <f>VLOOKUP(_xlfn.CONCAT(base[[#This Row],[Evento]],base[[#This Row],[Tipo]]),'[1]tabela de preços'!$D$4:$E$14,2,0)</f>
        <v>150</v>
      </c>
      <c r="K2670" s="3">
        <v>18000</v>
      </c>
      <c r="L2670" s="3">
        <v>6644</v>
      </c>
      <c r="M2670" s="3">
        <v>11356</v>
      </c>
      <c r="N2670" t="s">
        <v>23</v>
      </c>
    </row>
    <row r="2671" spans="2:14" x14ac:dyDescent="0.25">
      <c r="B2671" s="2">
        <v>42755</v>
      </c>
      <c r="C2671" s="7">
        <f>YEAR(base[[#This Row],[Data]])</f>
        <v>2017</v>
      </c>
      <c r="D2671" s="7" t="str">
        <f>UPPER(TEXT(base[[#This Row],[Data]],"mmm"))</f>
        <v>JAN</v>
      </c>
      <c r="E2671" t="s">
        <v>10</v>
      </c>
      <c r="F2671" t="s">
        <v>11</v>
      </c>
      <c r="G2671" t="str">
        <f>PROPER(base[[#This Row],[Evento]]&amp;" "&amp;base[[#This Row],[Tipo]])</f>
        <v>Aniversário Infantil</v>
      </c>
      <c r="H2671" t="s">
        <v>12</v>
      </c>
      <c r="I2671">
        <v>50</v>
      </c>
      <c r="J2671" s="3">
        <f>VLOOKUP(_xlfn.CONCAT(base[[#This Row],[Evento]],base[[#This Row],[Tipo]]),'[1]tabela de preços'!$D$4:$E$14,2,0)</f>
        <v>70</v>
      </c>
      <c r="K2671" s="3">
        <v>3500</v>
      </c>
      <c r="L2671" s="3">
        <v>1474</v>
      </c>
      <c r="M2671" s="3">
        <v>2026</v>
      </c>
      <c r="N2671" t="s">
        <v>24</v>
      </c>
    </row>
    <row r="2672" spans="2:14" hidden="1" x14ac:dyDescent="0.25">
      <c r="B2672" s="2">
        <v>42729</v>
      </c>
      <c r="C2672" s="7">
        <f>YEAR(base[[#This Row],[Data]])</f>
        <v>2016</v>
      </c>
      <c r="D2672" s="7" t="str">
        <f>UPPER(TEXT(base[[#This Row],[Data]],"mmm"))</f>
        <v>DEZ</v>
      </c>
      <c r="E2672" t="s">
        <v>10</v>
      </c>
      <c r="F2672" t="s">
        <v>14</v>
      </c>
      <c r="G2672" t="str">
        <f>PROPER(base[[#This Row],[Evento]]&amp;" "&amp;base[[#This Row],[Tipo]])</f>
        <v>Aniversário Teen</v>
      </c>
      <c r="H2672" t="s">
        <v>15</v>
      </c>
      <c r="I2672">
        <v>100</v>
      </c>
      <c r="J2672" s="3">
        <f>VLOOKUP(_xlfn.CONCAT(base[[#This Row],[Evento]],base[[#This Row],[Tipo]]),'[1]tabela de preços'!$D$4:$E$14,2,0)</f>
        <v>90</v>
      </c>
      <c r="K2672" s="3">
        <v>9000</v>
      </c>
      <c r="L2672" s="3">
        <v>3042</v>
      </c>
      <c r="M2672" s="3">
        <v>5958</v>
      </c>
      <c r="N2672" t="s">
        <v>24</v>
      </c>
    </row>
    <row r="2673" spans="2:14" hidden="1" x14ac:dyDescent="0.25">
      <c r="B2673" s="2">
        <v>42792</v>
      </c>
      <c r="C2673" s="7">
        <f>YEAR(base[[#This Row],[Data]])</f>
        <v>2017</v>
      </c>
      <c r="D2673" s="7" t="str">
        <f>UPPER(TEXT(base[[#This Row],[Data]],"mmm"))</f>
        <v>FEV</v>
      </c>
      <c r="E2673" t="s">
        <v>10</v>
      </c>
      <c r="F2673" t="s">
        <v>16</v>
      </c>
      <c r="G2673" t="str">
        <f>PROPER(base[[#This Row],[Evento]]&amp;" "&amp;base[[#This Row],[Tipo]])</f>
        <v>Aniversário Adulto</v>
      </c>
      <c r="H2673" t="s">
        <v>12</v>
      </c>
      <c r="I2673">
        <v>150</v>
      </c>
      <c r="J2673" s="3">
        <f>VLOOKUP(_xlfn.CONCAT(base[[#This Row],[Evento]],base[[#This Row],[Tipo]]),'[1]tabela de preços'!$D$4:$E$14,2,0)</f>
        <v>120</v>
      </c>
      <c r="K2673" s="3">
        <v>18000</v>
      </c>
      <c r="L2673" s="3">
        <v>7054</v>
      </c>
      <c r="M2673" s="3">
        <v>10946</v>
      </c>
      <c r="N2673" t="s">
        <v>24</v>
      </c>
    </row>
    <row r="2674" spans="2:14" hidden="1" x14ac:dyDescent="0.25">
      <c r="B2674" s="2">
        <v>42700</v>
      </c>
      <c r="C2674" s="7">
        <f>YEAR(base[[#This Row],[Data]])</f>
        <v>2016</v>
      </c>
      <c r="D2674" s="7" t="str">
        <f>UPPER(TEXT(base[[#This Row],[Data]],"mmm"))</f>
        <v>NOV</v>
      </c>
      <c r="E2674" t="s">
        <v>10</v>
      </c>
      <c r="F2674" t="s">
        <v>17</v>
      </c>
      <c r="G2674" t="str">
        <f>PROPER(base[[#This Row],[Evento]]&amp;" "&amp;base[[#This Row],[Tipo]])</f>
        <v>Aniversário Melhor Idade</v>
      </c>
      <c r="H2674" t="s">
        <v>15</v>
      </c>
      <c r="I2674">
        <v>70</v>
      </c>
      <c r="J2674" s="3">
        <f>VLOOKUP(_xlfn.CONCAT(base[[#This Row],[Evento]],base[[#This Row],[Tipo]]),'[1]tabela de preços'!$D$4:$E$14,2,0)</f>
        <v>120</v>
      </c>
      <c r="K2674" s="3">
        <v>8400</v>
      </c>
      <c r="L2674" s="3">
        <v>3710</v>
      </c>
      <c r="M2674" s="3">
        <v>4690</v>
      </c>
      <c r="N2674" t="s">
        <v>24</v>
      </c>
    </row>
    <row r="2675" spans="2:14" hidden="1" x14ac:dyDescent="0.25">
      <c r="B2675" s="2">
        <v>42973</v>
      </c>
      <c r="C2675" s="7">
        <f>YEAR(base[[#This Row],[Data]])</f>
        <v>2017</v>
      </c>
      <c r="D2675" s="7" t="str">
        <f>UPPER(TEXT(base[[#This Row],[Data]],"mmm"))</f>
        <v>AGO</v>
      </c>
      <c r="E2675" t="s">
        <v>18</v>
      </c>
      <c r="F2675" t="s">
        <v>16</v>
      </c>
      <c r="G2675" t="str">
        <f>PROPER(base[[#This Row],[Evento]]&amp;" "&amp;base[[#This Row],[Tipo]])</f>
        <v>Casamento Adulto</v>
      </c>
      <c r="H2675" t="s">
        <v>12</v>
      </c>
      <c r="I2675">
        <v>120</v>
      </c>
      <c r="J2675" s="3">
        <f>VLOOKUP(_xlfn.CONCAT(base[[#This Row],[Evento]],base[[#This Row],[Tipo]]),'[1]tabela de preços'!$D$4:$E$14,2,0)</f>
        <v>150</v>
      </c>
      <c r="K2675" s="3">
        <v>18000</v>
      </c>
      <c r="L2675" s="3">
        <v>6966</v>
      </c>
      <c r="M2675" s="3">
        <v>11034</v>
      </c>
      <c r="N2675" t="s">
        <v>24</v>
      </c>
    </row>
    <row r="2676" spans="2:14" hidden="1" x14ac:dyDescent="0.25">
      <c r="B2676" s="2">
        <v>42789</v>
      </c>
      <c r="C2676" s="7">
        <f>YEAR(base[[#This Row],[Data]])</f>
        <v>2017</v>
      </c>
      <c r="D2676" s="7" t="str">
        <f>UPPER(TEXT(base[[#This Row],[Data]],"mmm"))</f>
        <v>FEV</v>
      </c>
      <c r="E2676" t="s">
        <v>19</v>
      </c>
      <c r="F2676" t="s">
        <v>16</v>
      </c>
      <c r="G2676" t="str">
        <f>PROPER(base[[#This Row],[Evento]]&amp;" "&amp;base[[#This Row],[Tipo]])</f>
        <v>Bodas Adulto</v>
      </c>
      <c r="H2676" t="s">
        <v>15</v>
      </c>
      <c r="I2676">
        <v>100</v>
      </c>
      <c r="J2676" s="3">
        <f>VLOOKUP(_xlfn.CONCAT(base[[#This Row],[Evento]],base[[#This Row],[Tipo]]),'[1]tabela de preços'!$D$4:$E$14,2,0)</f>
        <v>150</v>
      </c>
      <c r="K2676" s="3">
        <v>15000</v>
      </c>
      <c r="L2676" s="3">
        <v>6477</v>
      </c>
      <c r="M2676" s="3">
        <v>8523</v>
      </c>
      <c r="N2676" t="s">
        <v>24</v>
      </c>
    </row>
    <row r="2677" spans="2:14" hidden="1" x14ac:dyDescent="0.25">
      <c r="B2677" s="2">
        <v>42792</v>
      </c>
      <c r="C2677" s="7">
        <f>YEAR(base[[#This Row],[Data]])</f>
        <v>2017</v>
      </c>
      <c r="D2677" s="7" t="str">
        <f>UPPER(TEXT(base[[#This Row],[Data]],"mmm"))</f>
        <v>FEV</v>
      </c>
      <c r="E2677" t="s">
        <v>19</v>
      </c>
      <c r="F2677" t="s">
        <v>17</v>
      </c>
      <c r="G2677" t="str">
        <f>PROPER(base[[#This Row],[Evento]]&amp;" "&amp;base[[#This Row],[Tipo]])</f>
        <v>Bodas Melhor Idade</v>
      </c>
      <c r="H2677" t="s">
        <v>12</v>
      </c>
      <c r="I2677">
        <v>200</v>
      </c>
      <c r="J2677" s="3">
        <f>VLOOKUP(_xlfn.CONCAT(base[[#This Row],[Evento]],base[[#This Row],[Tipo]]),'[1]tabela de preços'!$D$4:$E$14,2,0)</f>
        <v>120</v>
      </c>
      <c r="K2677" s="3">
        <v>24000</v>
      </c>
      <c r="L2677" s="3">
        <v>9676</v>
      </c>
      <c r="M2677" s="3">
        <v>14324</v>
      </c>
      <c r="N2677" t="s">
        <v>24</v>
      </c>
    </row>
    <row r="2678" spans="2:14" hidden="1" x14ac:dyDescent="0.25">
      <c r="B2678" s="2">
        <v>43021</v>
      </c>
      <c r="C2678" s="7">
        <f>YEAR(base[[#This Row],[Data]])</f>
        <v>2017</v>
      </c>
      <c r="D2678" s="7" t="str">
        <f>UPPER(TEXT(base[[#This Row],[Data]],"mmm"))</f>
        <v>OUT</v>
      </c>
      <c r="E2678" t="s">
        <v>20</v>
      </c>
      <c r="F2678" t="s">
        <v>16</v>
      </c>
      <c r="G2678" t="str">
        <f>PROPER(base[[#This Row],[Evento]]&amp;" "&amp;base[[#This Row],[Tipo]])</f>
        <v>Empresa Adulto</v>
      </c>
      <c r="H2678" t="s">
        <v>15</v>
      </c>
      <c r="I2678">
        <v>50</v>
      </c>
      <c r="J2678" s="3">
        <f>VLOOKUP(_xlfn.CONCAT(base[[#This Row],[Evento]],base[[#This Row],[Tipo]]),'[1]tabela de preços'!$D$4:$E$14,2,0)</f>
        <v>100</v>
      </c>
      <c r="K2678" s="3">
        <v>5000</v>
      </c>
      <c r="L2678" s="3">
        <v>2170</v>
      </c>
      <c r="M2678" s="3">
        <v>2830</v>
      </c>
      <c r="N2678" t="s">
        <v>24</v>
      </c>
    </row>
    <row r="2679" spans="2:14" hidden="1" x14ac:dyDescent="0.25">
      <c r="B2679" s="2">
        <v>42786</v>
      </c>
      <c r="C2679" s="7">
        <f>YEAR(base[[#This Row],[Data]])</f>
        <v>2017</v>
      </c>
      <c r="D2679" s="7" t="str">
        <f>UPPER(TEXT(base[[#This Row],[Data]],"mmm"))</f>
        <v>FEV</v>
      </c>
      <c r="E2679" t="s">
        <v>21</v>
      </c>
      <c r="F2679" t="s">
        <v>14</v>
      </c>
      <c r="G2679" t="str">
        <f>PROPER(base[[#This Row],[Evento]]&amp;" "&amp;base[[#This Row],[Tipo]])</f>
        <v>15 Anos Teen</v>
      </c>
      <c r="H2679" t="s">
        <v>12</v>
      </c>
      <c r="I2679">
        <v>100</v>
      </c>
      <c r="J2679" s="3">
        <f>VLOOKUP(_xlfn.CONCAT(base[[#This Row],[Evento]],base[[#This Row],[Tipo]]),'[1]tabela de preços'!$D$4:$E$14,2,0)</f>
        <v>90</v>
      </c>
      <c r="K2679" s="3">
        <v>9000</v>
      </c>
      <c r="L2679" s="3">
        <v>3769</v>
      </c>
      <c r="M2679" s="3">
        <v>5231</v>
      </c>
      <c r="N2679" t="s">
        <v>24</v>
      </c>
    </row>
    <row r="2680" spans="2:14" hidden="1" x14ac:dyDescent="0.25">
      <c r="B2680" s="2">
        <v>42378</v>
      </c>
      <c r="C2680" s="7">
        <f>YEAR(base[[#This Row],[Data]])</f>
        <v>2016</v>
      </c>
      <c r="D2680" s="7" t="str">
        <f>UPPER(TEXT(base[[#This Row],[Data]],"mmm"))</f>
        <v>JAN</v>
      </c>
      <c r="E2680" t="s">
        <v>22</v>
      </c>
      <c r="F2680" t="s">
        <v>16</v>
      </c>
      <c r="G2680" t="str">
        <f>PROPER(base[[#This Row],[Evento]]&amp;" "&amp;base[[#This Row],[Tipo]])</f>
        <v>Despedida Adulto</v>
      </c>
      <c r="H2680" t="s">
        <v>15</v>
      </c>
      <c r="I2680">
        <v>150</v>
      </c>
      <c r="J2680" s="3">
        <f>VLOOKUP(_xlfn.CONCAT(base[[#This Row],[Evento]],base[[#This Row],[Tipo]]),'[1]tabela de preços'!$D$4:$E$14,2,0)</f>
        <v>120</v>
      </c>
      <c r="K2680" s="3">
        <v>18000</v>
      </c>
      <c r="L2680" s="3">
        <v>6929</v>
      </c>
      <c r="M2680" s="3">
        <v>11071</v>
      </c>
      <c r="N2680" t="s">
        <v>24</v>
      </c>
    </row>
    <row r="2681" spans="2:14" hidden="1" x14ac:dyDescent="0.25">
      <c r="B2681" s="2">
        <v>42640</v>
      </c>
      <c r="C2681" s="7">
        <f>YEAR(base[[#This Row],[Data]])</f>
        <v>2016</v>
      </c>
      <c r="D2681" s="7" t="str">
        <f>UPPER(TEXT(base[[#This Row],[Data]],"mmm"))</f>
        <v>SET</v>
      </c>
      <c r="E2681" t="s">
        <v>10</v>
      </c>
      <c r="F2681" t="s">
        <v>11</v>
      </c>
      <c r="G2681" t="str">
        <f>PROPER(base[[#This Row],[Evento]]&amp;" "&amp;base[[#This Row],[Tipo]])</f>
        <v>Aniversário Infantil</v>
      </c>
      <c r="H2681" t="s">
        <v>12</v>
      </c>
      <c r="I2681">
        <v>50</v>
      </c>
      <c r="J2681" s="3">
        <f>VLOOKUP(_xlfn.CONCAT(base[[#This Row],[Evento]],base[[#This Row],[Tipo]]),'[1]tabela de preços'!$D$4:$E$14,2,0)</f>
        <v>70</v>
      </c>
      <c r="K2681" s="3">
        <v>3500</v>
      </c>
      <c r="L2681" s="3">
        <v>1513</v>
      </c>
      <c r="M2681" s="3">
        <v>1987</v>
      </c>
      <c r="N2681" t="s">
        <v>24</v>
      </c>
    </row>
    <row r="2682" spans="2:14" hidden="1" x14ac:dyDescent="0.25">
      <c r="B2682" s="2">
        <v>42846</v>
      </c>
      <c r="C2682" s="7">
        <f>YEAR(base[[#This Row],[Data]])</f>
        <v>2017</v>
      </c>
      <c r="D2682" s="7" t="str">
        <f>UPPER(TEXT(base[[#This Row],[Data]],"mmm"))</f>
        <v>ABR</v>
      </c>
      <c r="E2682" t="s">
        <v>10</v>
      </c>
      <c r="F2682" t="s">
        <v>14</v>
      </c>
      <c r="G2682" t="str">
        <f>PROPER(base[[#This Row],[Evento]]&amp;" "&amp;base[[#This Row],[Tipo]])</f>
        <v>Aniversário Teen</v>
      </c>
      <c r="H2682" t="s">
        <v>15</v>
      </c>
      <c r="I2682">
        <v>100</v>
      </c>
      <c r="J2682" s="3">
        <f>VLOOKUP(_xlfn.CONCAT(base[[#This Row],[Evento]],base[[#This Row],[Tipo]]),'[1]tabela de preços'!$D$4:$E$14,2,0)</f>
        <v>90</v>
      </c>
      <c r="K2682" s="3">
        <v>9000</v>
      </c>
      <c r="L2682" s="3">
        <v>3989</v>
      </c>
      <c r="M2682" s="3">
        <v>5011</v>
      </c>
      <c r="N2682" t="s">
        <v>24</v>
      </c>
    </row>
    <row r="2683" spans="2:14" hidden="1" x14ac:dyDescent="0.25">
      <c r="B2683" s="2">
        <v>42588</v>
      </c>
      <c r="C2683" s="7">
        <f>YEAR(base[[#This Row],[Data]])</f>
        <v>2016</v>
      </c>
      <c r="D2683" s="7" t="str">
        <f>UPPER(TEXT(base[[#This Row],[Data]],"mmm"))</f>
        <v>AGO</v>
      </c>
      <c r="E2683" t="s">
        <v>10</v>
      </c>
      <c r="F2683" t="s">
        <v>16</v>
      </c>
      <c r="G2683" t="str">
        <f>PROPER(base[[#This Row],[Evento]]&amp;" "&amp;base[[#This Row],[Tipo]])</f>
        <v>Aniversário Adulto</v>
      </c>
      <c r="H2683" t="s">
        <v>12</v>
      </c>
      <c r="I2683">
        <v>150</v>
      </c>
      <c r="J2683" s="3">
        <f>VLOOKUP(_xlfn.CONCAT(base[[#This Row],[Evento]],base[[#This Row],[Tipo]]),'[1]tabela de preços'!$D$4:$E$14,2,0)</f>
        <v>120</v>
      </c>
      <c r="K2683" s="3">
        <v>18000</v>
      </c>
      <c r="L2683" s="3">
        <v>6041</v>
      </c>
      <c r="M2683" s="3">
        <v>11959</v>
      </c>
      <c r="N2683" t="s">
        <v>24</v>
      </c>
    </row>
    <row r="2684" spans="2:14" hidden="1" x14ac:dyDescent="0.25">
      <c r="B2684" s="2">
        <v>43097</v>
      </c>
      <c r="C2684" s="7">
        <f>YEAR(base[[#This Row],[Data]])</f>
        <v>2017</v>
      </c>
      <c r="D2684" s="7" t="str">
        <f>UPPER(TEXT(base[[#This Row],[Data]],"mmm"))</f>
        <v>DEZ</v>
      </c>
      <c r="E2684" t="s">
        <v>10</v>
      </c>
      <c r="F2684" t="s">
        <v>17</v>
      </c>
      <c r="G2684" t="str">
        <f>PROPER(base[[#This Row],[Evento]]&amp;" "&amp;base[[#This Row],[Tipo]])</f>
        <v>Aniversário Melhor Idade</v>
      </c>
      <c r="H2684" t="s">
        <v>15</v>
      </c>
      <c r="I2684">
        <v>70</v>
      </c>
      <c r="J2684" s="3">
        <f>VLOOKUP(_xlfn.CONCAT(base[[#This Row],[Evento]],base[[#This Row],[Tipo]]),'[1]tabela de preços'!$D$4:$E$14,2,0)</f>
        <v>120</v>
      </c>
      <c r="K2684" s="3">
        <v>8400</v>
      </c>
      <c r="L2684" s="3">
        <v>3132</v>
      </c>
      <c r="M2684" s="3">
        <v>5268</v>
      </c>
      <c r="N2684" t="s">
        <v>24</v>
      </c>
    </row>
    <row r="2685" spans="2:14" hidden="1" x14ac:dyDescent="0.25">
      <c r="B2685" s="2">
        <v>42682</v>
      </c>
      <c r="C2685" s="7">
        <f>YEAR(base[[#This Row],[Data]])</f>
        <v>2016</v>
      </c>
      <c r="D2685" s="7" t="str">
        <f>UPPER(TEXT(base[[#This Row],[Data]],"mmm"))</f>
        <v>NOV</v>
      </c>
      <c r="E2685" t="s">
        <v>18</v>
      </c>
      <c r="F2685" t="s">
        <v>16</v>
      </c>
      <c r="G2685" t="str">
        <f>PROPER(base[[#This Row],[Evento]]&amp;" "&amp;base[[#This Row],[Tipo]])</f>
        <v>Casamento Adulto</v>
      </c>
      <c r="H2685" t="s">
        <v>12</v>
      </c>
      <c r="I2685">
        <v>120</v>
      </c>
      <c r="J2685" s="3">
        <f>VLOOKUP(_xlfn.CONCAT(base[[#This Row],[Evento]],base[[#This Row],[Tipo]]),'[1]tabela de preços'!$D$4:$E$14,2,0)</f>
        <v>150</v>
      </c>
      <c r="K2685" s="3">
        <v>18000</v>
      </c>
      <c r="L2685" s="3">
        <v>6379</v>
      </c>
      <c r="M2685" s="3">
        <v>11621</v>
      </c>
      <c r="N2685" t="s">
        <v>24</v>
      </c>
    </row>
    <row r="2686" spans="2:14" hidden="1" x14ac:dyDescent="0.25">
      <c r="B2686" s="2">
        <v>42624</v>
      </c>
      <c r="C2686" s="7">
        <f>YEAR(base[[#This Row],[Data]])</f>
        <v>2016</v>
      </c>
      <c r="D2686" s="7" t="str">
        <f>UPPER(TEXT(base[[#This Row],[Data]],"mmm"))</f>
        <v>SET</v>
      </c>
      <c r="E2686" t="s">
        <v>19</v>
      </c>
      <c r="F2686" t="s">
        <v>16</v>
      </c>
      <c r="G2686" t="str">
        <f>PROPER(base[[#This Row],[Evento]]&amp;" "&amp;base[[#This Row],[Tipo]])</f>
        <v>Bodas Adulto</v>
      </c>
      <c r="H2686" t="s">
        <v>15</v>
      </c>
      <c r="I2686">
        <v>100</v>
      </c>
      <c r="J2686" s="3">
        <f>VLOOKUP(_xlfn.CONCAT(base[[#This Row],[Evento]],base[[#This Row],[Tipo]]),'[1]tabela de preços'!$D$4:$E$14,2,0)</f>
        <v>150</v>
      </c>
      <c r="K2686" s="3">
        <v>15000</v>
      </c>
      <c r="L2686" s="3">
        <v>5365</v>
      </c>
      <c r="M2686" s="3">
        <v>9635</v>
      </c>
      <c r="N2686" t="s">
        <v>24</v>
      </c>
    </row>
    <row r="2687" spans="2:14" hidden="1" x14ac:dyDescent="0.25">
      <c r="B2687" s="2">
        <v>42916</v>
      </c>
      <c r="C2687" s="7">
        <f>YEAR(base[[#This Row],[Data]])</f>
        <v>2017</v>
      </c>
      <c r="D2687" s="7" t="str">
        <f>UPPER(TEXT(base[[#This Row],[Data]],"mmm"))</f>
        <v>JUN</v>
      </c>
      <c r="E2687" t="s">
        <v>19</v>
      </c>
      <c r="F2687" t="s">
        <v>17</v>
      </c>
      <c r="G2687" t="str">
        <f>PROPER(base[[#This Row],[Evento]]&amp;" "&amp;base[[#This Row],[Tipo]])</f>
        <v>Bodas Melhor Idade</v>
      </c>
      <c r="H2687" t="s">
        <v>12</v>
      </c>
      <c r="I2687">
        <v>200</v>
      </c>
      <c r="J2687" s="3">
        <f>VLOOKUP(_xlfn.CONCAT(base[[#This Row],[Evento]],base[[#This Row],[Tipo]]),'[1]tabela de preços'!$D$4:$E$14,2,0)</f>
        <v>120</v>
      </c>
      <c r="K2687" s="3">
        <v>24000</v>
      </c>
      <c r="L2687" s="3">
        <v>8315</v>
      </c>
      <c r="M2687" s="3">
        <v>15685</v>
      </c>
      <c r="N2687" t="s">
        <v>24</v>
      </c>
    </row>
    <row r="2688" spans="2:14" hidden="1" x14ac:dyDescent="0.25">
      <c r="B2688" s="2">
        <v>42650</v>
      </c>
      <c r="C2688" s="7">
        <f>YEAR(base[[#This Row],[Data]])</f>
        <v>2016</v>
      </c>
      <c r="D2688" s="7" t="str">
        <f>UPPER(TEXT(base[[#This Row],[Data]],"mmm"))</f>
        <v>OUT</v>
      </c>
      <c r="E2688" t="s">
        <v>20</v>
      </c>
      <c r="F2688" t="s">
        <v>16</v>
      </c>
      <c r="G2688" t="str">
        <f>PROPER(base[[#This Row],[Evento]]&amp;" "&amp;base[[#This Row],[Tipo]])</f>
        <v>Empresa Adulto</v>
      </c>
      <c r="H2688" t="s">
        <v>15</v>
      </c>
      <c r="I2688">
        <v>50</v>
      </c>
      <c r="J2688" s="3">
        <f>VLOOKUP(_xlfn.CONCAT(base[[#This Row],[Evento]],base[[#This Row],[Tipo]]),'[1]tabela de preços'!$D$4:$E$14,2,0)</f>
        <v>100</v>
      </c>
      <c r="K2688" s="3">
        <v>5000</v>
      </c>
      <c r="L2688" s="3">
        <v>2098</v>
      </c>
      <c r="M2688" s="3">
        <v>2902</v>
      </c>
      <c r="N2688" t="s">
        <v>24</v>
      </c>
    </row>
    <row r="2689" spans="2:14" hidden="1" x14ac:dyDescent="0.25">
      <c r="B2689" s="2">
        <v>43065</v>
      </c>
      <c r="C2689" s="7">
        <f>YEAR(base[[#This Row],[Data]])</f>
        <v>2017</v>
      </c>
      <c r="D2689" s="7" t="str">
        <f>UPPER(TEXT(base[[#This Row],[Data]],"mmm"))</f>
        <v>NOV</v>
      </c>
      <c r="E2689" t="s">
        <v>21</v>
      </c>
      <c r="F2689" t="s">
        <v>14</v>
      </c>
      <c r="G2689" t="str">
        <f>PROPER(base[[#This Row],[Evento]]&amp;" "&amp;base[[#This Row],[Tipo]])</f>
        <v>15 Anos Teen</v>
      </c>
      <c r="H2689" t="s">
        <v>12</v>
      </c>
      <c r="I2689">
        <v>100</v>
      </c>
      <c r="J2689" s="3">
        <f>VLOOKUP(_xlfn.CONCAT(base[[#This Row],[Evento]],base[[#This Row],[Tipo]]),'[1]tabela de preços'!$D$4:$E$14,2,0)</f>
        <v>90</v>
      </c>
      <c r="K2689" s="3">
        <v>9000</v>
      </c>
      <c r="L2689" s="3">
        <v>3392</v>
      </c>
      <c r="M2689" s="3">
        <v>5608</v>
      </c>
      <c r="N2689" t="s">
        <v>24</v>
      </c>
    </row>
    <row r="2690" spans="2:14" hidden="1" x14ac:dyDescent="0.25">
      <c r="B2690" s="2">
        <v>42653</v>
      </c>
      <c r="C2690" s="7">
        <f>YEAR(base[[#This Row],[Data]])</f>
        <v>2016</v>
      </c>
      <c r="D2690" s="7" t="str">
        <f>UPPER(TEXT(base[[#This Row],[Data]],"mmm"))</f>
        <v>OUT</v>
      </c>
      <c r="E2690" t="s">
        <v>22</v>
      </c>
      <c r="F2690" t="s">
        <v>16</v>
      </c>
      <c r="G2690" t="str">
        <f>PROPER(base[[#This Row],[Evento]]&amp;" "&amp;base[[#This Row],[Tipo]])</f>
        <v>Despedida Adulto</v>
      </c>
      <c r="H2690" t="s">
        <v>15</v>
      </c>
      <c r="I2690">
        <v>150</v>
      </c>
      <c r="J2690" s="3">
        <f>VLOOKUP(_xlfn.CONCAT(base[[#This Row],[Evento]],base[[#This Row],[Tipo]]),'[1]tabela de preços'!$D$4:$E$14,2,0)</f>
        <v>120</v>
      </c>
      <c r="K2690" s="3">
        <v>18000</v>
      </c>
      <c r="L2690" s="3">
        <v>7818</v>
      </c>
      <c r="M2690" s="3">
        <v>10182</v>
      </c>
      <c r="N2690" t="s">
        <v>24</v>
      </c>
    </row>
    <row r="2691" spans="2:14" hidden="1" x14ac:dyDescent="0.25">
      <c r="B2691" s="2">
        <v>43010</v>
      </c>
      <c r="C2691" s="7">
        <f>YEAR(base[[#This Row],[Data]])</f>
        <v>2017</v>
      </c>
      <c r="D2691" s="7" t="str">
        <f>UPPER(TEXT(base[[#This Row],[Data]],"mmm"))</f>
        <v>OUT</v>
      </c>
      <c r="E2691" t="s">
        <v>10</v>
      </c>
      <c r="F2691" t="s">
        <v>11</v>
      </c>
      <c r="G2691" t="str">
        <f>PROPER(base[[#This Row],[Evento]]&amp;" "&amp;base[[#This Row],[Tipo]])</f>
        <v>Aniversário Infantil</v>
      </c>
      <c r="H2691" t="s">
        <v>12</v>
      </c>
      <c r="I2691">
        <v>50</v>
      </c>
      <c r="J2691" s="3">
        <f>VLOOKUP(_xlfn.CONCAT(base[[#This Row],[Evento]],base[[#This Row],[Tipo]]),'[1]tabela de preços'!$D$4:$E$14,2,0)</f>
        <v>70</v>
      </c>
      <c r="K2691" s="3">
        <v>3500</v>
      </c>
      <c r="L2691" s="3">
        <v>1441</v>
      </c>
      <c r="M2691" s="3">
        <v>2059</v>
      </c>
      <c r="N2691" t="s">
        <v>24</v>
      </c>
    </row>
    <row r="2692" spans="2:14" hidden="1" x14ac:dyDescent="0.25">
      <c r="B2692" s="2">
        <v>43087</v>
      </c>
      <c r="C2692" s="7">
        <f>YEAR(base[[#This Row],[Data]])</f>
        <v>2017</v>
      </c>
      <c r="D2692" s="7" t="str">
        <f>UPPER(TEXT(base[[#This Row],[Data]],"mmm"))</f>
        <v>DEZ</v>
      </c>
      <c r="E2692" t="s">
        <v>10</v>
      </c>
      <c r="F2692" t="s">
        <v>14</v>
      </c>
      <c r="G2692" t="str">
        <f>PROPER(base[[#This Row],[Evento]]&amp;" "&amp;base[[#This Row],[Tipo]])</f>
        <v>Aniversário Teen</v>
      </c>
      <c r="H2692" t="s">
        <v>15</v>
      </c>
      <c r="I2692">
        <v>100</v>
      </c>
      <c r="J2692" s="3">
        <f>VLOOKUP(_xlfn.CONCAT(base[[#This Row],[Evento]],base[[#This Row],[Tipo]]),'[1]tabela de preços'!$D$4:$E$14,2,0)</f>
        <v>90</v>
      </c>
      <c r="K2692" s="3">
        <v>9000</v>
      </c>
      <c r="L2692" s="3">
        <v>3538</v>
      </c>
      <c r="M2692" s="3">
        <v>5462</v>
      </c>
      <c r="N2692" t="s">
        <v>24</v>
      </c>
    </row>
    <row r="2693" spans="2:14" hidden="1" x14ac:dyDescent="0.25">
      <c r="B2693" s="2">
        <v>42651</v>
      </c>
      <c r="C2693" s="7">
        <f>YEAR(base[[#This Row],[Data]])</f>
        <v>2016</v>
      </c>
      <c r="D2693" s="7" t="str">
        <f>UPPER(TEXT(base[[#This Row],[Data]],"mmm"))</f>
        <v>OUT</v>
      </c>
      <c r="E2693" t="s">
        <v>10</v>
      </c>
      <c r="F2693" t="s">
        <v>16</v>
      </c>
      <c r="G2693" t="str">
        <f>PROPER(base[[#This Row],[Evento]]&amp;" "&amp;base[[#This Row],[Tipo]])</f>
        <v>Aniversário Adulto</v>
      </c>
      <c r="H2693" t="s">
        <v>12</v>
      </c>
      <c r="I2693">
        <v>150</v>
      </c>
      <c r="J2693" s="3">
        <f>VLOOKUP(_xlfn.CONCAT(base[[#This Row],[Evento]],base[[#This Row],[Tipo]]),'[1]tabela de preços'!$D$4:$E$14,2,0)</f>
        <v>120</v>
      </c>
      <c r="K2693" s="3">
        <v>18000</v>
      </c>
      <c r="L2693" s="3">
        <v>6601</v>
      </c>
      <c r="M2693" s="3">
        <v>11399</v>
      </c>
      <c r="N2693" t="s">
        <v>24</v>
      </c>
    </row>
    <row r="2694" spans="2:14" hidden="1" x14ac:dyDescent="0.25">
      <c r="B2694" s="2">
        <v>43080</v>
      </c>
      <c r="C2694" s="7">
        <f>YEAR(base[[#This Row],[Data]])</f>
        <v>2017</v>
      </c>
      <c r="D2694" s="7" t="str">
        <f>UPPER(TEXT(base[[#This Row],[Data]],"mmm"))</f>
        <v>DEZ</v>
      </c>
      <c r="E2694" t="s">
        <v>10</v>
      </c>
      <c r="F2694" t="s">
        <v>17</v>
      </c>
      <c r="G2694" t="str">
        <f>PROPER(base[[#This Row],[Evento]]&amp;" "&amp;base[[#This Row],[Tipo]])</f>
        <v>Aniversário Melhor Idade</v>
      </c>
      <c r="H2694" t="s">
        <v>15</v>
      </c>
      <c r="I2694">
        <v>70</v>
      </c>
      <c r="J2694" s="3">
        <f>VLOOKUP(_xlfn.CONCAT(base[[#This Row],[Evento]],base[[#This Row],[Tipo]]),'[1]tabela de preços'!$D$4:$E$14,2,0)</f>
        <v>120</v>
      </c>
      <c r="K2694" s="3">
        <v>8400</v>
      </c>
      <c r="L2694" s="3">
        <v>2824</v>
      </c>
      <c r="M2694" s="3">
        <v>5576</v>
      </c>
      <c r="N2694" t="s">
        <v>24</v>
      </c>
    </row>
    <row r="2695" spans="2:14" hidden="1" x14ac:dyDescent="0.25">
      <c r="B2695" s="2">
        <v>42384</v>
      </c>
      <c r="C2695" s="7">
        <f>YEAR(base[[#This Row],[Data]])</f>
        <v>2016</v>
      </c>
      <c r="D2695" s="7" t="str">
        <f>UPPER(TEXT(base[[#This Row],[Data]],"mmm"))</f>
        <v>JAN</v>
      </c>
      <c r="E2695" t="s">
        <v>18</v>
      </c>
      <c r="F2695" t="s">
        <v>16</v>
      </c>
      <c r="G2695" t="str">
        <f>PROPER(base[[#This Row],[Evento]]&amp;" "&amp;base[[#This Row],[Tipo]])</f>
        <v>Casamento Adulto</v>
      </c>
      <c r="H2695" t="s">
        <v>12</v>
      </c>
      <c r="I2695">
        <v>120</v>
      </c>
      <c r="J2695" s="3">
        <f>VLOOKUP(_xlfn.CONCAT(base[[#This Row],[Evento]],base[[#This Row],[Tipo]]),'[1]tabela de preços'!$D$4:$E$14,2,0)</f>
        <v>150</v>
      </c>
      <c r="K2695" s="3">
        <v>18000</v>
      </c>
      <c r="L2695" s="3">
        <v>7096</v>
      </c>
      <c r="M2695" s="3">
        <v>10904</v>
      </c>
      <c r="N2695" t="s">
        <v>24</v>
      </c>
    </row>
    <row r="2696" spans="2:14" hidden="1" x14ac:dyDescent="0.25">
      <c r="B2696" s="2">
        <v>42697</v>
      </c>
      <c r="C2696" s="7">
        <f>YEAR(base[[#This Row],[Data]])</f>
        <v>2016</v>
      </c>
      <c r="D2696" s="7" t="str">
        <f>UPPER(TEXT(base[[#This Row],[Data]],"mmm"))</f>
        <v>NOV</v>
      </c>
      <c r="E2696" t="s">
        <v>19</v>
      </c>
      <c r="F2696" t="s">
        <v>16</v>
      </c>
      <c r="G2696" t="str">
        <f>PROPER(base[[#This Row],[Evento]]&amp;" "&amp;base[[#This Row],[Tipo]])</f>
        <v>Bodas Adulto</v>
      </c>
      <c r="H2696" t="s">
        <v>15</v>
      </c>
      <c r="I2696">
        <v>100</v>
      </c>
      <c r="J2696" s="3">
        <f>VLOOKUP(_xlfn.CONCAT(base[[#This Row],[Evento]],base[[#This Row],[Tipo]]),'[1]tabela de preços'!$D$4:$E$14,2,0)</f>
        <v>150</v>
      </c>
      <c r="K2696" s="3">
        <v>15000</v>
      </c>
      <c r="L2696" s="3">
        <v>6052</v>
      </c>
      <c r="M2696" s="3">
        <v>8948</v>
      </c>
      <c r="N2696" t="s">
        <v>24</v>
      </c>
    </row>
    <row r="2697" spans="2:14" hidden="1" x14ac:dyDescent="0.25">
      <c r="B2697" s="2">
        <v>42697</v>
      </c>
      <c r="C2697" s="7">
        <f>YEAR(base[[#This Row],[Data]])</f>
        <v>2016</v>
      </c>
      <c r="D2697" s="7" t="str">
        <f>UPPER(TEXT(base[[#This Row],[Data]],"mmm"))</f>
        <v>NOV</v>
      </c>
      <c r="E2697" t="s">
        <v>19</v>
      </c>
      <c r="F2697" t="s">
        <v>17</v>
      </c>
      <c r="G2697" t="str">
        <f>PROPER(base[[#This Row],[Evento]]&amp;" "&amp;base[[#This Row],[Tipo]])</f>
        <v>Bodas Melhor Idade</v>
      </c>
      <c r="H2697" t="s">
        <v>12</v>
      </c>
      <c r="I2697">
        <v>200</v>
      </c>
      <c r="J2697" s="3">
        <f>VLOOKUP(_xlfn.CONCAT(base[[#This Row],[Evento]],base[[#This Row],[Tipo]]),'[1]tabela de preços'!$D$4:$E$14,2,0)</f>
        <v>120</v>
      </c>
      <c r="K2697" s="3">
        <v>24000</v>
      </c>
      <c r="L2697" s="3">
        <v>8532</v>
      </c>
      <c r="M2697" s="3">
        <v>15468</v>
      </c>
      <c r="N2697" t="s">
        <v>24</v>
      </c>
    </row>
    <row r="2698" spans="2:14" hidden="1" x14ac:dyDescent="0.25">
      <c r="B2698" s="2">
        <v>42841</v>
      </c>
      <c r="C2698" s="7">
        <f>YEAR(base[[#This Row],[Data]])</f>
        <v>2017</v>
      </c>
      <c r="D2698" s="7" t="str">
        <f>UPPER(TEXT(base[[#This Row],[Data]],"mmm"))</f>
        <v>ABR</v>
      </c>
      <c r="E2698" t="s">
        <v>20</v>
      </c>
      <c r="F2698" t="s">
        <v>16</v>
      </c>
      <c r="G2698" t="str">
        <f>PROPER(base[[#This Row],[Evento]]&amp;" "&amp;base[[#This Row],[Tipo]])</f>
        <v>Empresa Adulto</v>
      </c>
      <c r="H2698" t="s">
        <v>15</v>
      </c>
      <c r="I2698">
        <v>50</v>
      </c>
      <c r="J2698" s="3">
        <f>VLOOKUP(_xlfn.CONCAT(base[[#This Row],[Evento]],base[[#This Row],[Tipo]]),'[1]tabela de preços'!$D$4:$E$14,2,0)</f>
        <v>100</v>
      </c>
      <c r="K2698" s="3">
        <v>5000</v>
      </c>
      <c r="L2698" s="3">
        <v>1730</v>
      </c>
      <c r="M2698" s="3">
        <v>3270</v>
      </c>
      <c r="N2698" t="s">
        <v>24</v>
      </c>
    </row>
    <row r="2699" spans="2:14" hidden="1" x14ac:dyDescent="0.25">
      <c r="B2699" s="2">
        <v>42974</v>
      </c>
      <c r="C2699" s="7">
        <f>YEAR(base[[#This Row],[Data]])</f>
        <v>2017</v>
      </c>
      <c r="D2699" s="7" t="str">
        <f>UPPER(TEXT(base[[#This Row],[Data]],"mmm"))</f>
        <v>AGO</v>
      </c>
      <c r="E2699" t="s">
        <v>21</v>
      </c>
      <c r="F2699" t="s">
        <v>14</v>
      </c>
      <c r="G2699" t="str">
        <f>PROPER(base[[#This Row],[Evento]]&amp;" "&amp;base[[#This Row],[Tipo]])</f>
        <v>15 Anos Teen</v>
      </c>
      <c r="H2699" t="s">
        <v>12</v>
      </c>
      <c r="I2699">
        <v>100</v>
      </c>
      <c r="J2699" s="3">
        <f>VLOOKUP(_xlfn.CONCAT(base[[#This Row],[Evento]],base[[#This Row],[Tipo]]),'[1]tabela de preços'!$D$4:$E$14,2,0)</f>
        <v>90</v>
      </c>
      <c r="K2699" s="3">
        <v>9000</v>
      </c>
      <c r="L2699" s="3">
        <v>3450</v>
      </c>
      <c r="M2699" s="3">
        <v>5550</v>
      </c>
      <c r="N2699" t="s">
        <v>24</v>
      </c>
    </row>
    <row r="2700" spans="2:14" x14ac:dyDescent="0.25">
      <c r="B2700" s="2">
        <v>42747</v>
      </c>
      <c r="C2700" s="7">
        <f>YEAR(base[[#This Row],[Data]])</f>
        <v>2017</v>
      </c>
      <c r="D2700" s="7" t="str">
        <f>UPPER(TEXT(base[[#This Row],[Data]],"mmm"))</f>
        <v>JAN</v>
      </c>
      <c r="E2700" t="s">
        <v>22</v>
      </c>
      <c r="F2700" t="s">
        <v>16</v>
      </c>
      <c r="G2700" t="str">
        <f>PROPER(base[[#This Row],[Evento]]&amp;" "&amp;base[[#This Row],[Tipo]])</f>
        <v>Despedida Adulto</v>
      </c>
      <c r="H2700" t="s">
        <v>15</v>
      </c>
      <c r="I2700">
        <v>150</v>
      </c>
      <c r="J2700" s="3">
        <f>VLOOKUP(_xlfn.CONCAT(base[[#This Row],[Evento]],base[[#This Row],[Tipo]]),'[1]tabela de preços'!$D$4:$E$14,2,0)</f>
        <v>120</v>
      </c>
      <c r="K2700" s="3">
        <v>18000</v>
      </c>
      <c r="L2700" s="3">
        <v>7031</v>
      </c>
      <c r="M2700" s="3">
        <v>10969</v>
      </c>
      <c r="N2700" t="s">
        <v>24</v>
      </c>
    </row>
    <row r="2701" spans="2:14" hidden="1" x14ac:dyDescent="0.25">
      <c r="B2701" s="2">
        <v>42856</v>
      </c>
      <c r="C2701" s="7">
        <f>YEAR(base[[#This Row],[Data]])</f>
        <v>2017</v>
      </c>
      <c r="D2701" s="7" t="str">
        <f>UPPER(TEXT(base[[#This Row],[Data]],"mmm"))</f>
        <v>MAI</v>
      </c>
      <c r="E2701" t="s">
        <v>10</v>
      </c>
      <c r="F2701" t="s">
        <v>11</v>
      </c>
      <c r="G2701" t="str">
        <f>PROPER(base[[#This Row],[Evento]]&amp;" "&amp;base[[#This Row],[Tipo]])</f>
        <v>Aniversário Infantil</v>
      </c>
      <c r="H2701" t="s">
        <v>12</v>
      </c>
      <c r="I2701">
        <v>50</v>
      </c>
      <c r="J2701" s="3">
        <f>VLOOKUP(_xlfn.CONCAT(base[[#This Row],[Evento]],base[[#This Row],[Tipo]]),'[1]tabela de preços'!$D$4:$E$14,2,0)</f>
        <v>70</v>
      </c>
      <c r="K2701" s="3">
        <v>3500</v>
      </c>
      <c r="L2701" s="3">
        <v>1191</v>
      </c>
      <c r="M2701" s="3">
        <v>2309</v>
      </c>
      <c r="N2701" t="s">
        <v>24</v>
      </c>
    </row>
    <row r="2702" spans="2:14" hidden="1" x14ac:dyDescent="0.25">
      <c r="B2702" s="2">
        <v>42870</v>
      </c>
      <c r="C2702" s="7">
        <f>YEAR(base[[#This Row],[Data]])</f>
        <v>2017</v>
      </c>
      <c r="D2702" s="7" t="str">
        <f>UPPER(TEXT(base[[#This Row],[Data]],"mmm"))</f>
        <v>MAI</v>
      </c>
      <c r="E2702" t="s">
        <v>10</v>
      </c>
      <c r="F2702" t="s">
        <v>14</v>
      </c>
      <c r="G2702" t="str">
        <f>PROPER(base[[#This Row],[Evento]]&amp;" "&amp;base[[#This Row],[Tipo]])</f>
        <v>Aniversário Teen</v>
      </c>
      <c r="H2702" t="s">
        <v>15</v>
      </c>
      <c r="I2702">
        <v>100</v>
      </c>
      <c r="J2702" s="3">
        <f>VLOOKUP(_xlfn.CONCAT(base[[#This Row],[Evento]],base[[#This Row],[Tipo]]),'[1]tabela de preços'!$D$4:$E$14,2,0)</f>
        <v>90</v>
      </c>
      <c r="K2702" s="3">
        <v>9000</v>
      </c>
      <c r="L2702" s="3">
        <v>3261</v>
      </c>
      <c r="M2702" s="3">
        <v>5739</v>
      </c>
      <c r="N2702" t="s">
        <v>24</v>
      </c>
    </row>
    <row r="2703" spans="2:14" hidden="1" x14ac:dyDescent="0.25">
      <c r="B2703" s="2">
        <v>42480</v>
      </c>
      <c r="C2703" s="7">
        <f>YEAR(base[[#This Row],[Data]])</f>
        <v>2016</v>
      </c>
      <c r="D2703" s="7" t="str">
        <f>UPPER(TEXT(base[[#This Row],[Data]],"mmm"))</f>
        <v>ABR</v>
      </c>
      <c r="E2703" t="s">
        <v>10</v>
      </c>
      <c r="F2703" t="s">
        <v>16</v>
      </c>
      <c r="G2703" t="str">
        <f>PROPER(base[[#This Row],[Evento]]&amp;" "&amp;base[[#This Row],[Tipo]])</f>
        <v>Aniversário Adulto</v>
      </c>
      <c r="H2703" t="s">
        <v>12</v>
      </c>
      <c r="I2703">
        <v>150</v>
      </c>
      <c r="J2703" s="3">
        <f>VLOOKUP(_xlfn.CONCAT(base[[#This Row],[Evento]],base[[#This Row],[Tipo]]),'[1]tabela de preços'!$D$4:$E$14,2,0)</f>
        <v>120</v>
      </c>
      <c r="K2703" s="3">
        <v>18000</v>
      </c>
      <c r="L2703" s="3">
        <v>7999</v>
      </c>
      <c r="M2703" s="3">
        <v>10001</v>
      </c>
      <c r="N2703" t="s">
        <v>24</v>
      </c>
    </row>
    <row r="2704" spans="2:14" hidden="1" x14ac:dyDescent="0.25">
      <c r="B2704" s="2">
        <v>42799</v>
      </c>
      <c r="C2704" s="7">
        <f>YEAR(base[[#This Row],[Data]])</f>
        <v>2017</v>
      </c>
      <c r="D2704" s="7" t="str">
        <f>UPPER(TEXT(base[[#This Row],[Data]],"mmm"))</f>
        <v>MAR</v>
      </c>
      <c r="E2704" t="s">
        <v>10</v>
      </c>
      <c r="F2704" t="s">
        <v>17</v>
      </c>
      <c r="G2704" t="str">
        <f>PROPER(base[[#This Row],[Evento]]&amp;" "&amp;base[[#This Row],[Tipo]])</f>
        <v>Aniversário Melhor Idade</v>
      </c>
      <c r="H2704" t="s">
        <v>15</v>
      </c>
      <c r="I2704">
        <v>70</v>
      </c>
      <c r="J2704" s="3">
        <f>VLOOKUP(_xlfn.CONCAT(base[[#This Row],[Evento]],base[[#This Row],[Tipo]]),'[1]tabela de preços'!$D$4:$E$14,2,0)</f>
        <v>120</v>
      </c>
      <c r="K2704" s="3">
        <v>8400</v>
      </c>
      <c r="L2704" s="3">
        <v>2850</v>
      </c>
      <c r="M2704" s="3">
        <v>5550</v>
      </c>
      <c r="N2704" t="s">
        <v>24</v>
      </c>
    </row>
    <row r="2705" spans="2:14" hidden="1" x14ac:dyDescent="0.25">
      <c r="B2705" s="2">
        <v>42667</v>
      </c>
      <c r="C2705" s="7">
        <f>YEAR(base[[#This Row],[Data]])</f>
        <v>2016</v>
      </c>
      <c r="D2705" s="7" t="str">
        <f>UPPER(TEXT(base[[#This Row],[Data]],"mmm"))</f>
        <v>OUT</v>
      </c>
      <c r="E2705" t="s">
        <v>18</v>
      </c>
      <c r="F2705" t="s">
        <v>16</v>
      </c>
      <c r="G2705" t="str">
        <f>PROPER(base[[#This Row],[Evento]]&amp;" "&amp;base[[#This Row],[Tipo]])</f>
        <v>Casamento Adulto</v>
      </c>
      <c r="H2705" t="s">
        <v>12</v>
      </c>
      <c r="I2705">
        <v>120</v>
      </c>
      <c r="J2705" s="3">
        <f>VLOOKUP(_xlfn.CONCAT(base[[#This Row],[Evento]],base[[#This Row],[Tipo]]),'[1]tabela de preços'!$D$4:$E$14,2,0)</f>
        <v>150</v>
      </c>
      <c r="K2705" s="3">
        <v>18000</v>
      </c>
      <c r="L2705" s="3">
        <v>7275</v>
      </c>
      <c r="M2705" s="3">
        <v>10725</v>
      </c>
      <c r="N2705" t="s">
        <v>24</v>
      </c>
    </row>
    <row r="2706" spans="2:14" hidden="1" x14ac:dyDescent="0.25">
      <c r="B2706" s="2">
        <v>42530</v>
      </c>
      <c r="C2706" s="7">
        <f>YEAR(base[[#This Row],[Data]])</f>
        <v>2016</v>
      </c>
      <c r="D2706" s="7" t="str">
        <f>UPPER(TEXT(base[[#This Row],[Data]],"mmm"))</f>
        <v>JUN</v>
      </c>
      <c r="E2706" t="s">
        <v>19</v>
      </c>
      <c r="F2706" t="s">
        <v>16</v>
      </c>
      <c r="G2706" t="str">
        <f>PROPER(base[[#This Row],[Evento]]&amp;" "&amp;base[[#This Row],[Tipo]])</f>
        <v>Bodas Adulto</v>
      </c>
      <c r="H2706" t="s">
        <v>15</v>
      </c>
      <c r="I2706">
        <v>100</v>
      </c>
      <c r="J2706" s="3">
        <f>VLOOKUP(_xlfn.CONCAT(base[[#This Row],[Evento]],base[[#This Row],[Tipo]]),'[1]tabela de preços'!$D$4:$E$14,2,0)</f>
        <v>150</v>
      </c>
      <c r="K2706" s="3">
        <v>15000</v>
      </c>
      <c r="L2706" s="3">
        <v>6597</v>
      </c>
      <c r="M2706" s="3">
        <v>8403</v>
      </c>
      <c r="N2706" t="s">
        <v>24</v>
      </c>
    </row>
    <row r="2707" spans="2:14" hidden="1" x14ac:dyDescent="0.25">
      <c r="B2707" s="2">
        <v>42462</v>
      </c>
      <c r="C2707" s="7">
        <f>YEAR(base[[#This Row],[Data]])</f>
        <v>2016</v>
      </c>
      <c r="D2707" s="7" t="str">
        <f>UPPER(TEXT(base[[#This Row],[Data]],"mmm"))</f>
        <v>ABR</v>
      </c>
      <c r="E2707" t="s">
        <v>19</v>
      </c>
      <c r="F2707" t="s">
        <v>17</v>
      </c>
      <c r="G2707" t="str">
        <f>PROPER(base[[#This Row],[Evento]]&amp;" "&amp;base[[#This Row],[Tipo]])</f>
        <v>Bodas Melhor Idade</v>
      </c>
      <c r="H2707" t="s">
        <v>12</v>
      </c>
      <c r="I2707">
        <v>200</v>
      </c>
      <c r="J2707" s="3">
        <f>VLOOKUP(_xlfn.CONCAT(base[[#This Row],[Evento]],base[[#This Row],[Tipo]]),'[1]tabela de preços'!$D$4:$E$14,2,0)</f>
        <v>120</v>
      </c>
      <c r="K2707" s="3">
        <v>24000</v>
      </c>
      <c r="L2707" s="3">
        <v>8215</v>
      </c>
      <c r="M2707" s="3">
        <v>15785</v>
      </c>
      <c r="N2707" t="s">
        <v>24</v>
      </c>
    </row>
    <row r="2708" spans="2:14" hidden="1" x14ac:dyDescent="0.25">
      <c r="B2708" s="2">
        <v>42487</v>
      </c>
      <c r="C2708" s="7">
        <f>YEAR(base[[#This Row],[Data]])</f>
        <v>2016</v>
      </c>
      <c r="D2708" s="7" t="str">
        <f>UPPER(TEXT(base[[#This Row],[Data]],"mmm"))</f>
        <v>ABR</v>
      </c>
      <c r="E2708" t="s">
        <v>20</v>
      </c>
      <c r="F2708" t="s">
        <v>16</v>
      </c>
      <c r="G2708" t="str">
        <f>PROPER(base[[#This Row],[Evento]]&amp;" "&amp;base[[#This Row],[Tipo]])</f>
        <v>Empresa Adulto</v>
      </c>
      <c r="H2708" t="s">
        <v>15</v>
      </c>
      <c r="I2708">
        <v>50</v>
      </c>
      <c r="J2708" s="3">
        <f>VLOOKUP(_xlfn.CONCAT(base[[#This Row],[Evento]],base[[#This Row],[Tipo]]),'[1]tabela de preços'!$D$4:$E$14,2,0)</f>
        <v>100</v>
      </c>
      <c r="K2708" s="3">
        <v>5000</v>
      </c>
      <c r="L2708" s="3">
        <v>1673</v>
      </c>
      <c r="M2708" s="3">
        <v>3327</v>
      </c>
      <c r="N2708" t="s">
        <v>24</v>
      </c>
    </row>
    <row r="2709" spans="2:14" hidden="1" x14ac:dyDescent="0.25">
      <c r="B2709" s="2">
        <v>42413</v>
      </c>
      <c r="C2709" s="7">
        <f>YEAR(base[[#This Row],[Data]])</f>
        <v>2016</v>
      </c>
      <c r="D2709" s="7" t="str">
        <f>UPPER(TEXT(base[[#This Row],[Data]],"mmm"))</f>
        <v>FEV</v>
      </c>
      <c r="E2709" t="s">
        <v>21</v>
      </c>
      <c r="F2709" t="s">
        <v>14</v>
      </c>
      <c r="G2709" t="str">
        <f>PROPER(base[[#This Row],[Evento]]&amp;" "&amp;base[[#This Row],[Tipo]])</f>
        <v>15 Anos Teen</v>
      </c>
      <c r="H2709" t="s">
        <v>12</v>
      </c>
      <c r="I2709">
        <v>100</v>
      </c>
      <c r="J2709" s="3">
        <f>VLOOKUP(_xlfn.CONCAT(base[[#This Row],[Evento]],base[[#This Row],[Tipo]]),'[1]tabela de preços'!$D$4:$E$14,2,0)</f>
        <v>90</v>
      </c>
      <c r="K2709" s="3">
        <v>9000</v>
      </c>
      <c r="L2709" s="3">
        <v>3588</v>
      </c>
      <c r="M2709" s="3">
        <v>5412</v>
      </c>
      <c r="N2709" t="s">
        <v>24</v>
      </c>
    </row>
    <row r="2710" spans="2:14" hidden="1" x14ac:dyDescent="0.25">
      <c r="B2710" s="2">
        <v>42693</v>
      </c>
      <c r="C2710" s="7">
        <f>YEAR(base[[#This Row],[Data]])</f>
        <v>2016</v>
      </c>
      <c r="D2710" s="7" t="str">
        <f>UPPER(TEXT(base[[#This Row],[Data]],"mmm"))</f>
        <v>NOV</v>
      </c>
      <c r="E2710" t="s">
        <v>22</v>
      </c>
      <c r="F2710" t="s">
        <v>16</v>
      </c>
      <c r="G2710" t="str">
        <f>PROPER(base[[#This Row],[Evento]]&amp;" "&amp;base[[#This Row],[Tipo]])</f>
        <v>Despedida Adulto</v>
      </c>
      <c r="H2710" t="s">
        <v>15</v>
      </c>
      <c r="I2710">
        <v>150</v>
      </c>
      <c r="J2710" s="3">
        <f>VLOOKUP(_xlfn.CONCAT(base[[#This Row],[Evento]],base[[#This Row],[Tipo]]),'[1]tabela de preços'!$D$4:$E$14,2,0)</f>
        <v>120</v>
      </c>
      <c r="K2710" s="3">
        <v>18000</v>
      </c>
      <c r="L2710" s="3">
        <v>6866</v>
      </c>
      <c r="M2710" s="3">
        <v>11134</v>
      </c>
      <c r="N2710" t="s">
        <v>24</v>
      </c>
    </row>
    <row r="2711" spans="2:14" hidden="1" x14ac:dyDescent="0.25">
      <c r="B2711" s="2">
        <v>42854</v>
      </c>
      <c r="C2711" s="7">
        <f>YEAR(base[[#This Row],[Data]])</f>
        <v>2017</v>
      </c>
      <c r="D2711" s="7" t="str">
        <f>UPPER(TEXT(base[[#This Row],[Data]],"mmm"))</f>
        <v>ABR</v>
      </c>
      <c r="E2711" t="s">
        <v>10</v>
      </c>
      <c r="F2711" t="s">
        <v>11</v>
      </c>
      <c r="G2711" t="str">
        <f>PROPER(base[[#This Row],[Evento]]&amp;" "&amp;base[[#This Row],[Tipo]])</f>
        <v>Aniversário Infantil</v>
      </c>
      <c r="H2711" t="s">
        <v>12</v>
      </c>
      <c r="I2711">
        <v>50</v>
      </c>
      <c r="J2711" s="3">
        <f>VLOOKUP(_xlfn.CONCAT(base[[#This Row],[Evento]],base[[#This Row],[Tipo]]),'[1]tabela de preços'!$D$4:$E$14,2,0)</f>
        <v>70</v>
      </c>
      <c r="K2711" s="3">
        <v>3500</v>
      </c>
      <c r="L2711" s="3">
        <v>1552</v>
      </c>
      <c r="M2711" s="3">
        <v>1948</v>
      </c>
      <c r="N2711" t="s">
        <v>24</v>
      </c>
    </row>
    <row r="2712" spans="2:14" hidden="1" x14ac:dyDescent="0.25">
      <c r="B2712" s="2">
        <v>42777</v>
      </c>
      <c r="C2712" s="7">
        <f>YEAR(base[[#This Row],[Data]])</f>
        <v>2017</v>
      </c>
      <c r="D2712" s="7" t="str">
        <f>UPPER(TEXT(base[[#This Row],[Data]],"mmm"))</f>
        <v>FEV</v>
      </c>
      <c r="E2712" t="s">
        <v>10</v>
      </c>
      <c r="F2712" t="s">
        <v>14</v>
      </c>
      <c r="G2712" t="str">
        <f>PROPER(base[[#This Row],[Evento]]&amp;" "&amp;base[[#This Row],[Tipo]])</f>
        <v>Aniversário Teen</v>
      </c>
      <c r="H2712" t="s">
        <v>15</v>
      </c>
      <c r="I2712">
        <v>100</v>
      </c>
      <c r="J2712" s="3">
        <f>VLOOKUP(_xlfn.CONCAT(base[[#This Row],[Evento]],base[[#This Row],[Tipo]]),'[1]tabela de preços'!$D$4:$E$14,2,0)</f>
        <v>90</v>
      </c>
      <c r="K2712" s="3">
        <v>9000</v>
      </c>
      <c r="L2712" s="3">
        <v>3947</v>
      </c>
      <c r="M2712" s="3">
        <v>5053</v>
      </c>
      <c r="N2712" t="s">
        <v>24</v>
      </c>
    </row>
    <row r="2713" spans="2:14" hidden="1" x14ac:dyDescent="0.25">
      <c r="B2713" s="2">
        <v>42852</v>
      </c>
      <c r="C2713" s="7">
        <f>YEAR(base[[#This Row],[Data]])</f>
        <v>2017</v>
      </c>
      <c r="D2713" s="7" t="str">
        <f>UPPER(TEXT(base[[#This Row],[Data]],"mmm"))</f>
        <v>ABR</v>
      </c>
      <c r="E2713" t="s">
        <v>10</v>
      </c>
      <c r="F2713" t="s">
        <v>16</v>
      </c>
      <c r="G2713" t="str">
        <f>PROPER(base[[#This Row],[Evento]]&amp;" "&amp;base[[#This Row],[Tipo]])</f>
        <v>Aniversário Adulto</v>
      </c>
      <c r="H2713" t="s">
        <v>12</v>
      </c>
      <c r="I2713">
        <v>150</v>
      </c>
      <c r="J2713" s="3">
        <f>VLOOKUP(_xlfn.CONCAT(base[[#This Row],[Evento]],base[[#This Row],[Tipo]]),'[1]tabela de preços'!$D$4:$E$14,2,0)</f>
        <v>120</v>
      </c>
      <c r="K2713" s="3">
        <v>18000</v>
      </c>
      <c r="L2713" s="3">
        <v>8072</v>
      </c>
      <c r="M2713" s="3">
        <v>9928</v>
      </c>
      <c r="N2713" t="s">
        <v>24</v>
      </c>
    </row>
    <row r="2714" spans="2:14" hidden="1" x14ac:dyDescent="0.25">
      <c r="B2714" s="2">
        <v>42507</v>
      </c>
      <c r="C2714" s="7">
        <f>YEAR(base[[#This Row],[Data]])</f>
        <v>2016</v>
      </c>
      <c r="D2714" s="7" t="str">
        <f>UPPER(TEXT(base[[#This Row],[Data]],"mmm"))</f>
        <v>MAI</v>
      </c>
      <c r="E2714" t="s">
        <v>10</v>
      </c>
      <c r="F2714" t="s">
        <v>17</v>
      </c>
      <c r="G2714" t="str">
        <f>PROPER(base[[#This Row],[Evento]]&amp;" "&amp;base[[#This Row],[Tipo]])</f>
        <v>Aniversário Melhor Idade</v>
      </c>
      <c r="H2714" t="s">
        <v>15</v>
      </c>
      <c r="I2714">
        <v>70</v>
      </c>
      <c r="J2714" s="3">
        <f>VLOOKUP(_xlfn.CONCAT(base[[#This Row],[Evento]],base[[#This Row],[Tipo]]),'[1]tabela de preços'!$D$4:$E$14,2,0)</f>
        <v>120</v>
      </c>
      <c r="K2714" s="3">
        <v>8400</v>
      </c>
      <c r="L2714" s="3">
        <v>3763</v>
      </c>
      <c r="M2714" s="3">
        <v>4637</v>
      </c>
      <c r="N2714" t="s">
        <v>24</v>
      </c>
    </row>
    <row r="2715" spans="2:14" hidden="1" x14ac:dyDescent="0.25">
      <c r="B2715" s="2">
        <v>42775</v>
      </c>
      <c r="C2715" s="7">
        <f>YEAR(base[[#This Row],[Data]])</f>
        <v>2017</v>
      </c>
      <c r="D2715" s="7" t="str">
        <f>UPPER(TEXT(base[[#This Row],[Data]],"mmm"))</f>
        <v>FEV</v>
      </c>
      <c r="E2715" t="s">
        <v>18</v>
      </c>
      <c r="F2715" t="s">
        <v>16</v>
      </c>
      <c r="G2715" t="str">
        <f>PROPER(base[[#This Row],[Evento]]&amp;" "&amp;base[[#This Row],[Tipo]])</f>
        <v>Casamento Adulto</v>
      </c>
      <c r="H2715" t="s">
        <v>12</v>
      </c>
      <c r="I2715">
        <v>120</v>
      </c>
      <c r="J2715" s="3">
        <f>VLOOKUP(_xlfn.CONCAT(base[[#This Row],[Evento]],base[[#This Row],[Tipo]]),'[1]tabela de preços'!$D$4:$E$14,2,0)</f>
        <v>150</v>
      </c>
      <c r="K2715" s="3">
        <v>18000</v>
      </c>
      <c r="L2715" s="3">
        <v>7890</v>
      </c>
      <c r="M2715" s="3">
        <v>10110</v>
      </c>
      <c r="N2715" t="s">
        <v>24</v>
      </c>
    </row>
    <row r="2716" spans="2:14" hidden="1" x14ac:dyDescent="0.25">
      <c r="B2716" s="2">
        <v>43050</v>
      </c>
      <c r="C2716" s="7">
        <f>YEAR(base[[#This Row],[Data]])</f>
        <v>2017</v>
      </c>
      <c r="D2716" s="7" t="str">
        <f>UPPER(TEXT(base[[#This Row],[Data]],"mmm"))</f>
        <v>NOV</v>
      </c>
      <c r="E2716" t="s">
        <v>19</v>
      </c>
      <c r="F2716" t="s">
        <v>16</v>
      </c>
      <c r="G2716" t="str">
        <f>PROPER(base[[#This Row],[Evento]]&amp;" "&amp;base[[#This Row],[Tipo]])</f>
        <v>Bodas Adulto</v>
      </c>
      <c r="H2716" t="s">
        <v>15</v>
      </c>
      <c r="I2716">
        <v>100</v>
      </c>
      <c r="J2716" s="3">
        <f>VLOOKUP(_xlfn.CONCAT(base[[#This Row],[Evento]],base[[#This Row],[Tipo]]),'[1]tabela de preços'!$D$4:$E$14,2,0)</f>
        <v>150</v>
      </c>
      <c r="K2716" s="3">
        <v>15000</v>
      </c>
      <c r="L2716" s="3">
        <v>5538</v>
      </c>
      <c r="M2716" s="3">
        <v>9462</v>
      </c>
      <c r="N2716" t="s">
        <v>24</v>
      </c>
    </row>
    <row r="2717" spans="2:14" hidden="1" x14ac:dyDescent="0.25">
      <c r="B2717" s="2">
        <v>42835</v>
      </c>
      <c r="C2717" s="7">
        <f>YEAR(base[[#This Row],[Data]])</f>
        <v>2017</v>
      </c>
      <c r="D2717" s="7" t="str">
        <f>UPPER(TEXT(base[[#This Row],[Data]],"mmm"))</f>
        <v>ABR</v>
      </c>
      <c r="E2717" t="s">
        <v>19</v>
      </c>
      <c r="F2717" t="s">
        <v>17</v>
      </c>
      <c r="G2717" t="str">
        <f>PROPER(base[[#This Row],[Evento]]&amp;" "&amp;base[[#This Row],[Tipo]])</f>
        <v>Bodas Melhor Idade</v>
      </c>
      <c r="H2717" t="s">
        <v>12</v>
      </c>
      <c r="I2717">
        <v>200</v>
      </c>
      <c r="J2717" s="3">
        <f>VLOOKUP(_xlfn.CONCAT(base[[#This Row],[Evento]],base[[#This Row],[Tipo]]),'[1]tabela de preços'!$D$4:$E$14,2,0)</f>
        <v>120</v>
      </c>
      <c r="K2717" s="3">
        <v>24000</v>
      </c>
      <c r="L2717" s="3">
        <v>10746</v>
      </c>
      <c r="M2717" s="3">
        <v>13254</v>
      </c>
      <c r="N2717" t="s">
        <v>24</v>
      </c>
    </row>
    <row r="2718" spans="2:14" hidden="1" x14ac:dyDescent="0.25">
      <c r="B2718" s="2">
        <v>42623</v>
      </c>
      <c r="C2718" s="7">
        <f>YEAR(base[[#This Row],[Data]])</f>
        <v>2016</v>
      </c>
      <c r="D2718" s="7" t="str">
        <f>UPPER(TEXT(base[[#This Row],[Data]],"mmm"))</f>
        <v>SET</v>
      </c>
      <c r="E2718" t="s">
        <v>20</v>
      </c>
      <c r="F2718" t="s">
        <v>16</v>
      </c>
      <c r="G2718" t="str">
        <f>PROPER(base[[#This Row],[Evento]]&amp;" "&amp;base[[#This Row],[Tipo]])</f>
        <v>Empresa Adulto</v>
      </c>
      <c r="H2718" t="s">
        <v>15</v>
      </c>
      <c r="I2718">
        <v>50</v>
      </c>
      <c r="J2718" s="3">
        <f>VLOOKUP(_xlfn.CONCAT(base[[#This Row],[Evento]],base[[#This Row],[Tipo]]),'[1]tabela de preços'!$D$4:$E$14,2,0)</f>
        <v>100</v>
      </c>
      <c r="K2718" s="3">
        <v>5000</v>
      </c>
      <c r="L2718" s="3">
        <v>2011</v>
      </c>
      <c r="M2718" s="3">
        <v>2989</v>
      </c>
      <c r="N2718" t="s">
        <v>24</v>
      </c>
    </row>
    <row r="2719" spans="2:14" hidden="1" x14ac:dyDescent="0.25">
      <c r="B2719" s="2">
        <v>42451</v>
      </c>
      <c r="C2719" s="7">
        <f>YEAR(base[[#This Row],[Data]])</f>
        <v>2016</v>
      </c>
      <c r="D2719" s="7" t="str">
        <f>UPPER(TEXT(base[[#This Row],[Data]],"mmm"))</f>
        <v>MAR</v>
      </c>
      <c r="E2719" t="s">
        <v>21</v>
      </c>
      <c r="F2719" t="s">
        <v>14</v>
      </c>
      <c r="G2719" t="str">
        <f>PROPER(base[[#This Row],[Evento]]&amp;" "&amp;base[[#This Row],[Tipo]])</f>
        <v>15 Anos Teen</v>
      </c>
      <c r="H2719" t="s">
        <v>12</v>
      </c>
      <c r="I2719">
        <v>100</v>
      </c>
      <c r="J2719" s="3">
        <f>VLOOKUP(_xlfn.CONCAT(base[[#This Row],[Evento]],base[[#This Row],[Tipo]]),'[1]tabela de preços'!$D$4:$E$14,2,0)</f>
        <v>90</v>
      </c>
      <c r="K2719" s="3">
        <v>9000</v>
      </c>
      <c r="L2719" s="3">
        <v>3199</v>
      </c>
      <c r="M2719" s="3">
        <v>5801</v>
      </c>
      <c r="N2719" t="s">
        <v>24</v>
      </c>
    </row>
    <row r="2720" spans="2:14" hidden="1" x14ac:dyDescent="0.25">
      <c r="B2720" s="2">
        <v>43044</v>
      </c>
      <c r="C2720" s="7">
        <f>YEAR(base[[#This Row],[Data]])</f>
        <v>2017</v>
      </c>
      <c r="D2720" s="7" t="str">
        <f>UPPER(TEXT(base[[#This Row],[Data]],"mmm"))</f>
        <v>NOV</v>
      </c>
      <c r="E2720" t="s">
        <v>22</v>
      </c>
      <c r="F2720" t="s">
        <v>16</v>
      </c>
      <c r="G2720" t="str">
        <f>PROPER(base[[#This Row],[Evento]]&amp;" "&amp;base[[#This Row],[Tipo]])</f>
        <v>Despedida Adulto</v>
      </c>
      <c r="H2720" t="s">
        <v>15</v>
      </c>
      <c r="I2720">
        <v>150</v>
      </c>
      <c r="J2720" s="3">
        <f>VLOOKUP(_xlfn.CONCAT(base[[#This Row],[Evento]],base[[#This Row],[Tipo]]),'[1]tabela de preços'!$D$4:$E$14,2,0)</f>
        <v>120</v>
      </c>
      <c r="K2720" s="3">
        <v>18000</v>
      </c>
      <c r="L2720" s="3">
        <v>7166</v>
      </c>
      <c r="M2720" s="3">
        <v>10834</v>
      </c>
      <c r="N2720" t="s">
        <v>24</v>
      </c>
    </row>
    <row r="2721" spans="2:14" hidden="1" x14ac:dyDescent="0.25">
      <c r="B2721" s="2">
        <v>42677</v>
      </c>
      <c r="C2721" s="7">
        <f>YEAR(base[[#This Row],[Data]])</f>
        <v>2016</v>
      </c>
      <c r="D2721" s="7" t="str">
        <f>UPPER(TEXT(base[[#This Row],[Data]],"mmm"))</f>
        <v>NOV</v>
      </c>
      <c r="E2721" t="s">
        <v>10</v>
      </c>
      <c r="F2721" t="s">
        <v>11</v>
      </c>
      <c r="G2721" t="str">
        <f>PROPER(base[[#This Row],[Evento]]&amp;" "&amp;base[[#This Row],[Tipo]])</f>
        <v>Aniversário Infantil</v>
      </c>
      <c r="H2721" t="s">
        <v>12</v>
      </c>
      <c r="I2721">
        <v>50</v>
      </c>
      <c r="J2721" s="3">
        <f>VLOOKUP(_xlfn.CONCAT(base[[#This Row],[Evento]],base[[#This Row],[Tipo]]),'[1]tabela de preços'!$D$4:$E$14,2,0)</f>
        <v>70</v>
      </c>
      <c r="K2721" s="3">
        <v>3500</v>
      </c>
      <c r="L2721" s="3">
        <v>1271</v>
      </c>
      <c r="M2721" s="3">
        <v>2229</v>
      </c>
      <c r="N2721" t="s">
        <v>24</v>
      </c>
    </row>
    <row r="2722" spans="2:14" hidden="1" x14ac:dyDescent="0.25">
      <c r="B2722" s="2">
        <v>43025</v>
      </c>
      <c r="C2722" s="7">
        <f>YEAR(base[[#This Row],[Data]])</f>
        <v>2017</v>
      </c>
      <c r="D2722" s="7" t="str">
        <f>UPPER(TEXT(base[[#This Row],[Data]],"mmm"))</f>
        <v>OUT</v>
      </c>
      <c r="E2722" t="s">
        <v>10</v>
      </c>
      <c r="F2722" t="s">
        <v>14</v>
      </c>
      <c r="G2722" t="str">
        <f>PROPER(base[[#This Row],[Evento]]&amp;" "&amp;base[[#This Row],[Tipo]])</f>
        <v>Aniversário Teen</v>
      </c>
      <c r="H2722" t="s">
        <v>15</v>
      </c>
      <c r="I2722">
        <v>100</v>
      </c>
      <c r="J2722" s="3">
        <f>VLOOKUP(_xlfn.CONCAT(base[[#This Row],[Evento]],base[[#This Row],[Tipo]]),'[1]tabela de preços'!$D$4:$E$14,2,0)</f>
        <v>90</v>
      </c>
      <c r="K2722" s="3">
        <v>9000</v>
      </c>
      <c r="L2722" s="3">
        <v>3513</v>
      </c>
      <c r="M2722" s="3">
        <v>5487</v>
      </c>
      <c r="N2722" t="s">
        <v>24</v>
      </c>
    </row>
    <row r="2723" spans="2:14" hidden="1" x14ac:dyDescent="0.25">
      <c r="B2723" s="2">
        <v>43078</v>
      </c>
      <c r="C2723" s="7">
        <f>YEAR(base[[#This Row],[Data]])</f>
        <v>2017</v>
      </c>
      <c r="D2723" s="7" t="str">
        <f>UPPER(TEXT(base[[#This Row],[Data]],"mmm"))</f>
        <v>DEZ</v>
      </c>
      <c r="E2723" t="s">
        <v>10</v>
      </c>
      <c r="F2723" t="s">
        <v>16</v>
      </c>
      <c r="G2723" t="str">
        <f>PROPER(base[[#This Row],[Evento]]&amp;" "&amp;base[[#This Row],[Tipo]])</f>
        <v>Aniversário Adulto</v>
      </c>
      <c r="H2723" t="s">
        <v>12</v>
      </c>
      <c r="I2723">
        <v>150</v>
      </c>
      <c r="J2723" s="3">
        <f>VLOOKUP(_xlfn.CONCAT(base[[#This Row],[Evento]],base[[#This Row],[Tipo]]),'[1]tabela de preços'!$D$4:$E$14,2,0)</f>
        <v>120</v>
      </c>
      <c r="K2723" s="3">
        <v>18000</v>
      </c>
      <c r="L2723" s="3">
        <v>7130</v>
      </c>
      <c r="M2723" s="3">
        <v>10870</v>
      </c>
      <c r="N2723" t="s">
        <v>24</v>
      </c>
    </row>
    <row r="2724" spans="2:14" hidden="1" x14ac:dyDescent="0.25">
      <c r="B2724" s="2">
        <v>42982</v>
      </c>
      <c r="C2724" s="7">
        <f>YEAR(base[[#This Row],[Data]])</f>
        <v>2017</v>
      </c>
      <c r="D2724" s="7" t="str">
        <f>UPPER(TEXT(base[[#This Row],[Data]],"mmm"))</f>
        <v>SET</v>
      </c>
      <c r="E2724" t="s">
        <v>10</v>
      </c>
      <c r="F2724" t="s">
        <v>17</v>
      </c>
      <c r="G2724" t="str">
        <f>PROPER(base[[#This Row],[Evento]]&amp;" "&amp;base[[#This Row],[Tipo]])</f>
        <v>Aniversário Melhor Idade</v>
      </c>
      <c r="H2724" t="s">
        <v>15</v>
      </c>
      <c r="I2724">
        <v>70</v>
      </c>
      <c r="J2724" s="3">
        <f>VLOOKUP(_xlfn.CONCAT(base[[#This Row],[Evento]],base[[#This Row],[Tipo]]),'[1]tabela de preços'!$D$4:$E$14,2,0)</f>
        <v>120</v>
      </c>
      <c r="K2724" s="3">
        <v>8400</v>
      </c>
      <c r="L2724" s="3">
        <v>3497</v>
      </c>
      <c r="M2724" s="3">
        <v>4903</v>
      </c>
      <c r="N2724" t="s">
        <v>24</v>
      </c>
    </row>
    <row r="2725" spans="2:14" hidden="1" x14ac:dyDescent="0.25">
      <c r="B2725" s="2">
        <v>42641</v>
      </c>
      <c r="C2725" s="7">
        <f>YEAR(base[[#This Row],[Data]])</f>
        <v>2016</v>
      </c>
      <c r="D2725" s="7" t="str">
        <f>UPPER(TEXT(base[[#This Row],[Data]],"mmm"))</f>
        <v>SET</v>
      </c>
      <c r="E2725" t="s">
        <v>18</v>
      </c>
      <c r="F2725" t="s">
        <v>16</v>
      </c>
      <c r="G2725" t="str">
        <f>PROPER(base[[#This Row],[Evento]]&amp;" "&amp;base[[#This Row],[Tipo]])</f>
        <v>Casamento Adulto</v>
      </c>
      <c r="H2725" t="s">
        <v>12</v>
      </c>
      <c r="I2725">
        <v>120</v>
      </c>
      <c r="J2725" s="3">
        <f>VLOOKUP(_xlfn.CONCAT(base[[#This Row],[Evento]],base[[#This Row],[Tipo]]),'[1]tabela de preços'!$D$4:$E$14,2,0)</f>
        <v>150</v>
      </c>
      <c r="K2725" s="3">
        <v>18000</v>
      </c>
      <c r="L2725" s="3">
        <v>7330</v>
      </c>
      <c r="M2725" s="3">
        <v>10670</v>
      </c>
      <c r="N2725" t="s">
        <v>24</v>
      </c>
    </row>
    <row r="2726" spans="2:14" hidden="1" x14ac:dyDescent="0.25">
      <c r="B2726" s="2">
        <v>42489</v>
      </c>
      <c r="C2726" s="7">
        <f>YEAR(base[[#This Row],[Data]])</f>
        <v>2016</v>
      </c>
      <c r="D2726" s="7" t="str">
        <f>UPPER(TEXT(base[[#This Row],[Data]],"mmm"))</f>
        <v>ABR</v>
      </c>
      <c r="E2726" t="s">
        <v>19</v>
      </c>
      <c r="F2726" t="s">
        <v>16</v>
      </c>
      <c r="G2726" t="str">
        <f>PROPER(base[[#This Row],[Evento]]&amp;" "&amp;base[[#This Row],[Tipo]])</f>
        <v>Bodas Adulto</v>
      </c>
      <c r="H2726" t="s">
        <v>15</v>
      </c>
      <c r="I2726">
        <v>100</v>
      </c>
      <c r="J2726" s="3">
        <f>VLOOKUP(_xlfn.CONCAT(base[[#This Row],[Evento]],base[[#This Row],[Tipo]]),'[1]tabela de preços'!$D$4:$E$14,2,0)</f>
        <v>150</v>
      </c>
      <c r="K2726" s="3">
        <v>15000</v>
      </c>
      <c r="L2726" s="3">
        <v>5525</v>
      </c>
      <c r="M2726" s="3">
        <v>9475</v>
      </c>
      <c r="N2726" t="s">
        <v>24</v>
      </c>
    </row>
    <row r="2727" spans="2:14" hidden="1" x14ac:dyDescent="0.25">
      <c r="B2727" s="2">
        <v>42617</v>
      </c>
      <c r="C2727" s="7">
        <f>YEAR(base[[#This Row],[Data]])</f>
        <v>2016</v>
      </c>
      <c r="D2727" s="7" t="str">
        <f>UPPER(TEXT(base[[#This Row],[Data]],"mmm"))</f>
        <v>SET</v>
      </c>
      <c r="E2727" t="s">
        <v>19</v>
      </c>
      <c r="F2727" t="s">
        <v>17</v>
      </c>
      <c r="G2727" t="str">
        <f>PROPER(base[[#This Row],[Evento]]&amp;" "&amp;base[[#This Row],[Tipo]])</f>
        <v>Bodas Melhor Idade</v>
      </c>
      <c r="H2727" t="s">
        <v>12</v>
      </c>
      <c r="I2727">
        <v>200</v>
      </c>
      <c r="J2727" s="3">
        <f>VLOOKUP(_xlfn.CONCAT(base[[#This Row],[Evento]],base[[#This Row],[Tipo]]),'[1]tabela de preços'!$D$4:$E$14,2,0)</f>
        <v>120</v>
      </c>
      <c r="K2727" s="3">
        <v>24000</v>
      </c>
      <c r="L2727" s="3">
        <v>10786</v>
      </c>
      <c r="M2727" s="3">
        <v>13214</v>
      </c>
      <c r="N2727" t="s">
        <v>24</v>
      </c>
    </row>
    <row r="2728" spans="2:14" hidden="1" x14ac:dyDescent="0.25">
      <c r="B2728" s="2">
        <v>42459</v>
      </c>
      <c r="C2728" s="7">
        <f>YEAR(base[[#This Row],[Data]])</f>
        <v>2016</v>
      </c>
      <c r="D2728" s="7" t="str">
        <f>UPPER(TEXT(base[[#This Row],[Data]],"mmm"))</f>
        <v>MAR</v>
      </c>
      <c r="E2728" t="s">
        <v>20</v>
      </c>
      <c r="F2728" t="s">
        <v>16</v>
      </c>
      <c r="G2728" t="str">
        <f>PROPER(base[[#This Row],[Evento]]&amp;" "&amp;base[[#This Row],[Tipo]])</f>
        <v>Empresa Adulto</v>
      </c>
      <c r="H2728" t="s">
        <v>15</v>
      </c>
      <c r="I2728">
        <v>50</v>
      </c>
      <c r="J2728" s="3">
        <f>VLOOKUP(_xlfn.CONCAT(base[[#This Row],[Evento]],base[[#This Row],[Tipo]]),'[1]tabela de preços'!$D$4:$E$14,2,0)</f>
        <v>100</v>
      </c>
      <c r="K2728" s="3">
        <v>5000</v>
      </c>
      <c r="L2728" s="3">
        <v>1890</v>
      </c>
      <c r="M2728" s="3">
        <v>3110</v>
      </c>
      <c r="N2728" t="s">
        <v>24</v>
      </c>
    </row>
    <row r="2729" spans="2:14" hidden="1" x14ac:dyDescent="0.25">
      <c r="B2729" s="2">
        <v>42562</v>
      </c>
      <c r="C2729" s="7">
        <f>YEAR(base[[#This Row],[Data]])</f>
        <v>2016</v>
      </c>
      <c r="D2729" s="7" t="str">
        <f>UPPER(TEXT(base[[#This Row],[Data]],"mmm"))</f>
        <v>JUL</v>
      </c>
      <c r="E2729" t="s">
        <v>21</v>
      </c>
      <c r="F2729" t="s">
        <v>14</v>
      </c>
      <c r="G2729" t="str">
        <f>PROPER(base[[#This Row],[Evento]]&amp;" "&amp;base[[#This Row],[Tipo]])</f>
        <v>15 Anos Teen</v>
      </c>
      <c r="H2729" t="s">
        <v>12</v>
      </c>
      <c r="I2729">
        <v>100</v>
      </c>
      <c r="J2729" s="3">
        <f>VLOOKUP(_xlfn.CONCAT(base[[#This Row],[Evento]],base[[#This Row],[Tipo]]),'[1]tabela de preços'!$D$4:$E$14,2,0)</f>
        <v>90</v>
      </c>
      <c r="K2729" s="3">
        <v>9000</v>
      </c>
      <c r="L2729" s="3">
        <v>3681</v>
      </c>
      <c r="M2729" s="3">
        <v>5319</v>
      </c>
      <c r="N2729" t="s">
        <v>24</v>
      </c>
    </row>
    <row r="2730" spans="2:14" hidden="1" x14ac:dyDescent="0.25">
      <c r="B2730" s="2">
        <v>42774</v>
      </c>
      <c r="C2730" s="7">
        <f>YEAR(base[[#This Row],[Data]])</f>
        <v>2017</v>
      </c>
      <c r="D2730" s="7" t="str">
        <f>UPPER(TEXT(base[[#This Row],[Data]],"mmm"))</f>
        <v>FEV</v>
      </c>
      <c r="E2730" t="s">
        <v>22</v>
      </c>
      <c r="F2730" t="s">
        <v>16</v>
      </c>
      <c r="G2730" t="str">
        <f>PROPER(base[[#This Row],[Evento]]&amp;" "&amp;base[[#This Row],[Tipo]])</f>
        <v>Despedida Adulto</v>
      </c>
      <c r="H2730" t="s">
        <v>15</v>
      </c>
      <c r="I2730">
        <v>150</v>
      </c>
      <c r="J2730" s="3">
        <f>VLOOKUP(_xlfn.CONCAT(base[[#This Row],[Evento]],base[[#This Row],[Tipo]]),'[1]tabela de preços'!$D$4:$E$14,2,0)</f>
        <v>120</v>
      </c>
      <c r="K2730" s="3">
        <v>18000</v>
      </c>
      <c r="L2730" s="3">
        <v>7655</v>
      </c>
      <c r="M2730" s="3">
        <v>10345</v>
      </c>
      <c r="N2730" t="s">
        <v>24</v>
      </c>
    </row>
    <row r="2731" spans="2:14" hidden="1" x14ac:dyDescent="0.25">
      <c r="B2731" s="2">
        <v>42994</v>
      </c>
      <c r="C2731" s="7">
        <f>YEAR(base[[#This Row],[Data]])</f>
        <v>2017</v>
      </c>
      <c r="D2731" s="7" t="str">
        <f>UPPER(TEXT(base[[#This Row],[Data]],"mmm"))</f>
        <v>SET</v>
      </c>
      <c r="E2731" t="s">
        <v>10</v>
      </c>
      <c r="F2731" t="s">
        <v>11</v>
      </c>
      <c r="G2731" t="str">
        <f>PROPER(base[[#This Row],[Evento]]&amp;" "&amp;base[[#This Row],[Tipo]])</f>
        <v>Aniversário Infantil</v>
      </c>
      <c r="H2731" t="s">
        <v>12</v>
      </c>
      <c r="I2731">
        <v>50</v>
      </c>
      <c r="J2731" s="3">
        <f>VLOOKUP(_xlfn.CONCAT(base[[#This Row],[Evento]],base[[#This Row],[Tipo]]),'[1]tabela de preços'!$D$4:$E$14,2,0)</f>
        <v>70</v>
      </c>
      <c r="K2731" s="3">
        <v>3500</v>
      </c>
      <c r="L2731" s="3">
        <v>1256</v>
      </c>
      <c r="M2731" s="3">
        <v>2244</v>
      </c>
      <c r="N2731" t="s">
        <v>24</v>
      </c>
    </row>
    <row r="2732" spans="2:14" hidden="1" x14ac:dyDescent="0.25">
      <c r="B2732" s="2">
        <v>42541</v>
      </c>
      <c r="C2732" s="7">
        <f>YEAR(base[[#This Row],[Data]])</f>
        <v>2016</v>
      </c>
      <c r="D2732" s="7" t="str">
        <f>UPPER(TEXT(base[[#This Row],[Data]],"mmm"))</f>
        <v>JUN</v>
      </c>
      <c r="E2732" t="s">
        <v>10</v>
      </c>
      <c r="F2732" t="s">
        <v>14</v>
      </c>
      <c r="G2732" t="str">
        <f>PROPER(base[[#This Row],[Evento]]&amp;" "&amp;base[[#This Row],[Tipo]])</f>
        <v>Aniversário Teen</v>
      </c>
      <c r="H2732" t="s">
        <v>15</v>
      </c>
      <c r="I2732">
        <v>100</v>
      </c>
      <c r="J2732" s="3">
        <f>VLOOKUP(_xlfn.CONCAT(base[[#This Row],[Evento]],base[[#This Row],[Tipo]]),'[1]tabela de preços'!$D$4:$E$14,2,0)</f>
        <v>90</v>
      </c>
      <c r="K2732" s="3">
        <v>9000</v>
      </c>
      <c r="L2732" s="3">
        <v>3723</v>
      </c>
      <c r="M2732" s="3">
        <v>5277</v>
      </c>
      <c r="N2732" t="s">
        <v>24</v>
      </c>
    </row>
    <row r="2733" spans="2:14" hidden="1" x14ac:dyDescent="0.25">
      <c r="B2733" s="2">
        <v>42723</v>
      </c>
      <c r="C2733" s="7">
        <f>YEAR(base[[#This Row],[Data]])</f>
        <v>2016</v>
      </c>
      <c r="D2733" s="7" t="str">
        <f>UPPER(TEXT(base[[#This Row],[Data]],"mmm"))</f>
        <v>DEZ</v>
      </c>
      <c r="E2733" t="s">
        <v>10</v>
      </c>
      <c r="F2733" t="s">
        <v>16</v>
      </c>
      <c r="G2733" t="str">
        <f>PROPER(base[[#This Row],[Evento]]&amp;" "&amp;base[[#This Row],[Tipo]])</f>
        <v>Aniversário Adulto</v>
      </c>
      <c r="H2733" t="s">
        <v>12</v>
      </c>
      <c r="I2733">
        <v>150</v>
      </c>
      <c r="J2733" s="3">
        <f>VLOOKUP(_xlfn.CONCAT(base[[#This Row],[Evento]],base[[#This Row],[Tipo]]),'[1]tabela de preços'!$D$4:$E$14,2,0)</f>
        <v>120</v>
      </c>
      <c r="K2733" s="3">
        <v>18000</v>
      </c>
      <c r="L2733" s="3">
        <v>6357</v>
      </c>
      <c r="M2733" s="3">
        <v>11643</v>
      </c>
      <c r="N2733" t="s">
        <v>24</v>
      </c>
    </row>
    <row r="2734" spans="2:14" hidden="1" x14ac:dyDescent="0.25">
      <c r="B2734" s="2">
        <v>43085</v>
      </c>
      <c r="C2734" s="7">
        <f>YEAR(base[[#This Row],[Data]])</f>
        <v>2017</v>
      </c>
      <c r="D2734" s="7" t="str">
        <f>UPPER(TEXT(base[[#This Row],[Data]],"mmm"))</f>
        <v>DEZ</v>
      </c>
      <c r="E2734" t="s">
        <v>10</v>
      </c>
      <c r="F2734" t="s">
        <v>17</v>
      </c>
      <c r="G2734" t="str">
        <f>PROPER(base[[#This Row],[Evento]]&amp;" "&amp;base[[#This Row],[Tipo]])</f>
        <v>Aniversário Melhor Idade</v>
      </c>
      <c r="H2734" t="s">
        <v>15</v>
      </c>
      <c r="I2734">
        <v>70</v>
      </c>
      <c r="J2734" s="3">
        <f>VLOOKUP(_xlfn.CONCAT(base[[#This Row],[Evento]],base[[#This Row],[Tipo]]),'[1]tabela de preços'!$D$4:$E$14,2,0)</f>
        <v>120</v>
      </c>
      <c r="K2734" s="3">
        <v>8400</v>
      </c>
      <c r="L2734" s="3">
        <v>2873</v>
      </c>
      <c r="M2734" s="3">
        <v>5527</v>
      </c>
      <c r="N2734" t="s">
        <v>24</v>
      </c>
    </row>
    <row r="2735" spans="2:14" hidden="1" x14ac:dyDescent="0.25">
      <c r="B2735" s="2">
        <v>42441</v>
      </c>
      <c r="C2735" s="7">
        <f>YEAR(base[[#This Row],[Data]])</f>
        <v>2016</v>
      </c>
      <c r="D2735" s="7" t="str">
        <f>UPPER(TEXT(base[[#This Row],[Data]],"mmm"))</f>
        <v>MAR</v>
      </c>
      <c r="E2735" t="s">
        <v>18</v>
      </c>
      <c r="F2735" t="s">
        <v>16</v>
      </c>
      <c r="G2735" t="str">
        <f>PROPER(base[[#This Row],[Evento]]&amp;" "&amp;base[[#This Row],[Tipo]])</f>
        <v>Casamento Adulto</v>
      </c>
      <c r="H2735" t="s">
        <v>12</v>
      </c>
      <c r="I2735">
        <v>120</v>
      </c>
      <c r="J2735" s="3">
        <f>VLOOKUP(_xlfn.CONCAT(base[[#This Row],[Evento]],base[[#This Row],[Tipo]]),'[1]tabela de preços'!$D$4:$E$14,2,0)</f>
        <v>150</v>
      </c>
      <c r="K2735" s="3">
        <v>18000</v>
      </c>
      <c r="L2735" s="3">
        <v>6095</v>
      </c>
      <c r="M2735" s="3">
        <v>11905</v>
      </c>
      <c r="N2735" t="s">
        <v>24</v>
      </c>
    </row>
    <row r="2736" spans="2:14" hidden="1" x14ac:dyDescent="0.25">
      <c r="B2736" s="2">
        <v>43094</v>
      </c>
      <c r="C2736" s="7">
        <f>YEAR(base[[#This Row],[Data]])</f>
        <v>2017</v>
      </c>
      <c r="D2736" s="7" t="str">
        <f>UPPER(TEXT(base[[#This Row],[Data]],"mmm"))</f>
        <v>DEZ</v>
      </c>
      <c r="E2736" t="s">
        <v>19</v>
      </c>
      <c r="F2736" t="s">
        <v>16</v>
      </c>
      <c r="G2736" t="str">
        <f>PROPER(base[[#This Row],[Evento]]&amp;" "&amp;base[[#This Row],[Tipo]])</f>
        <v>Bodas Adulto</v>
      </c>
      <c r="H2736" t="s">
        <v>15</v>
      </c>
      <c r="I2736">
        <v>100</v>
      </c>
      <c r="J2736" s="3">
        <f>VLOOKUP(_xlfn.CONCAT(base[[#This Row],[Evento]],base[[#This Row],[Tipo]]),'[1]tabela de preços'!$D$4:$E$14,2,0)</f>
        <v>150</v>
      </c>
      <c r="K2736" s="3">
        <v>15000</v>
      </c>
      <c r="L2736" s="3">
        <v>6199</v>
      </c>
      <c r="M2736" s="3">
        <v>8801</v>
      </c>
      <c r="N2736" t="s">
        <v>24</v>
      </c>
    </row>
    <row r="2737" spans="2:14" hidden="1" x14ac:dyDescent="0.25">
      <c r="B2737" s="2">
        <v>42571</v>
      </c>
      <c r="C2737" s="7">
        <f>YEAR(base[[#This Row],[Data]])</f>
        <v>2016</v>
      </c>
      <c r="D2737" s="7" t="str">
        <f>UPPER(TEXT(base[[#This Row],[Data]],"mmm"))</f>
        <v>JUL</v>
      </c>
      <c r="E2737" t="s">
        <v>19</v>
      </c>
      <c r="F2737" t="s">
        <v>17</v>
      </c>
      <c r="G2737" t="str">
        <f>PROPER(base[[#This Row],[Evento]]&amp;" "&amp;base[[#This Row],[Tipo]])</f>
        <v>Bodas Melhor Idade</v>
      </c>
      <c r="H2737" t="s">
        <v>12</v>
      </c>
      <c r="I2737">
        <v>200</v>
      </c>
      <c r="J2737" s="3">
        <f>VLOOKUP(_xlfn.CONCAT(base[[#This Row],[Evento]],base[[#This Row],[Tipo]]),'[1]tabela de preços'!$D$4:$E$14,2,0)</f>
        <v>120</v>
      </c>
      <c r="K2737" s="3">
        <v>24000</v>
      </c>
      <c r="L2737" s="3">
        <v>7960</v>
      </c>
      <c r="M2737" s="3">
        <v>16040</v>
      </c>
      <c r="N2737" t="s">
        <v>24</v>
      </c>
    </row>
    <row r="2738" spans="2:14" hidden="1" x14ac:dyDescent="0.25">
      <c r="B2738" s="2">
        <v>43040</v>
      </c>
      <c r="C2738" s="7">
        <f>YEAR(base[[#This Row],[Data]])</f>
        <v>2017</v>
      </c>
      <c r="D2738" s="7" t="str">
        <f>UPPER(TEXT(base[[#This Row],[Data]],"mmm"))</f>
        <v>NOV</v>
      </c>
      <c r="E2738" t="s">
        <v>20</v>
      </c>
      <c r="F2738" t="s">
        <v>16</v>
      </c>
      <c r="G2738" t="str">
        <f>PROPER(base[[#This Row],[Evento]]&amp;" "&amp;base[[#This Row],[Tipo]])</f>
        <v>Empresa Adulto</v>
      </c>
      <c r="H2738" t="s">
        <v>15</v>
      </c>
      <c r="I2738">
        <v>50</v>
      </c>
      <c r="J2738" s="3">
        <f>VLOOKUP(_xlfn.CONCAT(base[[#This Row],[Evento]],base[[#This Row],[Tipo]]),'[1]tabela de preços'!$D$4:$E$14,2,0)</f>
        <v>100</v>
      </c>
      <c r="K2738" s="3">
        <v>5000</v>
      </c>
      <c r="L2738" s="3">
        <v>1964</v>
      </c>
      <c r="M2738" s="3">
        <v>3036</v>
      </c>
      <c r="N2738" t="s">
        <v>24</v>
      </c>
    </row>
    <row r="2739" spans="2:14" hidden="1" x14ac:dyDescent="0.25">
      <c r="B2739" s="2">
        <v>42936</v>
      </c>
      <c r="C2739" s="7">
        <f>YEAR(base[[#This Row],[Data]])</f>
        <v>2017</v>
      </c>
      <c r="D2739" s="7" t="str">
        <f>UPPER(TEXT(base[[#This Row],[Data]],"mmm"))</f>
        <v>JUL</v>
      </c>
      <c r="E2739" t="s">
        <v>21</v>
      </c>
      <c r="F2739" t="s">
        <v>14</v>
      </c>
      <c r="G2739" t="str">
        <f>PROPER(base[[#This Row],[Evento]]&amp;" "&amp;base[[#This Row],[Tipo]])</f>
        <v>15 Anos Teen</v>
      </c>
      <c r="H2739" t="s">
        <v>12</v>
      </c>
      <c r="I2739">
        <v>100</v>
      </c>
      <c r="J2739" s="3">
        <f>VLOOKUP(_xlfn.CONCAT(base[[#This Row],[Evento]],base[[#This Row],[Tipo]]),'[1]tabela de preços'!$D$4:$E$14,2,0)</f>
        <v>90</v>
      </c>
      <c r="K2739" s="3">
        <v>9000</v>
      </c>
      <c r="L2739" s="3">
        <v>3881</v>
      </c>
      <c r="M2739" s="3">
        <v>5119</v>
      </c>
      <c r="N2739" t="s">
        <v>24</v>
      </c>
    </row>
    <row r="2740" spans="2:14" hidden="1" x14ac:dyDescent="0.25">
      <c r="B2740" s="2">
        <v>42574</v>
      </c>
      <c r="C2740" s="7">
        <f>YEAR(base[[#This Row],[Data]])</f>
        <v>2016</v>
      </c>
      <c r="D2740" s="7" t="str">
        <f>UPPER(TEXT(base[[#This Row],[Data]],"mmm"))</f>
        <v>JUL</v>
      </c>
      <c r="E2740" t="s">
        <v>22</v>
      </c>
      <c r="F2740" t="s">
        <v>16</v>
      </c>
      <c r="G2740" t="str">
        <f>PROPER(base[[#This Row],[Evento]]&amp;" "&amp;base[[#This Row],[Tipo]])</f>
        <v>Despedida Adulto</v>
      </c>
      <c r="H2740" t="s">
        <v>15</v>
      </c>
      <c r="I2740">
        <v>150</v>
      </c>
      <c r="J2740" s="3">
        <f>VLOOKUP(_xlfn.CONCAT(base[[#This Row],[Evento]],base[[#This Row],[Tipo]]),'[1]tabela de preços'!$D$4:$E$14,2,0)</f>
        <v>120</v>
      </c>
      <c r="K2740" s="3">
        <v>18000</v>
      </c>
      <c r="L2740" s="3">
        <v>7727</v>
      </c>
      <c r="M2740" s="3">
        <v>10273</v>
      </c>
      <c r="N2740" t="s">
        <v>24</v>
      </c>
    </row>
    <row r="2741" spans="2:14" hidden="1" x14ac:dyDescent="0.25">
      <c r="B2741" s="2">
        <v>43062</v>
      </c>
      <c r="C2741" s="7">
        <f>YEAR(base[[#This Row],[Data]])</f>
        <v>2017</v>
      </c>
      <c r="D2741" s="7" t="str">
        <f>UPPER(TEXT(base[[#This Row],[Data]],"mmm"))</f>
        <v>NOV</v>
      </c>
      <c r="E2741" t="s">
        <v>10</v>
      </c>
      <c r="F2741" t="s">
        <v>11</v>
      </c>
      <c r="G2741" t="str">
        <f>PROPER(base[[#This Row],[Evento]]&amp;" "&amp;base[[#This Row],[Tipo]])</f>
        <v>Aniversário Infantil</v>
      </c>
      <c r="H2741" t="s">
        <v>12</v>
      </c>
      <c r="I2741">
        <v>50</v>
      </c>
      <c r="J2741" s="3">
        <f>VLOOKUP(_xlfn.CONCAT(base[[#This Row],[Evento]],base[[#This Row],[Tipo]]),'[1]tabela de preços'!$D$4:$E$14,2,0)</f>
        <v>70</v>
      </c>
      <c r="K2741" s="3">
        <v>3500</v>
      </c>
      <c r="L2741" s="3">
        <v>1284</v>
      </c>
      <c r="M2741" s="3">
        <v>2216</v>
      </c>
      <c r="N2741" t="s">
        <v>24</v>
      </c>
    </row>
    <row r="2742" spans="2:14" hidden="1" x14ac:dyDescent="0.25">
      <c r="B2742" s="2">
        <v>42651</v>
      </c>
      <c r="C2742" s="7">
        <f>YEAR(base[[#This Row],[Data]])</f>
        <v>2016</v>
      </c>
      <c r="D2742" s="7" t="str">
        <f>UPPER(TEXT(base[[#This Row],[Data]],"mmm"))</f>
        <v>OUT</v>
      </c>
      <c r="E2742" t="s">
        <v>10</v>
      </c>
      <c r="F2742" t="s">
        <v>14</v>
      </c>
      <c r="G2742" t="str">
        <f>PROPER(base[[#This Row],[Evento]]&amp;" "&amp;base[[#This Row],[Tipo]])</f>
        <v>Aniversário Teen</v>
      </c>
      <c r="H2742" t="s">
        <v>15</v>
      </c>
      <c r="I2742">
        <v>100</v>
      </c>
      <c r="J2742" s="3">
        <f>VLOOKUP(_xlfn.CONCAT(base[[#This Row],[Evento]],base[[#This Row],[Tipo]]),'[1]tabela de preços'!$D$4:$E$14,2,0)</f>
        <v>90</v>
      </c>
      <c r="K2742" s="3">
        <v>9000</v>
      </c>
      <c r="L2742" s="3">
        <v>3904</v>
      </c>
      <c r="M2742" s="3">
        <v>5096</v>
      </c>
      <c r="N2742" t="s">
        <v>24</v>
      </c>
    </row>
    <row r="2743" spans="2:14" hidden="1" x14ac:dyDescent="0.25">
      <c r="B2743" s="2">
        <v>43057</v>
      </c>
      <c r="C2743" s="7">
        <f>YEAR(base[[#This Row],[Data]])</f>
        <v>2017</v>
      </c>
      <c r="D2743" s="7" t="str">
        <f>UPPER(TEXT(base[[#This Row],[Data]],"mmm"))</f>
        <v>NOV</v>
      </c>
      <c r="E2743" t="s">
        <v>10</v>
      </c>
      <c r="F2743" t="s">
        <v>16</v>
      </c>
      <c r="G2743" t="str">
        <f>PROPER(base[[#This Row],[Evento]]&amp;" "&amp;base[[#This Row],[Tipo]])</f>
        <v>Aniversário Adulto</v>
      </c>
      <c r="H2743" t="s">
        <v>12</v>
      </c>
      <c r="I2743">
        <v>150</v>
      </c>
      <c r="J2743" s="3">
        <f>VLOOKUP(_xlfn.CONCAT(base[[#This Row],[Evento]],base[[#This Row],[Tipo]]),'[1]tabela de preços'!$D$4:$E$14,2,0)</f>
        <v>120</v>
      </c>
      <c r="K2743" s="3">
        <v>18000</v>
      </c>
      <c r="L2743" s="3">
        <v>7669</v>
      </c>
      <c r="M2743" s="3">
        <v>10331</v>
      </c>
      <c r="N2743" t="s">
        <v>24</v>
      </c>
    </row>
    <row r="2744" spans="2:14" hidden="1" x14ac:dyDescent="0.25">
      <c r="B2744" s="2">
        <v>42513</v>
      </c>
      <c r="C2744" s="7">
        <f>YEAR(base[[#This Row],[Data]])</f>
        <v>2016</v>
      </c>
      <c r="D2744" s="7" t="str">
        <f>UPPER(TEXT(base[[#This Row],[Data]],"mmm"))</f>
        <v>MAI</v>
      </c>
      <c r="E2744" t="s">
        <v>10</v>
      </c>
      <c r="F2744" t="s">
        <v>17</v>
      </c>
      <c r="G2744" t="str">
        <f>PROPER(base[[#This Row],[Evento]]&amp;" "&amp;base[[#This Row],[Tipo]])</f>
        <v>Aniversário Melhor Idade</v>
      </c>
      <c r="H2744" t="s">
        <v>15</v>
      </c>
      <c r="I2744">
        <v>70</v>
      </c>
      <c r="J2744" s="3">
        <f>VLOOKUP(_xlfn.CONCAT(base[[#This Row],[Evento]],base[[#This Row],[Tipo]]),'[1]tabela de preços'!$D$4:$E$14,2,0)</f>
        <v>120</v>
      </c>
      <c r="K2744" s="3">
        <v>8400</v>
      </c>
      <c r="L2744" s="3">
        <v>3579</v>
      </c>
      <c r="M2744" s="3">
        <v>4821</v>
      </c>
      <c r="N2744" t="s">
        <v>24</v>
      </c>
    </row>
    <row r="2745" spans="2:14" x14ac:dyDescent="0.25">
      <c r="B2745" s="2">
        <v>42750</v>
      </c>
      <c r="C2745" s="7">
        <f>YEAR(base[[#This Row],[Data]])</f>
        <v>2017</v>
      </c>
      <c r="D2745" s="7" t="str">
        <f>UPPER(TEXT(base[[#This Row],[Data]],"mmm"))</f>
        <v>JAN</v>
      </c>
      <c r="E2745" t="s">
        <v>18</v>
      </c>
      <c r="F2745" t="s">
        <v>16</v>
      </c>
      <c r="G2745" t="str">
        <f>PROPER(base[[#This Row],[Evento]]&amp;" "&amp;base[[#This Row],[Tipo]])</f>
        <v>Casamento Adulto</v>
      </c>
      <c r="H2745" t="s">
        <v>12</v>
      </c>
      <c r="I2745">
        <v>120</v>
      </c>
      <c r="J2745" s="3">
        <f>VLOOKUP(_xlfn.CONCAT(base[[#This Row],[Evento]],base[[#This Row],[Tipo]]),'[1]tabela de preços'!$D$4:$E$14,2,0)</f>
        <v>150</v>
      </c>
      <c r="K2745" s="3">
        <v>18000</v>
      </c>
      <c r="L2745" s="3">
        <v>6903</v>
      </c>
      <c r="M2745" s="3">
        <v>11097</v>
      </c>
      <c r="N2745" t="s">
        <v>24</v>
      </c>
    </row>
    <row r="2746" spans="2:14" hidden="1" x14ac:dyDescent="0.25">
      <c r="B2746" s="2">
        <v>42867</v>
      </c>
      <c r="C2746" s="7">
        <f>YEAR(base[[#This Row],[Data]])</f>
        <v>2017</v>
      </c>
      <c r="D2746" s="7" t="str">
        <f>UPPER(TEXT(base[[#This Row],[Data]],"mmm"))</f>
        <v>MAI</v>
      </c>
      <c r="E2746" t="s">
        <v>19</v>
      </c>
      <c r="F2746" t="s">
        <v>16</v>
      </c>
      <c r="G2746" t="str">
        <f>PROPER(base[[#This Row],[Evento]]&amp;" "&amp;base[[#This Row],[Tipo]])</f>
        <v>Bodas Adulto</v>
      </c>
      <c r="H2746" t="s">
        <v>15</v>
      </c>
      <c r="I2746">
        <v>100</v>
      </c>
      <c r="J2746" s="3">
        <f>VLOOKUP(_xlfn.CONCAT(base[[#This Row],[Evento]],base[[#This Row],[Tipo]]),'[1]tabela de preços'!$D$4:$E$14,2,0)</f>
        <v>150</v>
      </c>
      <c r="K2746" s="3">
        <v>15000</v>
      </c>
      <c r="L2746" s="3">
        <v>6394</v>
      </c>
      <c r="M2746" s="3">
        <v>8606</v>
      </c>
      <c r="N2746" t="s">
        <v>24</v>
      </c>
    </row>
    <row r="2747" spans="2:14" hidden="1" x14ac:dyDescent="0.25">
      <c r="B2747" s="2">
        <v>42504</v>
      </c>
      <c r="C2747" s="7">
        <f>YEAR(base[[#This Row],[Data]])</f>
        <v>2016</v>
      </c>
      <c r="D2747" s="7" t="str">
        <f>UPPER(TEXT(base[[#This Row],[Data]],"mmm"))</f>
        <v>MAI</v>
      </c>
      <c r="E2747" t="s">
        <v>19</v>
      </c>
      <c r="F2747" t="s">
        <v>17</v>
      </c>
      <c r="G2747" t="str">
        <f>PROPER(base[[#This Row],[Evento]]&amp;" "&amp;base[[#This Row],[Tipo]])</f>
        <v>Bodas Melhor Idade</v>
      </c>
      <c r="H2747" t="s">
        <v>12</v>
      </c>
      <c r="I2747">
        <v>200</v>
      </c>
      <c r="J2747" s="3">
        <f>VLOOKUP(_xlfn.CONCAT(base[[#This Row],[Evento]],base[[#This Row],[Tipo]]),'[1]tabela de preços'!$D$4:$E$14,2,0)</f>
        <v>120</v>
      </c>
      <c r="K2747" s="3">
        <v>24000</v>
      </c>
      <c r="L2747" s="3">
        <v>8388</v>
      </c>
      <c r="M2747" s="3">
        <v>15612</v>
      </c>
      <c r="N2747" t="s">
        <v>24</v>
      </c>
    </row>
    <row r="2748" spans="2:14" hidden="1" x14ac:dyDescent="0.25">
      <c r="B2748" s="2">
        <v>43043</v>
      </c>
      <c r="C2748" s="7">
        <f>YEAR(base[[#This Row],[Data]])</f>
        <v>2017</v>
      </c>
      <c r="D2748" s="7" t="str">
        <f>UPPER(TEXT(base[[#This Row],[Data]],"mmm"))</f>
        <v>NOV</v>
      </c>
      <c r="E2748" t="s">
        <v>20</v>
      </c>
      <c r="F2748" t="s">
        <v>16</v>
      </c>
      <c r="G2748" t="str">
        <f>PROPER(base[[#This Row],[Evento]]&amp;" "&amp;base[[#This Row],[Tipo]])</f>
        <v>Empresa Adulto</v>
      </c>
      <c r="H2748" t="s">
        <v>15</v>
      </c>
      <c r="I2748">
        <v>50</v>
      </c>
      <c r="J2748" s="3">
        <f>VLOOKUP(_xlfn.CONCAT(base[[#This Row],[Evento]],base[[#This Row],[Tipo]]),'[1]tabela de preços'!$D$4:$E$14,2,0)</f>
        <v>100</v>
      </c>
      <c r="K2748" s="3">
        <v>5000</v>
      </c>
      <c r="L2748" s="3">
        <v>2206</v>
      </c>
      <c r="M2748" s="3">
        <v>2794</v>
      </c>
      <c r="N2748" t="s">
        <v>24</v>
      </c>
    </row>
    <row r="2749" spans="2:14" hidden="1" x14ac:dyDescent="0.25">
      <c r="B2749" s="2">
        <v>42536</v>
      </c>
      <c r="C2749" s="7">
        <f>YEAR(base[[#This Row],[Data]])</f>
        <v>2016</v>
      </c>
      <c r="D2749" s="7" t="str">
        <f>UPPER(TEXT(base[[#This Row],[Data]],"mmm"))</f>
        <v>JUN</v>
      </c>
      <c r="E2749" t="s">
        <v>21</v>
      </c>
      <c r="F2749" t="s">
        <v>14</v>
      </c>
      <c r="G2749" t="str">
        <f>PROPER(base[[#This Row],[Evento]]&amp;" "&amp;base[[#This Row],[Tipo]])</f>
        <v>15 Anos Teen</v>
      </c>
      <c r="H2749" t="s">
        <v>12</v>
      </c>
      <c r="I2749">
        <v>100</v>
      </c>
      <c r="J2749" s="3">
        <f>VLOOKUP(_xlfn.CONCAT(base[[#This Row],[Evento]],base[[#This Row],[Tipo]]),'[1]tabela de preços'!$D$4:$E$14,2,0)</f>
        <v>90</v>
      </c>
      <c r="K2749" s="3">
        <v>9000</v>
      </c>
      <c r="L2749" s="3">
        <v>3716</v>
      </c>
      <c r="M2749" s="3">
        <v>5284</v>
      </c>
      <c r="N2749" t="s">
        <v>24</v>
      </c>
    </row>
    <row r="2750" spans="2:14" hidden="1" x14ac:dyDescent="0.25">
      <c r="B2750" s="2">
        <v>42976</v>
      </c>
      <c r="C2750" s="7">
        <f>YEAR(base[[#This Row],[Data]])</f>
        <v>2017</v>
      </c>
      <c r="D2750" s="7" t="str">
        <f>UPPER(TEXT(base[[#This Row],[Data]],"mmm"))</f>
        <v>AGO</v>
      </c>
      <c r="E2750" t="s">
        <v>22</v>
      </c>
      <c r="F2750" t="s">
        <v>16</v>
      </c>
      <c r="G2750" t="str">
        <f>PROPER(base[[#This Row],[Evento]]&amp;" "&amp;base[[#This Row],[Tipo]])</f>
        <v>Despedida Adulto</v>
      </c>
      <c r="H2750" t="s">
        <v>15</v>
      </c>
      <c r="I2750">
        <v>150</v>
      </c>
      <c r="J2750" s="3">
        <f>VLOOKUP(_xlfn.CONCAT(base[[#This Row],[Evento]],base[[#This Row],[Tipo]]),'[1]tabela de preços'!$D$4:$E$14,2,0)</f>
        <v>120</v>
      </c>
      <c r="K2750" s="3">
        <v>18000</v>
      </c>
      <c r="L2750" s="3">
        <v>7583</v>
      </c>
      <c r="M2750" s="3">
        <v>10417</v>
      </c>
      <c r="N2750" t="s">
        <v>24</v>
      </c>
    </row>
    <row r="2751" spans="2:14" hidden="1" x14ac:dyDescent="0.25">
      <c r="B2751" s="2">
        <v>42855</v>
      </c>
      <c r="C2751" s="7">
        <f>YEAR(base[[#This Row],[Data]])</f>
        <v>2017</v>
      </c>
      <c r="D2751" s="7" t="str">
        <f>UPPER(TEXT(base[[#This Row],[Data]],"mmm"))</f>
        <v>ABR</v>
      </c>
      <c r="E2751" t="s">
        <v>10</v>
      </c>
      <c r="F2751" t="s">
        <v>11</v>
      </c>
      <c r="G2751" t="str">
        <f>PROPER(base[[#This Row],[Evento]]&amp;" "&amp;base[[#This Row],[Tipo]])</f>
        <v>Aniversário Infantil</v>
      </c>
      <c r="H2751" t="s">
        <v>12</v>
      </c>
      <c r="I2751">
        <v>50</v>
      </c>
      <c r="J2751" s="3">
        <f>VLOOKUP(_xlfn.CONCAT(base[[#This Row],[Evento]],base[[#This Row],[Tipo]]),'[1]tabela de preços'!$D$4:$E$14,2,0)</f>
        <v>70</v>
      </c>
      <c r="K2751" s="3">
        <v>3500</v>
      </c>
      <c r="L2751" s="3">
        <v>1189</v>
      </c>
      <c r="M2751" s="3">
        <v>2311</v>
      </c>
      <c r="N2751" t="s">
        <v>24</v>
      </c>
    </row>
    <row r="2752" spans="2:14" hidden="1" x14ac:dyDescent="0.25">
      <c r="B2752" s="2">
        <v>42540</v>
      </c>
      <c r="C2752" s="7">
        <f>YEAR(base[[#This Row],[Data]])</f>
        <v>2016</v>
      </c>
      <c r="D2752" s="7" t="str">
        <f>UPPER(TEXT(base[[#This Row],[Data]],"mmm"))</f>
        <v>JUN</v>
      </c>
      <c r="E2752" t="s">
        <v>10</v>
      </c>
      <c r="F2752" t="s">
        <v>14</v>
      </c>
      <c r="G2752" t="str">
        <f>PROPER(base[[#This Row],[Evento]]&amp;" "&amp;base[[#This Row],[Tipo]])</f>
        <v>Aniversário Teen</v>
      </c>
      <c r="H2752" t="s">
        <v>15</v>
      </c>
      <c r="I2752">
        <v>100</v>
      </c>
      <c r="J2752" s="3">
        <f>VLOOKUP(_xlfn.CONCAT(base[[#This Row],[Evento]],base[[#This Row],[Tipo]]),'[1]tabela de preços'!$D$4:$E$14,2,0)</f>
        <v>90</v>
      </c>
      <c r="K2752" s="3">
        <v>9000</v>
      </c>
      <c r="L2752" s="3">
        <v>2979</v>
      </c>
      <c r="M2752" s="3">
        <v>6021</v>
      </c>
      <c r="N2752" t="s">
        <v>24</v>
      </c>
    </row>
    <row r="2753" spans="2:14" hidden="1" x14ac:dyDescent="0.25">
      <c r="B2753" s="2">
        <v>42665</v>
      </c>
      <c r="C2753" s="7">
        <f>YEAR(base[[#This Row],[Data]])</f>
        <v>2016</v>
      </c>
      <c r="D2753" s="7" t="str">
        <f>UPPER(TEXT(base[[#This Row],[Data]],"mmm"))</f>
        <v>OUT</v>
      </c>
      <c r="E2753" t="s">
        <v>10</v>
      </c>
      <c r="F2753" t="s">
        <v>16</v>
      </c>
      <c r="G2753" t="str">
        <f>PROPER(base[[#This Row],[Evento]]&amp;" "&amp;base[[#This Row],[Tipo]])</f>
        <v>Aniversário Adulto</v>
      </c>
      <c r="H2753" t="s">
        <v>12</v>
      </c>
      <c r="I2753">
        <v>150</v>
      </c>
      <c r="J2753" s="3">
        <f>VLOOKUP(_xlfn.CONCAT(base[[#This Row],[Evento]],base[[#This Row],[Tipo]]),'[1]tabela de preços'!$D$4:$E$14,2,0)</f>
        <v>120</v>
      </c>
      <c r="K2753" s="3">
        <v>18000</v>
      </c>
      <c r="L2753" s="3">
        <v>7177</v>
      </c>
      <c r="M2753" s="3">
        <v>10823</v>
      </c>
      <c r="N2753" t="s">
        <v>24</v>
      </c>
    </row>
    <row r="2754" spans="2:14" hidden="1" x14ac:dyDescent="0.25">
      <c r="B2754" s="2">
        <v>43057</v>
      </c>
      <c r="C2754" s="7">
        <f>YEAR(base[[#This Row],[Data]])</f>
        <v>2017</v>
      </c>
      <c r="D2754" s="7" t="str">
        <f>UPPER(TEXT(base[[#This Row],[Data]],"mmm"))</f>
        <v>NOV</v>
      </c>
      <c r="E2754" t="s">
        <v>10</v>
      </c>
      <c r="F2754" t="s">
        <v>17</v>
      </c>
      <c r="G2754" t="str">
        <f>PROPER(base[[#This Row],[Evento]]&amp;" "&amp;base[[#This Row],[Tipo]])</f>
        <v>Aniversário Melhor Idade</v>
      </c>
      <c r="H2754" t="s">
        <v>15</v>
      </c>
      <c r="I2754">
        <v>70</v>
      </c>
      <c r="J2754" s="3">
        <f>VLOOKUP(_xlfn.CONCAT(base[[#This Row],[Evento]],base[[#This Row],[Tipo]]),'[1]tabela de preços'!$D$4:$E$14,2,0)</f>
        <v>120</v>
      </c>
      <c r="K2754" s="3">
        <v>8400</v>
      </c>
      <c r="L2754" s="3">
        <v>3447</v>
      </c>
      <c r="M2754" s="3">
        <v>4953</v>
      </c>
      <c r="N2754" t="s">
        <v>24</v>
      </c>
    </row>
    <row r="2755" spans="2:14" hidden="1" x14ac:dyDescent="0.25">
      <c r="B2755" s="2">
        <v>42408</v>
      </c>
      <c r="C2755" s="7">
        <f>YEAR(base[[#This Row],[Data]])</f>
        <v>2016</v>
      </c>
      <c r="D2755" s="7" t="str">
        <f>UPPER(TEXT(base[[#This Row],[Data]],"mmm"))</f>
        <v>FEV</v>
      </c>
      <c r="E2755" t="s">
        <v>18</v>
      </c>
      <c r="F2755" t="s">
        <v>16</v>
      </c>
      <c r="G2755" t="str">
        <f>PROPER(base[[#This Row],[Evento]]&amp;" "&amp;base[[#This Row],[Tipo]])</f>
        <v>Casamento Adulto</v>
      </c>
      <c r="H2755" t="s">
        <v>12</v>
      </c>
      <c r="I2755">
        <v>120</v>
      </c>
      <c r="J2755" s="3">
        <f>VLOOKUP(_xlfn.CONCAT(base[[#This Row],[Evento]],base[[#This Row],[Tipo]]),'[1]tabela de preços'!$D$4:$E$14,2,0)</f>
        <v>150</v>
      </c>
      <c r="K2755" s="3">
        <v>18000</v>
      </c>
      <c r="L2755" s="3">
        <v>7735</v>
      </c>
      <c r="M2755" s="3">
        <v>10265</v>
      </c>
      <c r="N2755" t="s">
        <v>24</v>
      </c>
    </row>
    <row r="2756" spans="2:14" hidden="1" x14ac:dyDescent="0.25">
      <c r="B2756" s="2">
        <v>42598</v>
      </c>
      <c r="C2756" s="7">
        <f>YEAR(base[[#This Row],[Data]])</f>
        <v>2016</v>
      </c>
      <c r="D2756" s="7" t="str">
        <f>UPPER(TEXT(base[[#This Row],[Data]],"mmm"))</f>
        <v>AGO</v>
      </c>
      <c r="E2756" t="s">
        <v>19</v>
      </c>
      <c r="F2756" t="s">
        <v>16</v>
      </c>
      <c r="G2756" t="str">
        <f>PROPER(base[[#This Row],[Evento]]&amp;" "&amp;base[[#This Row],[Tipo]])</f>
        <v>Bodas Adulto</v>
      </c>
      <c r="H2756" t="s">
        <v>15</v>
      </c>
      <c r="I2756">
        <v>100</v>
      </c>
      <c r="J2756" s="3">
        <f>VLOOKUP(_xlfn.CONCAT(base[[#This Row],[Evento]],base[[#This Row],[Tipo]]),'[1]tabela de preços'!$D$4:$E$14,2,0)</f>
        <v>150</v>
      </c>
      <c r="K2756" s="3">
        <v>15000</v>
      </c>
      <c r="L2756" s="3">
        <v>5418</v>
      </c>
      <c r="M2756" s="3">
        <v>9582</v>
      </c>
      <c r="N2756" t="s">
        <v>24</v>
      </c>
    </row>
    <row r="2757" spans="2:14" hidden="1" x14ac:dyDescent="0.25">
      <c r="B2757" s="2">
        <v>42496</v>
      </c>
      <c r="C2757" s="7">
        <f>YEAR(base[[#This Row],[Data]])</f>
        <v>2016</v>
      </c>
      <c r="D2757" s="7" t="str">
        <f>UPPER(TEXT(base[[#This Row],[Data]],"mmm"))</f>
        <v>MAI</v>
      </c>
      <c r="E2757" t="s">
        <v>19</v>
      </c>
      <c r="F2757" t="s">
        <v>17</v>
      </c>
      <c r="G2757" t="str">
        <f>PROPER(base[[#This Row],[Evento]]&amp;" "&amp;base[[#This Row],[Tipo]])</f>
        <v>Bodas Melhor Idade</v>
      </c>
      <c r="H2757" t="s">
        <v>12</v>
      </c>
      <c r="I2757">
        <v>200</v>
      </c>
      <c r="J2757" s="3">
        <f>VLOOKUP(_xlfn.CONCAT(base[[#This Row],[Evento]],base[[#This Row],[Tipo]]),'[1]tabela de preços'!$D$4:$E$14,2,0)</f>
        <v>120</v>
      </c>
      <c r="K2757" s="3">
        <v>24000</v>
      </c>
      <c r="L2757" s="3">
        <v>8012</v>
      </c>
      <c r="M2757" s="3">
        <v>15988</v>
      </c>
      <c r="N2757" t="s">
        <v>24</v>
      </c>
    </row>
    <row r="2758" spans="2:14" hidden="1" x14ac:dyDescent="0.25">
      <c r="B2758" s="2">
        <v>42536</v>
      </c>
      <c r="C2758" s="7">
        <f>YEAR(base[[#This Row],[Data]])</f>
        <v>2016</v>
      </c>
      <c r="D2758" s="7" t="str">
        <f>UPPER(TEXT(base[[#This Row],[Data]],"mmm"))</f>
        <v>JUN</v>
      </c>
      <c r="E2758" t="s">
        <v>20</v>
      </c>
      <c r="F2758" t="s">
        <v>16</v>
      </c>
      <c r="G2758" t="str">
        <f>PROPER(base[[#This Row],[Evento]]&amp;" "&amp;base[[#This Row],[Tipo]])</f>
        <v>Empresa Adulto</v>
      </c>
      <c r="H2758" t="s">
        <v>15</v>
      </c>
      <c r="I2758">
        <v>50</v>
      </c>
      <c r="J2758" s="3">
        <f>VLOOKUP(_xlfn.CONCAT(base[[#This Row],[Evento]],base[[#This Row],[Tipo]]),'[1]tabela de preços'!$D$4:$E$14,2,0)</f>
        <v>100</v>
      </c>
      <c r="K2758" s="3">
        <v>5000</v>
      </c>
      <c r="L2758" s="3">
        <v>2117</v>
      </c>
      <c r="M2758" s="3">
        <v>2883</v>
      </c>
      <c r="N2758" t="s">
        <v>24</v>
      </c>
    </row>
    <row r="2759" spans="2:14" hidden="1" x14ac:dyDescent="0.25">
      <c r="B2759" s="2">
        <v>42978</v>
      </c>
      <c r="C2759" s="7">
        <f>YEAR(base[[#This Row],[Data]])</f>
        <v>2017</v>
      </c>
      <c r="D2759" s="7" t="str">
        <f>UPPER(TEXT(base[[#This Row],[Data]],"mmm"))</f>
        <v>AGO</v>
      </c>
      <c r="E2759" t="s">
        <v>21</v>
      </c>
      <c r="F2759" t="s">
        <v>14</v>
      </c>
      <c r="G2759" t="str">
        <f>PROPER(base[[#This Row],[Evento]]&amp;" "&amp;base[[#This Row],[Tipo]])</f>
        <v>15 Anos Teen</v>
      </c>
      <c r="H2759" t="s">
        <v>12</v>
      </c>
      <c r="I2759">
        <v>100</v>
      </c>
      <c r="J2759" s="3">
        <f>VLOOKUP(_xlfn.CONCAT(base[[#This Row],[Evento]],base[[#This Row],[Tipo]]),'[1]tabela de preços'!$D$4:$E$14,2,0)</f>
        <v>90</v>
      </c>
      <c r="K2759" s="3">
        <v>9000</v>
      </c>
      <c r="L2759" s="3">
        <v>3259</v>
      </c>
      <c r="M2759" s="3">
        <v>5741</v>
      </c>
      <c r="N2759" t="s">
        <v>24</v>
      </c>
    </row>
    <row r="2760" spans="2:14" hidden="1" x14ac:dyDescent="0.25">
      <c r="B2760" s="2">
        <v>42838</v>
      </c>
      <c r="C2760" s="7">
        <f>YEAR(base[[#This Row],[Data]])</f>
        <v>2017</v>
      </c>
      <c r="D2760" s="7" t="str">
        <f>UPPER(TEXT(base[[#This Row],[Data]],"mmm"))</f>
        <v>ABR</v>
      </c>
      <c r="E2760" t="s">
        <v>22</v>
      </c>
      <c r="F2760" t="s">
        <v>16</v>
      </c>
      <c r="G2760" t="str">
        <f>PROPER(base[[#This Row],[Evento]]&amp;" "&amp;base[[#This Row],[Tipo]])</f>
        <v>Despedida Adulto</v>
      </c>
      <c r="H2760" t="s">
        <v>15</v>
      </c>
      <c r="I2760">
        <v>150</v>
      </c>
      <c r="J2760" s="3">
        <f>VLOOKUP(_xlfn.CONCAT(base[[#This Row],[Evento]],base[[#This Row],[Tipo]]),'[1]tabela de preços'!$D$4:$E$14,2,0)</f>
        <v>120</v>
      </c>
      <c r="K2760" s="3">
        <v>18000</v>
      </c>
      <c r="L2760" s="3">
        <v>6091</v>
      </c>
      <c r="M2760" s="3">
        <v>11909</v>
      </c>
      <c r="N2760" t="s">
        <v>24</v>
      </c>
    </row>
    <row r="2761" spans="2:14" hidden="1" x14ac:dyDescent="0.25">
      <c r="B2761" s="2">
        <v>42816</v>
      </c>
      <c r="C2761" s="7">
        <f>YEAR(base[[#This Row],[Data]])</f>
        <v>2017</v>
      </c>
      <c r="D2761" s="7" t="str">
        <f>UPPER(TEXT(base[[#This Row],[Data]],"mmm"))</f>
        <v>MAR</v>
      </c>
      <c r="E2761" t="s">
        <v>10</v>
      </c>
      <c r="F2761" t="s">
        <v>11</v>
      </c>
      <c r="G2761" t="str">
        <f>PROPER(base[[#This Row],[Evento]]&amp;" "&amp;base[[#This Row],[Tipo]])</f>
        <v>Aniversário Infantil</v>
      </c>
      <c r="H2761" t="s">
        <v>12</v>
      </c>
      <c r="I2761">
        <v>50</v>
      </c>
      <c r="J2761" s="3">
        <f>VLOOKUP(_xlfn.CONCAT(base[[#This Row],[Evento]],base[[#This Row],[Tipo]]),'[1]tabela de preços'!$D$4:$E$14,2,0)</f>
        <v>70</v>
      </c>
      <c r="K2761" s="3">
        <v>3500</v>
      </c>
      <c r="L2761" s="3">
        <v>1262</v>
      </c>
      <c r="M2761" s="3">
        <v>2238</v>
      </c>
      <c r="N2761" t="s">
        <v>24</v>
      </c>
    </row>
    <row r="2762" spans="2:14" hidden="1" x14ac:dyDescent="0.25">
      <c r="B2762" s="2">
        <v>43010</v>
      </c>
      <c r="C2762" s="7">
        <f>YEAR(base[[#This Row],[Data]])</f>
        <v>2017</v>
      </c>
      <c r="D2762" s="7" t="str">
        <f>UPPER(TEXT(base[[#This Row],[Data]],"mmm"))</f>
        <v>OUT</v>
      </c>
      <c r="E2762" t="s">
        <v>10</v>
      </c>
      <c r="F2762" t="s">
        <v>14</v>
      </c>
      <c r="G2762" t="str">
        <f>PROPER(base[[#This Row],[Evento]]&amp;" "&amp;base[[#This Row],[Tipo]])</f>
        <v>Aniversário Teen</v>
      </c>
      <c r="H2762" t="s">
        <v>15</v>
      </c>
      <c r="I2762">
        <v>100</v>
      </c>
      <c r="J2762" s="3">
        <f>VLOOKUP(_xlfn.CONCAT(base[[#This Row],[Evento]],base[[#This Row],[Tipo]]),'[1]tabela de preços'!$D$4:$E$14,2,0)</f>
        <v>90</v>
      </c>
      <c r="K2762" s="3">
        <v>9000</v>
      </c>
      <c r="L2762" s="3">
        <v>3718</v>
      </c>
      <c r="M2762" s="3">
        <v>5282</v>
      </c>
      <c r="N2762" t="s">
        <v>24</v>
      </c>
    </row>
    <row r="2763" spans="2:14" hidden="1" x14ac:dyDescent="0.25">
      <c r="B2763" s="2">
        <v>42733</v>
      </c>
      <c r="C2763" s="7">
        <f>YEAR(base[[#This Row],[Data]])</f>
        <v>2016</v>
      </c>
      <c r="D2763" s="7" t="str">
        <f>UPPER(TEXT(base[[#This Row],[Data]],"mmm"))</f>
        <v>DEZ</v>
      </c>
      <c r="E2763" t="s">
        <v>10</v>
      </c>
      <c r="F2763" t="s">
        <v>16</v>
      </c>
      <c r="G2763" t="str">
        <f>PROPER(base[[#This Row],[Evento]]&amp;" "&amp;base[[#This Row],[Tipo]])</f>
        <v>Aniversário Adulto</v>
      </c>
      <c r="H2763" t="s">
        <v>12</v>
      </c>
      <c r="I2763">
        <v>150</v>
      </c>
      <c r="J2763" s="3">
        <f>VLOOKUP(_xlfn.CONCAT(base[[#This Row],[Evento]],base[[#This Row],[Tipo]]),'[1]tabela de preços'!$D$4:$E$14,2,0)</f>
        <v>120</v>
      </c>
      <c r="K2763" s="3">
        <v>18000</v>
      </c>
      <c r="L2763" s="3">
        <v>6924</v>
      </c>
      <c r="M2763" s="3">
        <v>11076</v>
      </c>
      <c r="N2763" t="s">
        <v>24</v>
      </c>
    </row>
    <row r="2764" spans="2:14" hidden="1" x14ac:dyDescent="0.25">
      <c r="B2764" s="2">
        <v>42389</v>
      </c>
      <c r="C2764" s="7">
        <f>YEAR(base[[#This Row],[Data]])</f>
        <v>2016</v>
      </c>
      <c r="D2764" s="7" t="str">
        <f>UPPER(TEXT(base[[#This Row],[Data]],"mmm"))</f>
        <v>JAN</v>
      </c>
      <c r="E2764" t="s">
        <v>10</v>
      </c>
      <c r="F2764" t="s">
        <v>17</v>
      </c>
      <c r="G2764" t="str">
        <f>PROPER(base[[#This Row],[Evento]]&amp;" "&amp;base[[#This Row],[Tipo]])</f>
        <v>Aniversário Melhor Idade</v>
      </c>
      <c r="H2764" t="s">
        <v>15</v>
      </c>
      <c r="I2764">
        <v>70</v>
      </c>
      <c r="J2764" s="3">
        <f>VLOOKUP(_xlfn.CONCAT(base[[#This Row],[Evento]],base[[#This Row],[Tipo]]),'[1]tabela de preços'!$D$4:$E$14,2,0)</f>
        <v>120</v>
      </c>
      <c r="K2764" s="3">
        <v>8400</v>
      </c>
      <c r="L2764" s="3">
        <v>2873</v>
      </c>
      <c r="M2764" s="3">
        <v>5527</v>
      </c>
      <c r="N2764" t="s">
        <v>24</v>
      </c>
    </row>
    <row r="2765" spans="2:14" hidden="1" x14ac:dyDescent="0.25">
      <c r="B2765" s="2">
        <v>42998</v>
      </c>
      <c r="C2765" s="7">
        <f>YEAR(base[[#This Row],[Data]])</f>
        <v>2017</v>
      </c>
      <c r="D2765" s="7" t="str">
        <f>UPPER(TEXT(base[[#This Row],[Data]],"mmm"))</f>
        <v>SET</v>
      </c>
      <c r="E2765" t="s">
        <v>18</v>
      </c>
      <c r="F2765" t="s">
        <v>16</v>
      </c>
      <c r="G2765" t="str">
        <f>PROPER(base[[#This Row],[Evento]]&amp;" "&amp;base[[#This Row],[Tipo]])</f>
        <v>Casamento Adulto</v>
      </c>
      <c r="H2765" t="s">
        <v>12</v>
      </c>
      <c r="I2765">
        <v>120</v>
      </c>
      <c r="J2765" s="3">
        <f>VLOOKUP(_xlfn.CONCAT(base[[#This Row],[Evento]],base[[#This Row],[Tipo]]),'[1]tabela de preços'!$D$4:$E$14,2,0)</f>
        <v>150</v>
      </c>
      <c r="K2765" s="3">
        <v>18000</v>
      </c>
      <c r="L2765" s="3">
        <v>7285</v>
      </c>
      <c r="M2765" s="3">
        <v>10715</v>
      </c>
      <c r="N2765" t="s">
        <v>24</v>
      </c>
    </row>
    <row r="2766" spans="2:14" hidden="1" x14ac:dyDescent="0.25">
      <c r="B2766" s="2">
        <v>43073</v>
      </c>
      <c r="C2766" s="7">
        <f>YEAR(base[[#This Row],[Data]])</f>
        <v>2017</v>
      </c>
      <c r="D2766" s="7" t="str">
        <f>UPPER(TEXT(base[[#This Row],[Data]],"mmm"))</f>
        <v>DEZ</v>
      </c>
      <c r="E2766" t="s">
        <v>19</v>
      </c>
      <c r="F2766" t="s">
        <v>16</v>
      </c>
      <c r="G2766" t="str">
        <f>PROPER(base[[#This Row],[Evento]]&amp;" "&amp;base[[#This Row],[Tipo]])</f>
        <v>Bodas Adulto</v>
      </c>
      <c r="H2766" t="s">
        <v>15</v>
      </c>
      <c r="I2766">
        <v>100</v>
      </c>
      <c r="J2766" s="3">
        <f>VLOOKUP(_xlfn.CONCAT(base[[#This Row],[Evento]],base[[#This Row],[Tipo]]),'[1]tabela de preços'!$D$4:$E$14,2,0)</f>
        <v>150</v>
      </c>
      <c r="K2766" s="3">
        <v>15000</v>
      </c>
      <c r="L2766" s="3">
        <v>6131</v>
      </c>
      <c r="M2766" s="3">
        <v>8869</v>
      </c>
      <c r="N2766" t="s">
        <v>24</v>
      </c>
    </row>
    <row r="2767" spans="2:14" hidden="1" x14ac:dyDescent="0.25">
      <c r="B2767" s="2">
        <v>42991</v>
      </c>
      <c r="C2767" s="7">
        <f>YEAR(base[[#This Row],[Data]])</f>
        <v>2017</v>
      </c>
      <c r="D2767" s="7" t="str">
        <f>UPPER(TEXT(base[[#This Row],[Data]],"mmm"))</f>
        <v>SET</v>
      </c>
      <c r="E2767" t="s">
        <v>19</v>
      </c>
      <c r="F2767" t="s">
        <v>17</v>
      </c>
      <c r="G2767" t="str">
        <f>PROPER(base[[#This Row],[Evento]]&amp;" "&amp;base[[#This Row],[Tipo]])</f>
        <v>Bodas Melhor Idade</v>
      </c>
      <c r="H2767" t="s">
        <v>12</v>
      </c>
      <c r="I2767">
        <v>200</v>
      </c>
      <c r="J2767" s="3">
        <f>VLOOKUP(_xlfn.CONCAT(base[[#This Row],[Evento]],base[[#This Row],[Tipo]]),'[1]tabela de preços'!$D$4:$E$14,2,0)</f>
        <v>120</v>
      </c>
      <c r="K2767" s="3">
        <v>24000</v>
      </c>
      <c r="L2767" s="3">
        <v>7979</v>
      </c>
      <c r="M2767" s="3">
        <v>16021</v>
      </c>
      <c r="N2767" t="s">
        <v>24</v>
      </c>
    </row>
    <row r="2768" spans="2:14" hidden="1" x14ac:dyDescent="0.25">
      <c r="B2768" s="2">
        <v>42846</v>
      </c>
      <c r="C2768" s="7">
        <f>YEAR(base[[#This Row],[Data]])</f>
        <v>2017</v>
      </c>
      <c r="D2768" s="7" t="str">
        <f>UPPER(TEXT(base[[#This Row],[Data]],"mmm"))</f>
        <v>ABR</v>
      </c>
      <c r="E2768" t="s">
        <v>20</v>
      </c>
      <c r="F2768" t="s">
        <v>16</v>
      </c>
      <c r="G2768" t="str">
        <f>PROPER(base[[#This Row],[Evento]]&amp;" "&amp;base[[#This Row],[Tipo]])</f>
        <v>Empresa Adulto</v>
      </c>
      <c r="H2768" t="s">
        <v>15</v>
      </c>
      <c r="I2768">
        <v>50</v>
      </c>
      <c r="J2768" s="3">
        <f>VLOOKUP(_xlfn.CONCAT(base[[#This Row],[Evento]],base[[#This Row],[Tipo]]),'[1]tabela de preços'!$D$4:$E$14,2,0)</f>
        <v>100</v>
      </c>
      <c r="K2768" s="3">
        <v>5000</v>
      </c>
      <c r="L2768" s="3">
        <v>2096</v>
      </c>
      <c r="M2768" s="3">
        <v>2904</v>
      </c>
      <c r="N2768" t="s">
        <v>24</v>
      </c>
    </row>
    <row r="2769" spans="2:14" hidden="1" x14ac:dyDescent="0.25">
      <c r="B2769" s="2">
        <v>42711</v>
      </c>
      <c r="C2769" s="7">
        <f>YEAR(base[[#This Row],[Data]])</f>
        <v>2016</v>
      </c>
      <c r="D2769" s="7" t="str">
        <f>UPPER(TEXT(base[[#This Row],[Data]],"mmm"))</f>
        <v>DEZ</v>
      </c>
      <c r="E2769" t="s">
        <v>21</v>
      </c>
      <c r="F2769" t="s">
        <v>14</v>
      </c>
      <c r="G2769" t="str">
        <f>PROPER(base[[#This Row],[Evento]]&amp;" "&amp;base[[#This Row],[Tipo]])</f>
        <v>15 Anos Teen</v>
      </c>
      <c r="H2769" t="s">
        <v>12</v>
      </c>
      <c r="I2769">
        <v>100</v>
      </c>
      <c r="J2769" s="3">
        <f>VLOOKUP(_xlfn.CONCAT(base[[#This Row],[Evento]],base[[#This Row],[Tipo]]),'[1]tabela de preços'!$D$4:$E$14,2,0)</f>
        <v>90</v>
      </c>
      <c r="K2769" s="3">
        <v>9000</v>
      </c>
      <c r="L2769" s="3">
        <v>3117</v>
      </c>
      <c r="M2769" s="3">
        <v>5883</v>
      </c>
      <c r="N2769" t="s">
        <v>24</v>
      </c>
    </row>
    <row r="2770" spans="2:14" hidden="1" x14ac:dyDescent="0.25">
      <c r="B2770" s="2">
        <v>42806</v>
      </c>
      <c r="C2770" s="7">
        <f>YEAR(base[[#This Row],[Data]])</f>
        <v>2017</v>
      </c>
      <c r="D2770" s="7" t="str">
        <f>UPPER(TEXT(base[[#This Row],[Data]],"mmm"))</f>
        <v>MAR</v>
      </c>
      <c r="E2770" t="s">
        <v>22</v>
      </c>
      <c r="F2770" t="s">
        <v>16</v>
      </c>
      <c r="G2770" t="str">
        <f>PROPER(base[[#This Row],[Evento]]&amp;" "&amp;base[[#This Row],[Tipo]])</f>
        <v>Despedida Adulto</v>
      </c>
      <c r="H2770" t="s">
        <v>15</v>
      </c>
      <c r="I2770">
        <v>150</v>
      </c>
      <c r="J2770" s="3">
        <f>VLOOKUP(_xlfn.CONCAT(base[[#This Row],[Evento]],base[[#This Row],[Tipo]]),'[1]tabela de preços'!$D$4:$E$14,2,0)</f>
        <v>120</v>
      </c>
      <c r="K2770" s="3">
        <v>18000</v>
      </c>
      <c r="L2770" s="3">
        <v>6442</v>
      </c>
      <c r="M2770" s="3">
        <v>11558</v>
      </c>
      <c r="N2770" t="s">
        <v>24</v>
      </c>
    </row>
    <row r="2771" spans="2:14" hidden="1" x14ac:dyDescent="0.25">
      <c r="B2771" s="2">
        <v>43100</v>
      </c>
      <c r="C2771" s="7">
        <f>YEAR(base[[#This Row],[Data]])</f>
        <v>2017</v>
      </c>
      <c r="D2771" s="7" t="str">
        <f>UPPER(TEXT(base[[#This Row],[Data]],"mmm"))</f>
        <v>DEZ</v>
      </c>
      <c r="E2771" t="s">
        <v>10</v>
      </c>
      <c r="F2771" t="s">
        <v>11</v>
      </c>
      <c r="G2771" t="str">
        <f>PROPER(base[[#This Row],[Evento]]&amp;" "&amp;base[[#This Row],[Tipo]])</f>
        <v>Aniversário Infantil</v>
      </c>
      <c r="H2771" t="s">
        <v>12</v>
      </c>
      <c r="I2771">
        <v>50</v>
      </c>
      <c r="J2771" s="3">
        <f>VLOOKUP(_xlfn.CONCAT(base[[#This Row],[Evento]],base[[#This Row],[Tipo]]),'[1]tabela de preços'!$D$4:$E$14,2,0)</f>
        <v>70</v>
      </c>
      <c r="K2771" s="3">
        <v>3500</v>
      </c>
      <c r="L2771" s="3">
        <v>1456</v>
      </c>
      <c r="M2771" s="3">
        <v>2044</v>
      </c>
      <c r="N2771" t="s">
        <v>24</v>
      </c>
    </row>
    <row r="2772" spans="2:14" hidden="1" x14ac:dyDescent="0.25">
      <c r="B2772" s="2">
        <v>42503</v>
      </c>
      <c r="C2772" s="7">
        <f>YEAR(base[[#This Row],[Data]])</f>
        <v>2016</v>
      </c>
      <c r="D2772" s="7" t="str">
        <f>UPPER(TEXT(base[[#This Row],[Data]],"mmm"))</f>
        <v>MAI</v>
      </c>
      <c r="E2772" t="s">
        <v>10</v>
      </c>
      <c r="F2772" t="s">
        <v>14</v>
      </c>
      <c r="G2772" t="str">
        <f>PROPER(base[[#This Row],[Evento]]&amp;" "&amp;base[[#This Row],[Tipo]])</f>
        <v>Aniversário Teen</v>
      </c>
      <c r="H2772" t="s">
        <v>15</v>
      </c>
      <c r="I2772">
        <v>100</v>
      </c>
      <c r="J2772" s="3">
        <f>VLOOKUP(_xlfn.CONCAT(base[[#This Row],[Evento]],base[[#This Row],[Tipo]]),'[1]tabela de preços'!$D$4:$E$14,2,0)</f>
        <v>90</v>
      </c>
      <c r="K2772" s="3">
        <v>9000</v>
      </c>
      <c r="L2772" s="3">
        <v>3110</v>
      </c>
      <c r="M2772" s="3">
        <v>5890</v>
      </c>
      <c r="N2772" t="s">
        <v>24</v>
      </c>
    </row>
    <row r="2773" spans="2:14" hidden="1" x14ac:dyDescent="0.25">
      <c r="B2773" s="2">
        <v>42383</v>
      </c>
      <c r="C2773" s="7">
        <f>YEAR(base[[#This Row],[Data]])</f>
        <v>2016</v>
      </c>
      <c r="D2773" s="7" t="str">
        <f>UPPER(TEXT(base[[#This Row],[Data]],"mmm"))</f>
        <v>JAN</v>
      </c>
      <c r="E2773" t="s">
        <v>10</v>
      </c>
      <c r="F2773" t="s">
        <v>16</v>
      </c>
      <c r="G2773" t="str">
        <f>PROPER(base[[#This Row],[Evento]]&amp;" "&amp;base[[#This Row],[Tipo]])</f>
        <v>Aniversário Adulto</v>
      </c>
      <c r="H2773" t="s">
        <v>12</v>
      </c>
      <c r="I2773">
        <v>150</v>
      </c>
      <c r="J2773" s="3">
        <f>VLOOKUP(_xlfn.CONCAT(base[[#This Row],[Evento]],base[[#This Row],[Tipo]]),'[1]tabela de preços'!$D$4:$E$14,2,0)</f>
        <v>120</v>
      </c>
      <c r="K2773" s="3">
        <v>18000</v>
      </c>
      <c r="L2773" s="3">
        <v>5953</v>
      </c>
      <c r="M2773" s="3">
        <v>12047</v>
      </c>
      <c r="N2773" t="s">
        <v>24</v>
      </c>
    </row>
    <row r="2774" spans="2:14" hidden="1" x14ac:dyDescent="0.25">
      <c r="B2774" s="2">
        <v>42681</v>
      </c>
      <c r="C2774" s="7">
        <f>YEAR(base[[#This Row],[Data]])</f>
        <v>2016</v>
      </c>
      <c r="D2774" s="7" t="str">
        <f>UPPER(TEXT(base[[#This Row],[Data]],"mmm"))</f>
        <v>NOV</v>
      </c>
      <c r="E2774" t="s">
        <v>10</v>
      </c>
      <c r="F2774" t="s">
        <v>17</v>
      </c>
      <c r="G2774" t="str">
        <f>PROPER(base[[#This Row],[Evento]]&amp;" "&amp;base[[#This Row],[Tipo]])</f>
        <v>Aniversário Melhor Idade</v>
      </c>
      <c r="H2774" t="s">
        <v>15</v>
      </c>
      <c r="I2774">
        <v>70</v>
      </c>
      <c r="J2774" s="3">
        <f>VLOOKUP(_xlfn.CONCAT(base[[#This Row],[Evento]],base[[#This Row],[Tipo]]),'[1]tabela de preços'!$D$4:$E$14,2,0)</f>
        <v>120</v>
      </c>
      <c r="K2774" s="3">
        <v>8400</v>
      </c>
      <c r="L2774" s="3">
        <v>3285</v>
      </c>
      <c r="M2774" s="3">
        <v>5115</v>
      </c>
      <c r="N2774" t="s">
        <v>24</v>
      </c>
    </row>
    <row r="2775" spans="2:14" hidden="1" x14ac:dyDescent="0.25">
      <c r="B2775" s="2">
        <v>42868</v>
      </c>
      <c r="C2775" s="7">
        <f>YEAR(base[[#This Row],[Data]])</f>
        <v>2017</v>
      </c>
      <c r="D2775" s="7" t="str">
        <f>UPPER(TEXT(base[[#This Row],[Data]],"mmm"))</f>
        <v>MAI</v>
      </c>
      <c r="E2775" t="s">
        <v>18</v>
      </c>
      <c r="F2775" t="s">
        <v>16</v>
      </c>
      <c r="G2775" t="str">
        <f>PROPER(base[[#This Row],[Evento]]&amp;" "&amp;base[[#This Row],[Tipo]])</f>
        <v>Casamento Adulto</v>
      </c>
      <c r="H2775" t="s">
        <v>12</v>
      </c>
      <c r="I2775">
        <v>120</v>
      </c>
      <c r="J2775" s="3">
        <f>VLOOKUP(_xlfn.CONCAT(base[[#This Row],[Evento]],base[[#This Row],[Tipo]]),'[1]tabela de preços'!$D$4:$E$14,2,0)</f>
        <v>150</v>
      </c>
      <c r="K2775" s="3">
        <v>18000</v>
      </c>
      <c r="L2775" s="3">
        <v>6391</v>
      </c>
      <c r="M2775" s="3">
        <v>11609</v>
      </c>
      <c r="N2775" t="s">
        <v>24</v>
      </c>
    </row>
    <row r="2776" spans="2:14" hidden="1" x14ac:dyDescent="0.25">
      <c r="B2776" s="2">
        <v>42970</v>
      </c>
      <c r="C2776" s="7">
        <f>YEAR(base[[#This Row],[Data]])</f>
        <v>2017</v>
      </c>
      <c r="D2776" s="7" t="str">
        <f>UPPER(TEXT(base[[#This Row],[Data]],"mmm"))</f>
        <v>AGO</v>
      </c>
      <c r="E2776" t="s">
        <v>19</v>
      </c>
      <c r="F2776" t="s">
        <v>16</v>
      </c>
      <c r="G2776" t="str">
        <f>PROPER(base[[#This Row],[Evento]]&amp;" "&amp;base[[#This Row],[Tipo]])</f>
        <v>Bodas Adulto</v>
      </c>
      <c r="H2776" t="s">
        <v>15</v>
      </c>
      <c r="I2776">
        <v>100</v>
      </c>
      <c r="J2776" s="3">
        <f>VLOOKUP(_xlfn.CONCAT(base[[#This Row],[Evento]],base[[#This Row],[Tipo]]),'[1]tabela de preços'!$D$4:$E$14,2,0)</f>
        <v>150</v>
      </c>
      <c r="K2776" s="3">
        <v>15000</v>
      </c>
      <c r="L2776" s="3">
        <v>6499</v>
      </c>
      <c r="M2776" s="3">
        <v>8501</v>
      </c>
      <c r="N2776" t="s">
        <v>24</v>
      </c>
    </row>
    <row r="2777" spans="2:14" hidden="1" x14ac:dyDescent="0.25">
      <c r="B2777" s="2">
        <v>42559</v>
      </c>
      <c r="C2777" s="7">
        <f>YEAR(base[[#This Row],[Data]])</f>
        <v>2016</v>
      </c>
      <c r="D2777" s="7" t="str">
        <f>UPPER(TEXT(base[[#This Row],[Data]],"mmm"))</f>
        <v>JUL</v>
      </c>
      <c r="E2777" t="s">
        <v>19</v>
      </c>
      <c r="F2777" t="s">
        <v>17</v>
      </c>
      <c r="G2777" t="str">
        <f>PROPER(base[[#This Row],[Evento]]&amp;" "&amp;base[[#This Row],[Tipo]])</f>
        <v>Bodas Melhor Idade</v>
      </c>
      <c r="H2777" t="s">
        <v>12</v>
      </c>
      <c r="I2777">
        <v>200</v>
      </c>
      <c r="J2777" s="3">
        <f>VLOOKUP(_xlfn.CONCAT(base[[#This Row],[Evento]],base[[#This Row],[Tipo]]),'[1]tabela de preços'!$D$4:$E$14,2,0)</f>
        <v>120</v>
      </c>
      <c r="K2777" s="3">
        <v>24000</v>
      </c>
      <c r="L2777" s="3">
        <v>8346</v>
      </c>
      <c r="M2777" s="3">
        <v>15654</v>
      </c>
      <c r="N2777" t="s">
        <v>24</v>
      </c>
    </row>
    <row r="2778" spans="2:14" hidden="1" x14ac:dyDescent="0.25">
      <c r="B2778" s="2">
        <v>42847</v>
      </c>
      <c r="C2778" s="7">
        <f>YEAR(base[[#This Row],[Data]])</f>
        <v>2017</v>
      </c>
      <c r="D2778" s="7" t="str">
        <f>UPPER(TEXT(base[[#This Row],[Data]],"mmm"))</f>
        <v>ABR</v>
      </c>
      <c r="E2778" t="s">
        <v>20</v>
      </c>
      <c r="F2778" t="s">
        <v>16</v>
      </c>
      <c r="G2778" t="str">
        <f>PROPER(base[[#This Row],[Evento]]&amp;" "&amp;base[[#This Row],[Tipo]])</f>
        <v>Empresa Adulto</v>
      </c>
      <c r="H2778" t="s">
        <v>15</v>
      </c>
      <c r="I2778">
        <v>50</v>
      </c>
      <c r="J2778" s="3">
        <f>VLOOKUP(_xlfn.CONCAT(base[[#This Row],[Evento]],base[[#This Row],[Tipo]]),'[1]tabela de preços'!$D$4:$E$14,2,0)</f>
        <v>100</v>
      </c>
      <c r="K2778" s="3">
        <v>5000</v>
      </c>
      <c r="L2778" s="3">
        <v>1664</v>
      </c>
      <c r="M2778" s="3">
        <v>3336</v>
      </c>
      <c r="N2778" t="s">
        <v>24</v>
      </c>
    </row>
    <row r="2779" spans="2:14" hidden="1" x14ac:dyDescent="0.25">
      <c r="B2779" s="2">
        <v>42522</v>
      </c>
      <c r="C2779" s="7">
        <f>YEAR(base[[#This Row],[Data]])</f>
        <v>2016</v>
      </c>
      <c r="D2779" s="7" t="str">
        <f>UPPER(TEXT(base[[#This Row],[Data]],"mmm"))</f>
        <v>JUN</v>
      </c>
      <c r="E2779" t="s">
        <v>21</v>
      </c>
      <c r="F2779" t="s">
        <v>14</v>
      </c>
      <c r="G2779" t="str">
        <f>PROPER(base[[#This Row],[Evento]]&amp;" "&amp;base[[#This Row],[Tipo]])</f>
        <v>15 Anos Teen</v>
      </c>
      <c r="H2779" t="s">
        <v>12</v>
      </c>
      <c r="I2779">
        <v>100</v>
      </c>
      <c r="J2779" s="3">
        <f>VLOOKUP(_xlfn.CONCAT(base[[#This Row],[Evento]],base[[#This Row],[Tipo]]),'[1]tabela de preços'!$D$4:$E$14,2,0)</f>
        <v>90</v>
      </c>
      <c r="K2779" s="3">
        <v>9000</v>
      </c>
      <c r="L2779" s="3">
        <v>3937</v>
      </c>
      <c r="M2779" s="3">
        <v>5063</v>
      </c>
      <c r="N2779" t="s">
        <v>24</v>
      </c>
    </row>
    <row r="2780" spans="2:14" x14ac:dyDescent="0.25">
      <c r="B2780" s="2">
        <v>42753</v>
      </c>
      <c r="C2780" s="7">
        <f>YEAR(base[[#This Row],[Data]])</f>
        <v>2017</v>
      </c>
      <c r="D2780" s="7" t="str">
        <f>UPPER(TEXT(base[[#This Row],[Data]],"mmm"))</f>
        <v>JAN</v>
      </c>
      <c r="E2780" t="s">
        <v>22</v>
      </c>
      <c r="F2780" t="s">
        <v>16</v>
      </c>
      <c r="G2780" t="str">
        <f>PROPER(base[[#This Row],[Evento]]&amp;" "&amp;base[[#This Row],[Tipo]])</f>
        <v>Despedida Adulto</v>
      </c>
      <c r="H2780" t="s">
        <v>15</v>
      </c>
      <c r="I2780">
        <v>150</v>
      </c>
      <c r="J2780" s="3">
        <f>VLOOKUP(_xlfn.CONCAT(base[[#This Row],[Evento]],base[[#This Row],[Tipo]]),'[1]tabela de preços'!$D$4:$E$14,2,0)</f>
        <v>120</v>
      </c>
      <c r="K2780" s="3">
        <v>18000</v>
      </c>
      <c r="L2780" s="3">
        <v>7152</v>
      </c>
      <c r="M2780" s="3">
        <v>10848</v>
      </c>
      <c r="N2780" t="s">
        <v>24</v>
      </c>
    </row>
    <row r="2781" spans="2:14" hidden="1" x14ac:dyDescent="0.25">
      <c r="B2781" s="2">
        <v>42569</v>
      </c>
      <c r="C2781" s="7">
        <f>YEAR(base[[#This Row],[Data]])</f>
        <v>2016</v>
      </c>
      <c r="D2781" s="7" t="str">
        <f>UPPER(TEXT(base[[#This Row],[Data]],"mmm"))</f>
        <v>JUL</v>
      </c>
      <c r="E2781" t="s">
        <v>10</v>
      </c>
      <c r="F2781" t="s">
        <v>11</v>
      </c>
      <c r="G2781" t="str">
        <f>PROPER(base[[#This Row],[Evento]]&amp;" "&amp;base[[#This Row],[Tipo]])</f>
        <v>Aniversário Infantil</v>
      </c>
      <c r="H2781" t="s">
        <v>12</v>
      </c>
      <c r="I2781">
        <v>50</v>
      </c>
      <c r="J2781" s="3">
        <f>VLOOKUP(_xlfn.CONCAT(base[[#This Row],[Evento]],base[[#This Row],[Tipo]]),'[1]tabela de preços'!$D$4:$E$14,2,0)</f>
        <v>70</v>
      </c>
      <c r="K2781" s="3">
        <v>3500</v>
      </c>
      <c r="L2781" s="3">
        <v>1441</v>
      </c>
      <c r="M2781" s="3">
        <v>2059</v>
      </c>
      <c r="N2781" t="s">
        <v>24</v>
      </c>
    </row>
    <row r="2782" spans="2:14" hidden="1" x14ac:dyDescent="0.25">
      <c r="B2782" s="2">
        <v>42395</v>
      </c>
      <c r="C2782" s="7">
        <f>YEAR(base[[#This Row],[Data]])</f>
        <v>2016</v>
      </c>
      <c r="D2782" s="7" t="str">
        <f>UPPER(TEXT(base[[#This Row],[Data]],"mmm"))</f>
        <v>JAN</v>
      </c>
      <c r="E2782" t="s">
        <v>10</v>
      </c>
      <c r="F2782" t="s">
        <v>14</v>
      </c>
      <c r="G2782" t="str">
        <f>PROPER(base[[#This Row],[Evento]]&amp;" "&amp;base[[#This Row],[Tipo]])</f>
        <v>Aniversário Teen</v>
      </c>
      <c r="H2782" t="s">
        <v>15</v>
      </c>
      <c r="I2782">
        <v>100</v>
      </c>
      <c r="J2782" s="3">
        <f>VLOOKUP(_xlfn.CONCAT(base[[#This Row],[Evento]],base[[#This Row],[Tipo]]),'[1]tabela de preços'!$D$4:$E$14,2,0)</f>
        <v>90</v>
      </c>
      <c r="K2782" s="3">
        <v>9000</v>
      </c>
      <c r="L2782" s="3">
        <v>3031</v>
      </c>
      <c r="M2782" s="3">
        <v>5969</v>
      </c>
      <c r="N2782" t="s">
        <v>24</v>
      </c>
    </row>
    <row r="2783" spans="2:14" hidden="1" x14ac:dyDescent="0.25">
      <c r="B2783" s="2">
        <v>42839</v>
      </c>
      <c r="C2783" s="7">
        <f>YEAR(base[[#This Row],[Data]])</f>
        <v>2017</v>
      </c>
      <c r="D2783" s="7" t="str">
        <f>UPPER(TEXT(base[[#This Row],[Data]],"mmm"))</f>
        <v>ABR</v>
      </c>
      <c r="E2783" t="s">
        <v>10</v>
      </c>
      <c r="F2783" t="s">
        <v>16</v>
      </c>
      <c r="G2783" t="str">
        <f>PROPER(base[[#This Row],[Evento]]&amp;" "&amp;base[[#This Row],[Tipo]])</f>
        <v>Aniversário Adulto</v>
      </c>
      <c r="H2783" t="s">
        <v>12</v>
      </c>
      <c r="I2783">
        <v>150</v>
      </c>
      <c r="J2783" s="3">
        <f>VLOOKUP(_xlfn.CONCAT(base[[#This Row],[Evento]],base[[#This Row],[Tipo]]),'[1]tabela de preços'!$D$4:$E$14,2,0)</f>
        <v>120</v>
      </c>
      <c r="K2783" s="3">
        <v>18000</v>
      </c>
      <c r="L2783" s="3">
        <v>6852</v>
      </c>
      <c r="M2783" s="3">
        <v>11148</v>
      </c>
      <c r="N2783" t="s">
        <v>24</v>
      </c>
    </row>
    <row r="2784" spans="2:14" hidden="1" x14ac:dyDescent="0.25">
      <c r="B2784" s="2">
        <v>42450</v>
      </c>
      <c r="C2784" s="7">
        <f>YEAR(base[[#This Row],[Data]])</f>
        <v>2016</v>
      </c>
      <c r="D2784" s="7" t="str">
        <f>UPPER(TEXT(base[[#This Row],[Data]],"mmm"))</f>
        <v>MAR</v>
      </c>
      <c r="E2784" t="s">
        <v>10</v>
      </c>
      <c r="F2784" t="s">
        <v>17</v>
      </c>
      <c r="G2784" t="str">
        <f>PROPER(base[[#This Row],[Evento]]&amp;" "&amp;base[[#This Row],[Tipo]])</f>
        <v>Aniversário Melhor Idade</v>
      </c>
      <c r="H2784" t="s">
        <v>15</v>
      </c>
      <c r="I2784">
        <v>70</v>
      </c>
      <c r="J2784" s="3">
        <f>VLOOKUP(_xlfn.CONCAT(base[[#This Row],[Evento]],base[[#This Row],[Tipo]]),'[1]tabela de preços'!$D$4:$E$14,2,0)</f>
        <v>120</v>
      </c>
      <c r="K2784" s="3">
        <v>8400</v>
      </c>
      <c r="L2784" s="3">
        <v>3164</v>
      </c>
      <c r="M2784" s="3">
        <v>5236</v>
      </c>
      <c r="N2784" t="s">
        <v>24</v>
      </c>
    </row>
    <row r="2785" spans="2:14" hidden="1" x14ac:dyDescent="0.25">
      <c r="B2785" s="2">
        <v>43095</v>
      </c>
      <c r="C2785" s="7">
        <f>YEAR(base[[#This Row],[Data]])</f>
        <v>2017</v>
      </c>
      <c r="D2785" s="7" t="str">
        <f>UPPER(TEXT(base[[#This Row],[Data]],"mmm"))</f>
        <v>DEZ</v>
      </c>
      <c r="E2785" t="s">
        <v>18</v>
      </c>
      <c r="F2785" t="s">
        <v>16</v>
      </c>
      <c r="G2785" t="str">
        <f>PROPER(base[[#This Row],[Evento]]&amp;" "&amp;base[[#This Row],[Tipo]])</f>
        <v>Casamento Adulto</v>
      </c>
      <c r="H2785" t="s">
        <v>12</v>
      </c>
      <c r="I2785">
        <v>120</v>
      </c>
      <c r="J2785" s="3">
        <f>VLOOKUP(_xlfn.CONCAT(base[[#This Row],[Evento]],base[[#This Row],[Tipo]]),'[1]tabela de preços'!$D$4:$E$14,2,0)</f>
        <v>150</v>
      </c>
      <c r="K2785" s="3">
        <v>18000</v>
      </c>
      <c r="L2785" s="3">
        <v>7247</v>
      </c>
      <c r="M2785" s="3">
        <v>10753</v>
      </c>
      <c r="N2785" t="s">
        <v>24</v>
      </c>
    </row>
    <row r="2786" spans="2:14" hidden="1" x14ac:dyDescent="0.25">
      <c r="B2786" s="2">
        <v>42927</v>
      </c>
      <c r="C2786" s="7">
        <f>YEAR(base[[#This Row],[Data]])</f>
        <v>2017</v>
      </c>
      <c r="D2786" s="7" t="str">
        <f>UPPER(TEXT(base[[#This Row],[Data]],"mmm"))</f>
        <v>JUL</v>
      </c>
      <c r="E2786" t="s">
        <v>19</v>
      </c>
      <c r="F2786" t="s">
        <v>16</v>
      </c>
      <c r="G2786" t="str">
        <f>PROPER(base[[#This Row],[Evento]]&amp;" "&amp;base[[#This Row],[Tipo]])</f>
        <v>Bodas Adulto</v>
      </c>
      <c r="H2786" t="s">
        <v>15</v>
      </c>
      <c r="I2786">
        <v>100</v>
      </c>
      <c r="J2786" s="3">
        <f>VLOOKUP(_xlfn.CONCAT(base[[#This Row],[Evento]],base[[#This Row],[Tipo]]),'[1]tabela de preços'!$D$4:$E$14,2,0)</f>
        <v>150</v>
      </c>
      <c r="K2786" s="3">
        <v>15000</v>
      </c>
      <c r="L2786" s="3">
        <v>5212</v>
      </c>
      <c r="M2786" s="3">
        <v>9788</v>
      </c>
      <c r="N2786" t="s">
        <v>24</v>
      </c>
    </row>
    <row r="2787" spans="2:14" hidden="1" x14ac:dyDescent="0.25">
      <c r="B2787" s="2">
        <v>42544</v>
      </c>
      <c r="C2787" s="7">
        <f>YEAR(base[[#This Row],[Data]])</f>
        <v>2016</v>
      </c>
      <c r="D2787" s="7" t="str">
        <f>UPPER(TEXT(base[[#This Row],[Data]],"mmm"))</f>
        <v>JUN</v>
      </c>
      <c r="E2787" t="s">
        <v>19</v>
      </c>
      <c r="F2787" t="s">
        <v>17</v>
      </c>
      <c r="G2787" t="str">
        <f>PROPER(base[[#This Row],[Evento]]&amp;" "&amp;base[[#This Row],[Tipo]])</f>
        <v>Bodas Melhor Idade</v>
      </c>
      <c r="H2787" t="s">
        <v>12</v>
      </c>
      <c r="I2787">
        <v>200</v>
      </c>
      <c r="J2787" s="3">
        <f>VLOOKUP(_xlfn.CONCAT(base[[#This Row],[Evento]],base[[#This Row],[Tipo]]),'[1]tabela de preços'!$D$4:$E$14,2,0)</f>
        <v>120</v>
      </c>
      <c r="K2787" s="3">
        <v>24000</v>
      </c>
      <c r="L2787" s="3">
        <v>9098</v>
      </c>
      <c r="M2787" s="3">
        <v>14902</v>
      </c>
      <c r="N2787" t="s">
        <v>24</v>
      </c>
    </row>
    <row r="2788" spans="2:14" hidden="1" x14ac:dyDescent="0.25">
      <c r="B2788" s="2">
        <v>42903</v>
      </c>
      <c r="C2788" s="7">
        <f>YEAR(base[[#This Row],[Data]])</f>
        <v>2017</v>
      </c>
      <c r="D2788" s="7" t="str">
        <f>UPPER(TEXT(base[[#This Row],[Data]],"mmm"))</f>
        <v>JUN</v>
      </c>
      <c r="E2788" t="s">
        <v>20</v>
      </c>
      <c r="F2788" t="s">
        <v>16</v>
      </c>
      <c r="G2788" t="str">
        <f>PROPER(base[[#This Row],[Evento]]&amp;" "&amp;base[[#This Row],[Tipo]])</f>
        <v>Empresa Adulto</v>
      </c>
      <c r="H2788" t="s">
        <v>15</v>
      </c>
      <c r="I2788">
        <v>50</v>
      </c>
      <c r="J2788" s="3">
        <f>VLOOKUP(_xlfn.CONCAT(base[[#This Row],[Evento]],base[[#This Row],[Tipo]]),'[1]tabela de preços'!$D$4:$E$14,2,0)</f>
        <v>100</v>
      </c>
      <c r="K2788" s="3">
        <v>5000</v>
      </c>
      <c r="L2788" s="3">
        <v>1856</v>
      </c>
      <c r="M2788" s="3">
        <v>3144</v>
      </c>
      <c r="N2788" t="s">
        <v>24</v>
      </c>
    </row>
    <row r="2789" spans="2:14" hidden="1" x14ac:dyDescent="0.25">
      <c r="B2789" s="2">
        <v>42464</v>
      </c>
      <c r="C2789" s="7">
        <f>YEAR(base[[#This Row],[Data]])</f>
        <v>2016</v>
      </c>
      <c r="D2789" s="7" t="str">
        <f>UPPER(TEXT(base[[#This Row],[Data]],"mmm"))</f>
        <v>ABR</v>
      </c>
      <c r="E2789" t="s">
        <v>21</v>
      </c>
      <c r="F2789" t="s">
        <v>14</v>
      </c>
      <c r="G2789" t="str">
        <f>PROPER(base[[#This Row],[Evento]]&amp;" "&amp;base[[#This Row],[Tipo]])</f>
        <v>15 Anos Teen</v>
      </c>
      <c r="H2789" t="s">
        <v>12</v>
      </c>
      <c r="I2789">
        <v>100</v>
      </c>
      <c r="J2789" s="3">
        <f>VLOOKUP(_xlfn.CONCAT(base[[#This Row],[Evento]],base[[#This Row],[Tipo]]),'[1]tabela de preços'!$D$4:$E$14,2,0)</f>
        <v>90</v>
      </c>
      <c r="K2789" s="3">
        <v>9000</v>
      </c>
      <c r="L2789" s="3">
        <v>3768</v>
      </c>
      <c r="M2789" s="3">
        <v>5232</v>
      </c>
      <c r="N2789" t="s">
        <v>24</v>
      </c>
    </row>
    <row r="2790" spans="2:14" hidden="1" x14ac:dyDescent="0.25">
      <c r="B2790" s="2">
        <v>42629</v>
      </c>
      <c r="C2790" s="7">
        <f>YEAR(base[[#This Row],[Data]])</f>
        <v>2016</v>
      </c>
      <c r="D2790" s="7" t="str">
        <f>UPPER(TEXT(base[[#This Row],[Data]],"mmm"))</f>
        <v>SET</v>
      </c>
      <c r="E2790" t="s">
        <v>22</v>
      </c>
      <c r="F2790" t="s">
        <v>16</v>
      </c>
      <c r="G2790" t="str">
        <f>PROPER(base[[#This Row],[Evento]]&amp;" "&amp;base[[#This Row],[Tipo]])</f>
        <v>Despedida Adulto</v>
      </c>
      <c r="H2790" t="s">
        <v>15</v>
      </c>
      <c r="I2790">
        <v>150</v>
      </c>
      <c r="J2790" s="3">
        <f>VLOOKUP(_xlfn.CONCAT(base[[#This Row],[Evento]],base[[#This Row],[Tipo]]),'[1]tabela de preços'!$D$4:$E$14,2,0)</f>
        <v>120</v>
      </c>
      <c r="K2790" s="3">
        <v>18000</v>
      </c>
      <c r="L2790" s="3">
        <v>8034</v>
      </c>
      <c r="M2790" s="3">
        <v>9966</v>
      </c>
      <c r="N2790" t="s">
        <v>24</v>
      </c>
    </row>
    <row r="2791" spans="2:14" hidden="1" x14ac:dyDescent="0.25">
      <c r="B2791" s="2">
        <v>42444</v>
      </c>
      <c r="C2791" s="7">
        <f>YEAR(base[[#This Row],[Data]])</f>
        <v>2016</v>
      </c>
      <c r="D2791" s="7" t="str">
        <f>UPPER(TEXT(base[[#This Row],[Data]],"mmm"))</f>
        <v>MAR</v>
      </c>
      <c r="E2791" t="s">
        <v>10</v>
      </c>
      <c r="F2791" t="s">
        <v>11</v>
      </c>
      <c r="G2791" t="str">
        <f>PROPER(base[[#This Row],[Evento]]&amp;" "&amp;base[[#This Row],[Tipo]])</f>
        <v>Aniversário Infantil</v>
      </c>
      <c r="H2791" t="s">
        <v>12</v>
      </c>
      <c r="I2791">
        <v>50</v>
      </c>
      <c r="J2791" s="3">
        <f>VLOOKUP(_xlfn.CONCAT(base[[#This Row],[Evento]],base[[#This Row],[Tipo]]),'[1]tabela de preços'!$D$4:$E$14,2,0)</f>
        <v>70</v>
      </c>
      <c r="K2791" s="3">
        <v>3500</v>
      </c>
      <c r="L2791" s="3">
        <v>1567</v>
      </c>
      <c r="M2791" s="3">
        <v>1933</v>
      </c>
      <c r="N2791" t="s">
        <v>24</v>
      </c>
    </row>
    <row r="2792" spans="2:14" hidden="1" x14ac:dyDescent="0.25">
      <c r="B2792" s="2">
        <v>42581</v>
      </c>
      <c r="C2792" s="7">
        <f>YEAR(base[[#This Row],[Data]])</f>
        <v>2016</v>
      </c>
      <c r="D2792" s="7" t="str">
        <f>UPPER(TEXT(base[[#This Row],[Data]],"mmm"))</f>
        <v>JUL</v>
      </c>
      <c r="E2792" t="s">
        <v>10</v>
      </c>
      <c r="F2792" t="s">
        <v>14</v>
      </c>
      <c r="G2792" t="str">
        <f>PROPER(base[[#This Row],[Evento]]&amp;" "&amp;base[[#This Row],[Tipo]])</f>
        <v>Aniversário Teen</v>
      </c>
      <c r="H2792" t="s">
        <v>15</v>
      </c>
      <c r="I2792">
        <v>100</v>
      </c>
      <c r="J2792" s="3">
        <f>VLOOKUP(_xlfn.CONCAT(base[[#This Row],[Evento]],base[[#This Row],[Tipo]]),'[1]tabela de preços'!$D$4:$E$14,2,0)</f>
        <v>90</v>
      </c>
      <c r="K2792" s="3">
        <v>9000</v>
      </c>
      <c r="L2792" s="3">
        <v>4017</v>
      </c>
      <c r="M2792" s="3">
        <v>4983</v>
      </c>
      <c r="N2792" t="s">
        <v>24</v>
      </c>
    </row>
    <row r="2793" spans="2:14" hidden="1" x14ac:dyDescent="0.25">
      <c r="B2793" s="2">
        <v>43007</v>
      </c>
      <c r="C2793" s="7">
        <f>YEAR(base[[#This Row],[Data]])</f>
        <v>2017</v>
      </c>
      <c r="D2793" s="7" t="str">
        <f>UPPER(TEXT(base[[#This Row],[Data]],"mmm"))</f>
        <v>SET</v>
      </c>
      <c r="E2793" t="s">
        <v>10</v>
      </c>
      <c r="F2793" t="s">
        <v>16</v>
      </c>
      <c r="G2793" t="str">
        <f>PROPER(base[[#This Row],[Evento]]&amp;" "&amp;base[[#This Row],[Tipo]])</f>
        <v>Aniversário Adulto</v>
      </c>
      <c r="H2793" t="s">
        <v>12</v>
      </c>
      <c r="I2793">
        <v>150</v>
      </c>
      <c r="J2793" s="3">
        <f>VLOOKUP(_xlfn.CONCAT(base[[#This Row],[Evento]],base[[#This Row],[Tipo]]),'[1]tabela de preços'!$D$4:$E$14,2,0)</f>
        <v>120</v>
      </c>
      <c r="K2793" s="3">
        <v>18000</v>
      </c>
      <c r="L2793" s="3">
        <v>6809</v>
      </c>
      <c r="M2793" s="3">
        <v>11191</v>
      </c>
      <c r="N2793" t="s">
        <v>24</v>
      </c>
    </row>
    <row r="2794" spans="2:14" hidden="1" x14ac:dyDescent="0.25">
      <c r="B2794" s="2">
        <v>42991</v>
      </c>
      <c r="C2794" s="7">
        <f>YEAR(base[[#This Row],[Data]])</f>
        <v>2017</v>
      </c>
      <c r="D2794" s="7" t="str">
        <f>UPPER(TEXT(base[[#This Row],[Data]],"mmm"))</f>
        <v>SET</v>
      </c>
      <c r="E2794" t="s">
        <v>10</v>
      </c>
      <c r="F2794" t="s">
        <v>17</v>
      </c>
      <c r="G2794" t="str">
        <f>PROPER(base[[#This Row],[Evento]]&amp;" "&amp;base[[#This Row],[Tipo]])</f>
        <v>Aniversário Melhor Idade</v>
      </c>
      <c r="H2794" t="s">
        <v>15</v>
      </c>
      <c r="I2794">
        <v>70</v>
      </c>
      <c r="J2794" s="3">
        <f>VLOOKUP(_xlfn.CONCAT(base[[#This Row],[Evento]],base[[#This Row],[Tipo]]),'[1]tabela de preços'!$D$4:$E$14,2,0)</f>
        <v>120</v>
      </c>
      <c r="K2794" s="3">
        <v>8400</v>
      </c>
      <c r="L2794" s="3">
        <v>2931</v>
      </c>
      <c r="M2794" s="3">
        <v>5469</v>
      </c>
      <c r="N2794" t="s">
        <v>24</v>
      </c>
    </row>
    <row r="2795" spans="2:14" hidden="1" x14ac:dyDescent="0.25">
      <c r="B2795" s="2">
        <v>42374</v>
      </c>
      <c r="C2795" s="7">
        <f>YEAR(base[[#This Row],[Data]])</f>
        <v>2016</v>
      </c>
      <c r="D2795" s="7" t="str">
        <f>UPPER(TEXT(base[[#This Row],[Data]],"mmm"))</f>
        <v>JAN</v>
      </c>
      <c r="E2795" t="s">
        <v>18</v>
      </c>
      <c r="F2795" t="s">
        <v>16</v>
      </c>
      <c r="G2795" t="str">
        <f>PROPER(base[[#This Row],[Evento]]&amp;" "&amp;base[[#This Row],[Tipo]])</f>
        <v>Casamento Adulto</v>
      </c>
      <c r="H2795" t="s">
        <v>12</v>
      </c>
      <c r="I2795">
        <v>120</v>
      </c>
      <c r="J2795" s="3">
        <f>VLOOKUP(_xlfn.CONCAT(base[[#This Row],[Evento]],base[[#This Row],[Tipo]]),'[1]tabela de preços'!$D$4:$E$14,2,0)</f>
        <v>150</v>
      </c>
      <c r="K2795" s="3">
        <v>18000</v>
      </c>
      <c r="L2795" s="3">
        <v>6317</v>
      </c>
      <c r="M2795" s="3">
        <v>11683</v>
      </c>
      <c r="N2795" t="s">
        <v>24</v>
      </c>
    </row>
    <row r="2796" spans="2:14" hidden="1" x14ac:dyDescent="0.25">
      <c r="B2796" s="2">
        <v>42807</v>
      </c>
      <c r="C2796" s="7">
        <f>YEAR(base[[#This Row],[Data]])</f>
        <v>2017</v>
      </c>
      <c r="D2796" s="7" t="str">
        <f>UPPER(TEXT(base[[#This Row],[Data]],"mmm"))</f>
        <v>MAR</v>
      </c>
      <c r="E2796" t="s">
        <v>19</v>
      </c>
      <c r="F2796" t="s">
        <v>16</v>
      </c>
      <c r="G2796" t="str">
        <f>PROPER(base[[#This Row],[Evento]]&amp;" "&amp;base[[#This Row],[Tipo]])</f>
        <v>Bodas Adulto</v>
      </c>
      <c r="H2796" t="s">
        <v>15</v>
      </c>
      <c r="I2796">
        <v>100</v>
      </c>
      <c r="J2796" s="3">
        <f>VLOOKUP(_xlfn.CONCAT(base[[#This Row],[Evento]],base[[#This Row],[Tipo]]),'[1]tabela de preços'!$D$4:$E$14,2,0)</f>
        <v>150</v>
      </c>
      <c r="K2796" s="3">
        <v>15000</v>
      </c>
      <c r="L2796" s="3">
        <v>5101</v>
      </c>
      <c r="M2796" s="3">
        <v>9899</v>
      </c>
      <c r="N2796" t="s">
        <v>24</v>
      </c>
    </row>
    <row r="2797" spans="2:14" hidden="1" x14ac:dyDescent="0.25">
      <c r="B2797" s="2">
        <v>42458</v>
      </c>
      <c r="C2797" s="7">
        <f>YEAR(base[[#This Row],[Data]])</f>
        <v>2016</v>
      </c>
      <c r="D2797" s="7" t="str">
        <f>UPPER(TEXT(base[[#This Row],[Data]],"mmm"))</f>
        <v>MAR</v>
      </c>
      <c r="E2797" t="s">
        <v>19</v>
      </c>
      <c r="F2797" t="s">
        <v>17</v>
      </c>
      <c r="G2797" t="str">
        <f>PROPER(base[[#This Row],[Evento]]&amp;" "&amp;base[[#This Row],[Tipo]])</f>
        <v>Bodas Melhor Idade</v>
      </c>
      <c r="H2797" t="s">
        <v>12</v>
      </c>
      <c r="I2797">
        <v>200</v>
      </c>
      <c r="J2797" s="3">
        <f>VLOOKUP(_xlfn.CONCAT(base[[#This Row],[Evento]],base[[#This Row],[Tipo]]),'[1]tabela de preços'!$D$4:$E$14,2,0)</f>
        <v>120</v>
      </c>
      <c r="K2797" s="3">
        <v>24000</v>
      </c>
      <c r="L2797" s="3">
        <v>8132</v>
      </c>
      <c r="M2797" s="3">
        <v>15868</v>
      </c>
      <c r="N2797" t="s">
        <v>24</v>
      </c>
    </row>
    <row r="2798" spans="2:14" hidden="1" x14ac:dyDescent="0.25">
      <c r="B2798" s="2">
        <v>42417</v>
      </c>
      <c r="C2798" s="7">
        <f>YEAR(base[[#This Row],[Data]])</f>
        <v>2016</v>
      </c>
      <c r="D2798" s="7" t="str">
        <f>UPPER(TEXT(base[[#This Row],[Data]],"mmm"))</f>
        <v>FEV</v>
      </c>
      <c r="E2798" t="s">
        <v>20</v>
      </c>
      <c r="F2798" t="s">
        <v>16</v>
      </c>
      <c r="G2798" t="str">
        <f>PROPER(base[[#This Row],[Evento]]&amp;" "&amp;base[[#This Row],[Tipo]])</f>
        <v>Empresa Adulto</v>
      </c>
      <c r="H2798" t="s">
        <v>15</v>
      </c>
      <c r="I2798">
        <v>50</v>
      </c>
      <c r="J2798" s="3">
        <f>VLOOKUP(_xlfn.CONCAT(base[[#This Row],[Evento]],base[[#This Row],[Tipo]]),'[1]tabela de preços'!$D$4:$E$14,2,0)</f>
        <v>100</v>
      </c>
      <c r="K2798" s="3">
        <v>5000</v>
      </c>
      <c r="L2798" s="3">
        <v>2028</v>
      </c>
      <c r="M2798" s="3">
        <v>2972</v>
      </c>
      <c r="N2798" t="s">
        <v>24</v>
      </c>
    </row>
    <row r="2799" spans="2:14" hidden="1" x14ac:dyDescent="0.25">
      <c r="B2799" s="2">
        <v>42514</v>
      </c>
      <c r="C2799" s="7">
        <f>YEAR(base[[#This Row],[Data]])</f>
        <v>2016</v>
      </c>
      <c r="D2799" s="7" t="str">
        <f>UPPER(TEXT(base[[#This Row],[Data]],"mmm"))</f>
        <v>MAI</v>
      </c>
      <c r="E2799" t="s">
        <v>21</v>
      </c>
      <c r="F2799" t="s">
        <v>14</v>
      </c>
      <c r="G2799" t="str">
        <f>PROPER(base[[#This Row],[Evento]]&amp;" "&amp;base[[#This Row],[Tipo]])</f>
        <v>15 Anos Teen</v>
      </c>
      <c r="H2799" t="s">
        <v>12</v>
      </c>
      <c r="I2799">
        <v>100</v>
      </c>
      <c r="J2799" s="3">
        <f>VLOOKUP(_xlfn.CONCAT(base[[#This Row],[Evento]],base[[#This Row],[Tipo]]),'[1]tabela de preços'!$D$4:$E$14,2,0)</f>
        <v>90</v>
      </c>
      <c r="K2799" s="3">
        <v>9000</v>
      </c>
      <c r="L2799" s="3">
        <v>3412</v>
      </c>
      <c r="M2799" s="3">
        <v>5588</v>
      </c>
      <c r="N2799" t="s">
        <v>24</v>
      </c>
    </row>
    <row r="2800" spans="2:14" hidden="1" x14ac:dyDescent="0.25">
      <c r="B2800" s="2">
        <v>42476</v>
      </c>
      <c r="C2800" s="7">
        <f>YEAR(base[[#This Row],[Data]])</f>
        <v>2016</v>
      </c>
      <c r="D2800" s="7" t="str">
        <f>UPPER(TEXT(base[[#This Row],[Data]],"mmm"))</f>
        <v>ABR</v>
      </c>
      <c r="E2800" t="s">
        <v>22</v>
      </c>
      <c r="F2800" t="s">
        <v>16</v>
      </c>
      <c r="G2800" t="str">
        <f>PROPER(base[[#This Row],[Evento]]&amp;" "&amp;base[[#This Row],[Tipo]])</f>
        <v>Despedida Adulto</v>
      </c>
      <c r="H2800" t="s">
        <v>15</v>
      </c>
      <c r="I2800">
        <v>150</v>
      </c>
      <c r="J2800" s="3">
        <f>VLOOKUP(_xlfn.CONCAT(base[[#This Row],[Evento]],base[[#This Row],[Tipo]]),'[1]tabela de preços'!$D$4:$E$14,2,0)</f>
        <v>120</v>
      </c>
      <c r="K2800" s="3">
        <v>18000</v>
      </c>
      <c r="L2800" s="3">
        <v>7566</v>
      </c>
      <c r="M2800" s="3">
        <v>10434</v>
      </c>
      <c r="N2800" t="s">
        <v>24</v>
      </c>
    </row>
    <row r="2801" spans="2:14" hidden="1" x14ac:dyDescent="0.25">
      <c r="B2801" s="2">
        <v>42816</v>
      </c>
      <c r="C2801" s="7">
        <f>YEAR(base[[#This Row],[Data]])</f>
        <v>2017</v>
      </c>
      <c r="D2801" s="7" t="str">
        <f>UPPER(TEXT(base[[#This Row],[Data]],"mmm"))</f>
        <v>MAR</v>
      </c>
      <c r="E2801" t="s">
        <v>10</v>
      </c>
      <c r="F2801" t="s">
        <v>11</v>
      </c>
      <c r="G2801" t="str">
        <f>PROPER(base[[#This Row],[Evento]]&amp;" "&amp;base[[#This Row],[Tipo]])</f>
        <v>Aniversário Infantil</v>
      </c>
      <c r="H2801" t="s">
        <v>12</v>
      </c>
      <c r="I2801">
        <v>50</v>
      </c>
      <c r="J2801" s="3">
        <f>VLOOKUP(_xlfn.CONCAT(base[[#This Row],[Evento]],base[[#This Row],[Tipo]]),'[1]tabela de preços'!$D$4:$E$14,2,0)</f>
        <v>70</v>
      </c>
      <c r="K2801" s="3">
        <v>3500</v>
      </c>
      <c r="L2801" s="3">
        <v>1566</v>
      </c>
      <c r="M2801" s="3">
        <v>1934</v>
      </c>
      <c r="N2801" t="s">
        <v>24</v>
      </c>
    </row>
    <row r="2802" spans="2:14" hidden="1" x14ac:dyDescent="0.25">
      <c r="B2802" s="2">
        <v>42409</v>
      </c>
      <c r="C2802" s="7">
        <f>YEAR(base[[#This Row],[Data]])</f>
        <v>2016</v>
      </c>
      <c r="D2802" s="7" t="str">
        <f>UPPER(TEXT(base[[#This Row],[Data]],"mmm"))</f>
        <v>FEV</v>
      </c>
      <c r="E2802" t="s">
        <v>10</v>
      </c>
      <c r="F2802" t="s">
        <v>14</v>
      </c>
      <c r="G2802" t="str">
        <f>PROPER(base[[#This Row],[Evento]]&amp;" "&amp;base[[#This Row],[Tipo]])</f>
        <v>Aniversário Teen</v>
      </c>
      <c r="H2802" t="s">
        <v>15</v>
      </c>
      <c r="I2802">
        <v>100</v>
      </c>
      <c r="J2802" s="3">
        <f>VLOOKUP(_xlfn.CONCAT(base[[#This Row],[Evento]],base[[#This Row],[Tipo]]),'[1]tabela de preços'!$D$4:$E$14,2,0)</f>
        <v>90</v>
      </c>
      <c r="K2802" s="3">
        <v>9000</v>
      </c>
      <c r="L2802" s="3">
        <v>3596</v>
      </c>
      <c r="M2802" s="3">
        <v>5404</v>
      </c>
      <c r="N2802" t="s">
        <v>24</v>
      </c>
    </row>
    <row r="2803" spans="2:14" hidden="1" x14ac:dyDescent="0.25">
      <c r="B2803" s="2">
        <v>42849</v>
      </c>
      <c r="C2803" s="7">
        <f>YEAR(base[[#This Row],[Data]])</f>
        <v>2017</v>
      </c>
      <c r="D2803" s="7" t="str">
        <f>UPPER(TEXT(base[[#This Row],[Data]],"mmm"))</f>
        <v>ABR</v>
      </c>
      <c r="E2803" t="s">
        <v>10</v>
      </c>
      <c r="F2803" t="s">
        <v>16</v>
      </c>
      <c r="G2803" t="str">
        <f>PROPER(base[[#This Row],[Evento]]&amp;" "&amp;base[[#This Row],[Tipo]])</f>
        <v>Aniversário Adulto</v>
      </c>
      <c r="H2803" t="s">
        <v>12</v>
      </c>
      <c r="I2803">
        <v>150</v>
      </c>
      <c r="J2803" s="3">
        <f>VLOOKUP(_xlfn.CONCAT(base[[#This Row],[Evento]],base[[#This Row],[Tipo]]),'[1]tabela de preços'!$D$4:$E$14,2,0)</f>
        <v>120</v>
      </c>
      <c r="K2803" s="3">
        <v>18000</v>
      </c>
      <c r="L2803" s="3">
        <v>6208</v>
      </c>
      <c r="M2803" s="3">
        <v>11792</v>
      </c>
      <c r="N2803" t="s">
        <v>24</v>
      </c>
    </row>
    <row r="2804" spans="2:14" hidden="1" x14ac:dyDescent="0.25">
      <c r="B2804" s="2">
        <v>42561</v>
      </c>
      <c r="C2804" s="7">
        <f>YEAR(base[[#This Row],[Data]])</f>
        <v>2016</v>
      </c>
      <c r="D2804" s="7" t="str">
        <f>UPPER(TEXT(base[[#This Row],[Data]],"mmm"))</f>
        <v>JUL</v>
      </c>
      <c r="E2804" t="s">
        <v>10</v>
      </c>
      <c r="F2804" t="s">
        <v>17</v>
      </c>
      <c r="G2804" t="str">
        <f>PROPER(base[[#This Row],[Evento]]&amp;" "&amp;base[[#This Row],[Tipo]])</f>
        <v>Aniversário Melhor Idade</v>
      </c>
      <c r="H2804" t="s">
        <v>15</v>
      </c>
      <c r="I2804">
        <v>70</v>
      </c>
      <c r="J2804" s="3">
        <f>VLOOKUP(_xlfn.CONCAT(base[[#This Row],[Evento]],base[[#This Row],[Tipo]]),'[1]tabela de preços'!$D$4:$E$14,2,0)</f>
        <v>120</v>
      </c>
      <c r="K2804" s="3">
        <v>8400</v>
      </c>
      <c r="L2804" s="3">
        <v>3327</v>
      </c>
      <c r="M2804" s="3">
        <v>5073</v>
      </c>
      <c r="N2804" t="s">
        <v>24</v>
      </c>
    </row>
    <row r="2805" spans="2:14" hidden="1" x14ac:dyDescent="0.25">
      <c r="B2805" s="2">
        <v>42510</v>
      </c>
      <c r="C2805" s="7">
        <f>YEAR(base[[#This Row],[Data]])</f>
        <v>2016</v>
      </c>
      <c r="D2805" s="7" t="str">
        <f>UPPER(TEXT(base[[#This Row],[Data]],"mmm"))</f>
        <v>MAI</v>
      </c>
      <c r="E2805" t="s">
        <v>18</v>
      </c>
      <c r="F2805" t="s">
        <v>16</v>
      </c>
      <c r="G2805" t="str">
        <f>PROPER(base[[#This Row],[Evento]]&amp;" "&amp;base[[#This Row],[Tipo]])</f>
        <v>Casamento Adulto</v>
      </c>
      <c r="H2805" t="s">
        <v>12</v>
      </c>
      <c r="I2805">
        <v>120</v>
      </c>
      <c r="J2805" s="3">
        <f>VLOOKUP(_xlfn.CONCAT(base[[#This Row],[Evento]],base[[#This Row],[Tipo]]),'[1]tabela de preços'!$D$4:$E$14,2,0)</f>
        <v>150</v>
      </c>
      <c r="K2805" s="3">
        <v>18000</v>
      </c>
      <c r="L2805" s="3">
        <v>6595</v>
      </c>
      <c r="M2805" s="3">
        <v>11405</v>
      </c>
      <c r="N2805" t="s">
        <v>24</v>
      </c>
    </row>
    <row r="2806" spans="2:14" hidden="1" x14ac:dyDescent="0.25">
      <c r="B2806" s="2">
        <v>42767</v>
      </c>
      <c r="C2806" s="7">
        <f>YEAR(base[[#This Row],[Data]])</f>
        <v>2017</v>
      </c>
      <c r="D2806" s="7" t="str">
        <f>UPPER(TEXT(base[[#This Row],[Data]],"mmm"))</f>
        <v>FEV</v>
      </c>
      <c r="E2806" t="s">
        <v>19</v>
      </c>
      <c r="F2806" t="s">
        <v>16</v>
      </c>
      <c r="G2806" t="str">
        <f>PROPER(base[[#This Row],[Evento]]&amp;" "&amp;base[[#This Row],[Tipo]])</f>
        <v>Bodas Adulto</v>
      </c>
      <c r="H2806" t="s">
        <v>15</v>
      </c>
      <c r="I2806">
        <v>100</v>
      </c>
      <c r="J2806" s="3">
        <f>VLOOKUP(_xlfn.CONCAT(base[[#This Row],[Evento]],base[[#This Row],[Tipo]]),'[1]tabela de preços'!$D$4:$E$14,2,0)</f>
        <v>150</v>
      </c>
      <c r="K2806" s="3">
        <v>15000</v>
      </c>
      <c r="L2806" s="3">
        <v>6640</v>
      </c>
      <c r="M2806" s="3">
        <v>8360</v>
      </c>
      <c r="N2806" t="s">
        <v>24</v>
      </c>
    </row>
    <row r="2807" spans="2:14" hidden="1" x14ac:dyDescent="0.25">
      <c r="B2807" s="2">
        <v>42453</v>
      </c>
      <c r="C2807" s="7">
        <f>YEAR(base[[#This Row],[Data]])</f>
        <v>2016</v>
      </c>
      <c r="D2807" s="7" t="str">
        <f>UPPER(TEXT(base[[#This Row],[Data]],"mmm"))</f>
        <v>MAR</v>
      </c>
      <c r="E2807" t="s">
        <v>19</v>
      </c>
      <c r="F2807" t="s">
        <v>17</v>
      </c>
      <c r="G2807" t="str">
        <f>PROPER(base[[#This Row],[Evento]]&amp;" "&amp;base[[#This Row],[Tipo]])</f>
        <v>Bodas Melhor Idade</v>
      </c>
      <c r="H2807" t="s">
        <v>12</v>
      </c>
      <c r="I2807">
        <v>200</v>
      </c>
      <c r="J2807" s="3">
        <f>VLOOKUP(_xlfn.CONCAT(base[[#This Row],[Evento]],base[[#This Row],[Tipo]]),'[1]tabela de preços'!$D$4:$E$14,2,0)</f>
        <v>120</v>
      </c>
      <c r="K2807" s="3">
        <v>24000</v>
      </c>
      <c r="L2807" s="3">
        <v>8245</v>
      </c>
      <c r="M2807" s="3">
        <v>15755</v>
      </c>
      <c r="N2807" t="s">
        <v>24</v>
      </c>
    </row>
    <row r="2808" spans="2:14" x14ac:dyDescent="0.25">
      <c r="B2808" s="2">
        <v>42760</v>
      </c>
      <c r="C2808" s="7">
        <f>YEAR(base[[#This Row],[Data]])</f>
        <v>2017</v>
      </c>
      <c r="D2808" s="7" t="str">
        <f>UPPER(TEXT(base[[#This Row],[Data]],"mmm"))</f>
        <v>JAN</v>
      </c>
      <c r="E2808" t="s">
        <v>20</v>
      </c>
      <c r="F2808" t="s">
        <v>16</v>
      </c>
      <c r="G2808" t="str">
        <f>PROPER(base[[#This Row],[Evento]]&amp;" "&amp;base[[#This Row],[Tipo]])</f>
        <v>Empresa Adulto</v>
      </c>
      <c r="H2808" t="s">
        <v>15</v>
      </c>
      <c r="I2808">
        <v>50</v>
      </c>
      <c r="J2808" s="3">
        <f>VLOOKUP(_xlfn.CONCAT(base[[#This Row],[Evento]],base[[#This Row],[Tipo]]),'[1]tabela de preços'!$D$4:$E$14,2,0)</f>
        <v>100</v>
      </c>
      <c r="K2808" s="3">
        <v>5000</v>
      </c>
      <c r="L2808" s="3">
        <v>1993</v>
      </c>
      <c r="M2808" s="3">
        <v>3007</v>
      </c>
      <c r="N2808" t="s">
        <v>24</v>
      </c>
    </row>
    <row r="2809" spans="2:14" hidden="1" x14ac:dyDescent="0.25">
      <c r="B2809" s="2">
        <v>42853</v>
      </c>
      <c r="C2809" s="7">
        <f>YEAR(base[[#This Row],[Data]])</f>
        <v>2017</v>
      </c>
      <c r="D2809" s="7" t="str">
        <f>UPPER(TEXT(base[[#This Row],[Data]],"mmm"))</f>
        <v>ABR</v>
      </c>
      <c r="E2809" t="s">
        <v>21</v>
      </c>
      <c r="F2809" t="s">
        <v>14</v>
      </c>
      <c r="G2809" t="str">
        <f>PROPER(base[[#This Row],[Evento]]&amp;" "&amp;base[[#This Row],[Tipo]])</f>
        <v>15 Anos Teen</v>
      </c>
      <c r="H2809" t="s">
        <v>12</v>
      </c>
      <c r="I2809">
        <v>100</v>
      </c>
      <c r="J2809" s="3">
        <f>VLOOKUP(_xlfn.CONCAT(base[[#This Row],[Evento]],base[[#This Row],[Tipo]]),'[1]tabela de preços'!$D$4:$E$14,2,0)</f>
        <v>90</v>
      </c>
      <c r="K2809" s="3">
        <v>9000</v>
      </c>
      <c r="L2809" s="3">
        <v>3202</v>
      </c>
      <c r="M2809" s="3">
        <v>5798</v>
      </c>
      <c r="N2809" t="s">
        <v>24</v>
      </c>
    </row>
    <row r="2810" spans="2:14" hidden="1" x14ac:dyDescent="0.25">
      <c r="B2810" s="2">
        <v>42444</v>
      </c>
      <c r="C2810" s="7">
        <f>YEAR(base[[#This Row],[Data]])</f>
        <v>2016</v>
      </c>
      <c r="D2810" s="7" t="str">
        <f>UPPER(TEXT(base[[#This Row],[Data]],"mmm"))</f>
        <v>MAR</v>
      </c>
      <c r="E2810" t="s">
        <v>22</v>
      </c>
      <c r="F2810" t="s">
        <v>16</v>
      </c>
      <c r="G2810" t="str">
        <f>PROPER(base[[#This Row],[Evento]]&amp;" "&amp;base[[#This Row],[Tipo]])</f>
        <v>Despedida Adulto</v>
      </c>
      <c r="H2810" t="s">
        <v>15</v>
      </c>
      <c r="I2810">
        <v>150</v>
      </c>
      <c r="J2810" s="3">
        <f>VLOOKUP(_xlfn.CONCAT(base[[#This Row],[Evento]],base[[#This Row],[Tipo]]),'[1]tabela de preços'!$D$4:$E$14,2,0)</f>
        <v>120</v>
      </c>
      <c r="K2810" s="3">
        <v>18000</v>
      </c>
      <c r="L2810" s="3">
        <v>6624</v>
      </c>
      <c r="M2810" s="3">
        <v>11376</v>
      </c>
      <c r="N2810" t="s">
        <v>24</v>
      </c>
    </row>
    <row r="2811" spans="2:14" hidden="1" x14ac:dyDescent="0.25">
      <c r="B2811" s="2">
        <v>42673</v>
      </c>
      <c r="C2811" s="7">
        <f>YEAR(base[[#This Row],[Data]])</f>
        <v>2016</v>
      </c>
      <c r="D2811" s="7" t="str">
        <f>UPPER(TEXT(base[[#This Row],[Data]],"mmm"))</f>
        <v>OUT</v>
      </c>
      <c r="E2811" t="s">
        <v>10</v>
      </c>
      <c r="F2811" t="s">
        <v>11</v>
      </c>
      <c r="G2811" t="str">
        <f>PROPER(base[[#This Row],[Evento]]&amp;" "&amp;base[[#This Row],[Tipo]])</f>
        <v>Aniversário Infantil</v>
      </c>
      <c r="H2811" t="s">
        <v>12</v>
      </c>
      <c r="I2811">
        <v>50</v>
      </c>
      <c r="J2811" s="3">
        <f>VLOOKUP(_xlfn.CONCAT(base[[#This Row],[Evento]],base[[#This Row],[Tipo]]),'[1]tabela de preços'!$D$4:$E$14,2,0)</f>
        <v>70</v>
      </c>
      <c r="K2811" s="3">
        <v>3500</v>
      </c>
      <c r="L2811" s="3">
        <v>1370</v>
      </c>
      <c r="M2811" s="3">
        <v>2130</v>
      </c>
      <c r="N2811" t="s">
        <v>24</v>
      </c>
    </row>
    <row r="2812" spans="2:14" hidden="1" x14ac:dyDescent="0.25">
      <c r="B2812" s="2">
        <v>42396</v>
      </c>
      <c r="C2812" s="7">
        <f>YEAR(base[[#This Row],[Data]])</f>
        <v>2016</v>
      </c>
      <c r="D2812" s="7" t="str">
        <f>UPPER(TEXT(base[[#This Row],[Data]],"mmm"))</f>
        <v>JAN</v>
      </c>
      <c r="E2812" t="s">
        <v>10</v>
      </c>
      <c r="F2812" t="s">
        <v>14</v>
      </c>
      <c r="G2812" t="str">
        <f>PROPER(base[[#This Row],[Evento]]&amp;" "&amp;base[[#This Row],[Tipo]])</f>
        <v>Aniversário Teen</v>
      </c>
      <c r="H2812" t="s">
        <v>15</v>
      </c>
      <c r="I2812">
        <v>100</v>
      </c>
      <c r="J2812" s="3">
        <f>VLOOKUP(_xlfn.CONCAT(base[[#This Row],[Evento]],base[[#This Row],[Tipo]]),'[1]tabela de preços'!$D$4:$E$14,2,0)</f>
        <v>90</v>
      </c>
      <c r="K2812" s="3">
        <v>9000</v>
      </c>
      <c r="L2812" s="3">
        <v>3769</v>
      </c>
      <c r="M2812" s="3">
        <v>5231</v>
      </c>
      <c r="N2812" t="s">
        <v>24</v>
      </c>
    </row>
    <row r="2813" spans="2:14" hidden="1" x14ac:dyDescent="0.25">
      <c r="B2813" s="2">
        <v>42818</v>
      </c>
      <c r="C2813" s="7">
        <f>YEAR(base[[#This Row],[Data]])</f>
        <v>2017</v>
      </c>
      <c r="D2813" s="7" t="str">
        <f>UPPER(TEXT(base[[#This Row],[Data]],"mmm"))</f>
        <v>MAR</v>
      </c>
      <c r="E2813" t="s">
        <v>10</v>
      </c>
      <c r="F2813" t="s">
        <v>16</v>
      </c>
      <c r="G2813" t="str">
        <f>PROPER(base[[#This Row],[Evento]]&amp;" "&amp;base[[#This Row],[Tipo]])</f>
        <v>Aniversário Adulto</v>
      </c>
      <c r="H2813" t="s">
        <v>12</v>
      </c>
      <c r="I2813">
        <v>150</v>
      </c>
      <c r="J2813" s="3">
        <f>VLOOKUP(_xlfn.CONCAT(base[[#This Row],[Evento]],base[[#This Row],[Tipo]]),'[1]tabela de preços'!$D$4:$E$14,2,0)</f>
        <v>120</v>
      </c>
      <c r="K2813" s="3">
        <v>18000</v>
      </c>
      <c r="L2813" s="3">
        <v>7786</v>
      </c>
      <c r="M2813" s="3">
        <v>10214</v>
      </c>
      <c r="N2813" t="s">
        <v>24</v>
      </c>
    </row>
    <row r="2814" spans="2:14" hidden="1" x14ac:dyDescent="0.25">
      <c r="B2814" s="2">
        <v>42841</v>
      </c>
      <c r="C2814" s="7">
        <f>YEAR(base[[#This Row],[Data]])</f>
        <v>2017</v>
      </c>
      <c r="D2814" s="7" t="str">
        <f>UPPER(TEXT(base[[#This Row],[Data]],"mmm"))</f>
        <v>ABR</v>
      </c>
      <c r="E2814" t="s">
        <v>10</v>
      </c>
      <c r="F2814" t="s">
        <v>17</v>
      </c>
      <c r="G2814" t="str">
        <f>PROPER(base[[#This Row],[Evento]]&amp;" "&amp;base[[#This Row],[Tipo]])</f>
        <v>Aniversário Melhor Idade</v>
      </c>
      <c r="H2814" t="s">
        <v>15</v>
      </c>
      <c r="I2814">
        <v>70</v>
      </c>
      <c r="J2814" s="3">
        <f>VLOOKUP(_xlfn.CONCAT(base[[#This Row],[Evento]],base[[#This Row],[Tipo]]),'[1]tabela de preços'!$D$4:$E$14,2,0)</f>
        <v>120</v>
      </c>
      <c r="K2814" s="3">
        <v>8400</v>
      </c>
      <c r="L2814" s="3">
        <v>3012</v>
      </c>
      <c r="M2814" s="3">
        <v>5388</v>
      </c>
      <c r="N2814" t="s">
        <v>24</v>
      </c>
    </row>
    <row r="2815" spans="2:14" hidden="1" x14ac:dyDescent="0.25">
      <c r="B2815" s="2">
        <v>42859</v>
      </c>
      <c r="C2815" s="7">
        <f>YEAR(base[[#This Row],[Data]])</f>
        <v>2017</v>
      </c>
      <c r="D2815" s="7" t="str">
        <f>UPPER(TEXT(base[[#This Row],[Data]],"mmm"))</f>
        <v>MAI</v>
      </c>
      <c r="E2815" t="s">
        <v>18</v>
      </c>
      <c r="F2815" t="s">
        <v>16</v>
      </c>
      <c r="G2815" t="str">
        <f>PROPER(base[[#This Row],[Evento]]&amp;" "&amp;base[[#This Row],[Tipo]])</f>
        <v>Casamento Adulto</v>
      </c>
      <c r="H2815" t="s">
        <v>12</v>
      </c>
      <c r="I2815">
        <v>120</v>
      </c>
      <c r="J2815" s="3">
        <f>VLOOKUP(_xlfn.CONCAT(base[[#This Row],[Evento]],base[[#This Row],[Tipo]]),'[1]tabela de preços'!$D$4:$E$14,2,0)</f>
        <v>150</v>
      </c>
      <c r="K2815" s="3">
        <v>18000</v>
      </c>
      <c r="L2815" s="3">
        <v>7476</v>
      </c>
      <c r="M2815" s="3">
        <v>10524</v>
      </c>
      <c r="N2815" t="s">
        <v>24</v>
      </c>
    </row>
    <row r="2816" spans="2:14" hidden="1" x14ac:dyDescent="0.25">
      <c r="B2816" s="2">
        <v>42451</v>
      </c>
      <c r="C2816" s="7">
        <f>YEAR(base[[#This Row],[Data]])</f>
        <v>2016</v>
      </c>
      <c r="D2816" s="7" t="str">
        <f>UPPER(TEXT(base[[#This Row],[Data]],"mmm"))</f>
        <v>MAR</v>
      </c>
      <c r="E2816" t="s">
        <v>19</v>
      </c>
      <c r="F2816" t="s">
        <v>16</v>
      </c>
      <c r="G2816" t="str">
        <f>PROPER(base[[#This Row],[Evento]]&amp;" "&amp;base[[#This Row],[Tipo]])</f>
        <v>Bodas Adulto</v>
      </c>
      <c r="H2816" t="s">
        <v>15</v>
      </c>
      <c r="I2816">
        <v>100</v>
      </c>
      <c r="J2816" s="3">
        <f>VLOOKUP(_xlfn.CONCAT(base[[#This Row],[Evento]],base[[#This Row],[Tipo]]),'[1]tabela de preços'!$D$4:$E$14,2,0)</f>
        <v>150</v>
      </c>
      <c r="K2816" s="3">
        <v>15000</v>
      </c>
      <c r="L2816" s="3">
        <v>6377</v>
      </c>
      <c r="M2816" s="3">
        <v>8623</v>
      </c>
      <c r="N2816" t="s">
        <v>24</v>
      </c>
    </row>
    <row r="2817" spans="2:14" hidden="1" x14ac:dyDescent="0.25">
      <c r="B2817" s="2">
        <v>42442</v>
      </c>
      <c r="C2817" s="7">
        <f>YEAR(base[[#This Row],[Data]])</f>
        <v>2016</v>
      </c>
      <c r="D2817" s="7" t="str">
        <f>UPPER(TEXT(base[[#This Row],[Data]],"mmm"))</f>
        <v>MAR</v>
      </c>
      <c r="E2817" t="s">
        <v>19</v>
      </c>
      <c r="F2817" t="s">
        <v>17</v>
      </c>
      <c r="G2817" t="str">
        <f>PROPER(base[[#This Row],[Evento]]&amp;" "&amp;base[[#This Row],[Tipo]])</f>
        <v>Bodas Melhor Idade</v>
      </c>
      <c r="H2817" t="s">
        <v>12</v>
      </c>
      <c r="I2817">
        <v>200</v>
      </c>
      <c r="J2817" s="3">
        <f>VLOOKUP(_xlfn.CONCAT(base[[#This Row],[Evento]],base[[#This Row],[Tipo]]),'[1]tabela de preços'!$D$4:$E$14,2,0)</f>
        <v>120</v>
      </c>
      <c r="K2817" s="3">
        <v>24000</v>
      </c>
      <c r="L2817" s="3">
        <v>9260</v>
      </c>
      <c r="M2817" s="3">
        <v>14740</v>
      </c>
      <c r="N2817" t="s">
        <v>24</v>
      </c>
    </row>
    <row r="2818" spans="2:14" hidden="1" x14ac:dyDescent="0.25">
      <c r="B2818" s="2">
        <v>42436</v>
      </c>
      <c r="C2818" s="7">
        <f>YEAR(base[[#This Row],[Data]])</f>
        <v>2016</v>
      </c>
      <c r="D2818" s="7" t="str">
        <f>UPPER(TEXT(base[[#This Row],[Data]],"mmm"))</f>
        <v>MAR</v>
      </c>
      <c r="E2818" t="s">
        <v>20</v>
      </c>
      <c r="F2818" t="s">
        <v>16</v>
      </c>
      <c r="G2818" t="str">
        <f>PROPER(base[[#This Row],[Evento]]&amp;" "&amp;base[[#This Row],[Tipo]])</f>
        <v>Empresa Adulto</v>
      </c>
      <c r="H2818" t="s">
        <v>15</v>
      </c>
      <c r="I2818">
        <v>50</v>
      </c>
      <c r="J2818" s="3">
        <f>VLOOKUP(_xlfn.CONCAT(base[[#This Row],[Evento]],base[[#This Row],[Tipo]]),'[1]tabela de preços'!$D$4:$E$14,2,0)</f>
        <v>100</v>
      </c>
      <c r="K2818" s="3">
        <v>5000</v>
      </c>
      <c r="L2818" s="3">
        <v>1921</v>
      </c>
      <c r="M2818" s="3">
        <v>3079</v>
      </c>
      <c r="N2818" t="s">
        <v>24</v>
      </c>
    </row>
    <row r="2819" spans="2:14" hidden="1" x14ac:dyDescent="0.25">
      <c r="B2819" s="2">
        <v>43006</v>
      </c>
      <c r="C2819" s="7">
        <f>YEAR(base[[#This Row],[Data]])</f>
        <v>2017</v>
      </c>
      <c r="D2819" s="7" t="str">
        <f>UPPER(TEXT(base[[#This Row],[Data]],"mmm"))</f>
        <v>SET</v>
      </c>
      <c r="E2819" t="s">
        <v>21</v>
      </c>
      <c r="F2819" t="s">
        <v>14</v>
      </c>
      <c r="G2819" t="str">
        <f>PROPER(base[[#This Row],[Evento]]&amp;" "&amp;base[[#This Row],[Tipo]])</f>
        <v>15 Anos Teen</v>
      </c>
      <c r="H2819" t="s">
        <v>12</v>
      </c>
      <c r="I2819">
        <v>100</v>
      </c>
      <c r="J2819" s="3">
        <f>VLOOKUP(_xlfn.CONCAT(base[[#This Row],[Evento]],base[[#This Row],[Tipo]]),'[1]tabela de preços'!$D$4:$E$14,2,0)</f>
        <v>90</v>
      </c>
      <c r="K2819" s="3">
        <v>9000</v>
      </c>
      <c r="L2819" s="3">
        <v>3331</v>
      </c>
      <c r="M2819" s="3">
        <v>5669</v>
      </c>
      <c r="N2819" t="s">
        <v>24</v>
      </c>
    </row>
    <row r="2820" spans="2:14" hidden="1" x14ac:dyDescent="0.25">
      <c r="B2820" s="2">
        <v>42725</v>
      </c>
      <c r="C2820" s="7">
        <f>YEAR(base[[#This Row],[Data]])</f>
        <v>2016</v>
      </c>
      <c r="D2820" s="7" t="str">
        <f>UPPER(TEXT(base[[#This Row],[Data]],"mmm"))</f>
        <v>DEZ</v>
      </c>
      <c r="E2820" t="s">
        <v>22</v>
      </c>
      <c r="F2820" t="s">
        <v>16</v>
      </c>
      <c r="G2820" t="str">
        <f>PROPER(base[[#This Row],[Evento]]&amp;" "&amp;base[[#This Row],[Tipo]])</f>
        <v>Despedida Adulto</v>
      </c>
      <c r="H2820" t="s">
        <v>15</v>
      </c>
      <c r="I2820">
        <v>150</v>
      </c>
      <c r="J2820" s="3">
        <f>VLOOKUP(_xlfn.CONCAT(base[[#This Row],[Evento]],base[[#This Row],[Tipo]]),'[1]tabela de preços'!$D$4:$E$14,2,0)</f>
        <v>120</v>
      </c>
      <c r="K2820" s="3">
        <v>18000</v>
      </c>
      <c r="L2820" s="3">
        <v>7904</v>
      </c>
      <c r="M2820" s="3">
        <v>10096</v>
      </c>
      <c r="N2820" t="s">
        <v>24</v>
      </c>
    </row>
    <row r="2821" spans="2:14" hidden="1" x14ac:dyDescent="0.25">
      <c r="B2821" s="2">
        <v>43010</v>
      </c>
      <c r="C2821" s="7">
        <f>YEAR(base[[#This Row],[Data]])</f>
        <v>2017</v>
      </c>
      <c r="D2821" s="7" t="str">
        <f>UPPER(TEXT(base[[#This Row],[Data]],"mmm"))</f>
        <v>OUT</v>
      </c>
      <c r="E2821" t="s">
        <v>10</v>
      </c>
      <c r="F2821" t="s">
        <v>11</v>
      </c>
      <c r="G2821" t="str">
        <f>PROPER(base[[#This Row],[Evento]]&amp;" "&amp;base[[#This Row],[Tipo]])</f>
        <v>Aniversário Infantil</v>
      </c>
      <c r="H2821" t="s">
        <v>12</v>
      </c>
      <c r="I2821">
        <v>50</v>
      </c>
      <c r="J2821" s="3">
        <f>VLOOKUP(_xlfn.CONCAT(base[[#This Row],[Evento]],base[[#This Row],[Tipo]]),'[1]tabela de preços'!$D$4:$E$14,2,0)</f>
        <v>70</v>
      </c>
      <c r="K2821" s="3">
        <v>3500</v>
      </c>
      <c r="L2821" s="3">
        <v>1172</v>
      </c>
      <c r="M2821" s="3">
        <v>2328</v>
      </c>
      <c r="N2821" t="s">
        <v>24</v>
      </c>
    </row>
    <row r="2822" spans="2:14" hidden="1" x14ac:dyDescent="0.25">
      <c r="B2822" s="2">
        <v>42571</v>
      </c>
      <c r="C2822" s="7">
        <f>YEAR(base[[#This Row],[Data]])</f>
        <v>2016</v>
      </c>
      <c r="D2822" s="7" t="str">
        <f>UPPER(TEXT(base[[#This Row],[Data]],"mmm"))</f>
        <v>JUL</v>
      </c>
      <c r="E2822" t="s">
        <v>10</v>
      </c>
      <c r="F2822" t="s">
        <v>14</v>
      </c>
      <c r="G2822" t="str">
        <f>PROPER(base[[#This Row],[Evento]]&amp;" "&amp;base[[#This Row],[Tipo]])</f>
        <v>Aniversário Teen</v>
      </c>
      <c r="H2822" t="s">
        <v>15</v>
      </c>
      <c r="I2822">
        <v>100</v>
      </c>
      <c r="J2822" s="3">
        <f>VLOOKUP(_xlfn.CONCAT(base[[#This Row],[Evento]],base[[#This Row],[Tipo]]),'[1]tabela de preços'!$D$4:$E$14,2,0)</f>
        <v>90</v>
      </c>
      <c r="K2822" s="3">
        <v>9000</v>
      </c>
      <c r="L2822" s="3">
        <v>3972</v>
      </c>
      <c r="M2822" s="3">
        <v>5028</v>
      </c>
      <c r="N2822" t="s">
        <v>24</v>
      </c>
    </row>
    <row r="2823" spans="2:14" hidden="1" x14ac:dyDescent="0.25">
      <c r="B2823" s="2">
        <v>42948</v>
      </c>
      <c r="C2823" s="7">
        <f>YEAR(base[[#This Row],[Data]])</f>
        <v>2017</v>
      </c>
      <c r="D2823" s="7" t="str">
        <f>UPPER(TEXT(base[[#This Row],[Data]],"mmm"))</f>
        <v>AGO</v>
      </c>
      <c r="E2823" t="s">
        <v>10</v>
      </c>
      <c r="F2823" t="s">
        <v>16</v>
      </c>
      <c r="G2823" t="str">
        <f>PROPER(base[[#This Row],[Evento]]&amp;" "&amp;base[[#This Row],[Tipo]])</f>
        <v>Aniversário Adulto</v>
      </c>
      <c r="H2823" t="s">
        <v>12</v>
      </c>
      <c r="I2823">
        <v>150</v>
      </c>
      <c r="J2823" s="3">
        <f>VLOOKUP(_xlfn.CONCAT(base[[#This Row],[Evento]],base[[#This Row],[Tipo]]),'[1]tabela de preços'!$D$4:$E$14,2,0)</f>
        <v>120</v>
      </c>
      <c r="K2823" s="3">
        <v>18000</v>
      </c>
      <c r="L2823" s="3">
        <v>7290</v>
      </c>
      <c r="M2823" s="3">
        <v>10710</v>
      </c>
      <c r="N2823" t="s">
        <v>24</v>
      </c>
    </row>
    <row r="2824" spans="2:14" x14ac:dyDescent="0.25">
      <c r="B2824" s="2">
        <v>42747</v>
      </c>
      <c r="C2824" s="7">
        <f>YEAR(base[[#This Row],[Data]])</f>
        <v>2017</v>
      </c>
      <c r="D2824" s="7" t="str">
        <f>UPPER(TEXT(base[[#This Row],[Data]],"mmm"))</f>
        <v>JAN</v>
      </c>
      <c r="E2824" t="s">
        <v>10</v>
      </c>
      <c r="F2824" t="s">
        <v>17</v>
      </c>
      <c r="G2824" t="str">
        <f>PROPER(base[[#This Row],[Evento]]&amp;" "&amp;base[[#This Row],[Tipo]])</f>
        <v>Aniversário Melhor Idade</v>
      </c>
      <c r="H2824" t="s">
        <v>15</v>
      </c>
      <c r="I2824">
        <v>70</v>
      </c>
      <c r="J2824" s="3">
        <f>VLOOKUP(_xlfn.CONCAT(base[[#This Row],[Evento]],base[[#This Row],[Tipo]]),'[1]tabela de preços'!$D$4:$E$14,2,0)</f>
        <v>120</v>
      </c>
      <c r="K2824" s="3">
        <v>8400</v>
      </c>
      <c r="L2824" s="3">
        <v>2842</v>
      </c>
      <c r="M2824" s="3">
        <v>5558</v>
      </c>
      <c r="N2824" t="s">
        <v>24</v>
      </c>
    </row>
    <row r="2825" spans="2:14" hidden="1" x14ac:dyDescent="0.25">
      <c r="B2825" s="2">
        <v>42868</v>
      </c>
      <c r="C2825" s="7">
        <f>YEAR(base[[#This Row],[Data]])</f>
        <v>2017</v>
      </c>
      <c r="D2825" s="7" t="str">
        <f>UPPER(TEXT(base[[#This Row],[Data]],"mmm"))</f>
        <v>MAI</v>
      </c>
      <c r="E2825" t="s">
        <v>18</v>
      </c>
      <c r="F2825" t="s">
        <v>16</v>
      </c>
      <c r="G2825" t="str">
        <f>PROPER(base[[#This Row],[Evento]]&amp;" "&amp;base[[#This Row],[Tipo]])</f>
        <v>Casamento Adulto</v>
      </c>
      <c r="H2825" t="s">
        <v>12</v>
      </c>
      <c r="I2825">
        <v>120</v>
      </c>
      <c r="J2825" s="3">
        <f>VLOOKUP(_xlfn.CONCAT(base[[#This Row],[Evento]],base[[#This Row],[Tipo]]),'[1]tabela de preços'!$D$4:$E$14,2,0)</f>
        <v>150</v>
      </c>
      <c r="K2825" s="3">
        <v>18000</v>
      </c>
      <c r="L2825" s="3">
        <v>6735</v>
      </c>
      <c r="M2825" s="3">
        <v>11265</v>
      </c>
      <c r="N2825" t="s">
        <v>24</v>
      </c>
    </row>
    <row r="2826" spans="2:14" hidden="1" x14ac:dyDescent="0.25">
      <c r="B2826" s="2">
        <v>42991</v>
      </c>
      <c r="C2826" s="7">
        <f>YEAR(base[[#This Row],[Data]])</f>
        <v>2017</v>
      </c>
      <c r="D2826" s="7" t="str">
        <f>UPPER(TEXT(base[[#This Row],[Data]],"mmm"))</f>
        <v>SET</v>
      </c>
      <c r="E2826" t="s">
        <v>19</v>
      </c>
      <c r="F2826" t="s">
        <v>16</v>
      </c>
      <c r="G2826" t="str">
        <f>PROPER(base[[#This Row],[Evento]]&amp;" "&amp;base[[#This Row],[Tipo]])</f>
        <v>Bodas Adulto</v>
      </c>
      <c r="H2826" t="s">
        <v>15</v>
      </c>
      <c r="I2826">
        <v>100</v>
      </c>
      <c r="J2826" s="3">
        <f>VLOOKUP(_xlfn.CONCAT(base[[#This Row],[Evento]],base[[#This Row],[Tipo]]),'[1]tabela de preços'!$D$4:$E$14,2,0)</f>
        <v>150</v>
      </c>
      <c r="K2826" s="3">
        <v>15000</v>
      </c>
      <c r="L2826" s="3">
        <v>5296</v>
      </c>
      <c r="M2826" s="3">
        <v>9704</v>
      </c>
      <c r="N2826" t="s">
        <v>24</v>
      </c>
    </row>
    <row r="2827" spans="2:14" hidden="1" x14ac:dyDescent="0.25">
      <c r="B2827" s="2">
        <v>42571</v>
      </c>
      <c r="C2827" s="7">
        <f>YEAR(base[[#This Row],[Data]])</f>
        <v>2016</v>
      </c>
      <c r="D2827" s="7" t="str">
        <f>UPPER(TEXT(base[[#This Row],[Data]],"mmm"))</f>
        <v>JUL</v>
      </c>
      <c r="E2827" t="s">
        <v>19</v>
      </c>
      <c r="F2827" t="s">
        <v>17</v>
      </c>
      <c r="G2827" t="str">
        <f>PROPER(base[[#This Row],[Evento]]&amp;" "&amp;base[[#This Row],[Tipo]])</f>
        <v>Bodas Melhor Idade</v>
      </c>
      <c r="H2827" t="s">
        <v>12</v>
      </c>
      <c r="I2827">
        <v>200</v>
      </c>
      <c r="J2827" s="3">
        <f>VLOOKUP(_xlfn.CONCAT(base[[#This Row],[Evento]],base[[#This Row],[Tipo]]),'[1]tabela de preços'!$D$4:$E$14,2,0)</f>
        <v>120</v>
      </c>
      <c r="K2827" s="3">
        <v>24000</v>
      </c>
      <c r="L2827" s="3">
        <v>8065</v>
      </c>
      <c r="M2827" s="3">
        <v>15935</v>
      </c>
      <c r="N2827" t="s">
        <v>24</v>
      </c>
    </row>
    <row r="2828" spans="2:14" x14ac:dyDescent="0.25">
      <c r="B2828" s="2">
        <v>42738</v>
      </c>
      <c r="C2828" s="7">
        <f>YEAR(base[[#This Row],[Data]])</f>
        <v>2017</v>
      </c>
      <c r="D2828" s="7" t="str">
        <f>UPPER(TEXT(base[[#This Row],[Data]],"mmm"))</f>
        <v>JAN</v>
      </c>
      <c r="E2828" t="s">
        <v>20</v>
      </c>
      <c r="F2828" t="s">
        <v>16</v>
      </c>
      <c r="G2828" t="str">
        <f>PROPER(base[[#This Row],[Evento]]&amp;" "&amp;base[[#This Row],[Tipo]])</f>
        <v>Empresa Adulto</v>
      </c>
      <c r="H2828" t="s">
        <v>15</v>
      </c>
      <c r="I2828">
        <v>50</v>
      </c>
      <c r="J2828" s="3">
        <f>VLOOKUP(_xlfn.CONCAT(base[[#This Row],[Evento]],base[[#This Row],[Tipo]]),'[1]tabela de preços'!$D$4:$E$14,2,0)</f>
        <v>100</v>
      </c>
      <c r="K2828" s="3">
        <v>5000</v>
      </c>
      <c r="L2828" s="3">
        <v>2161</v>
      </c>
      <c r="M2828" s="3">
        <v>2839</v>
      </c>
      <c r="N2828" t="s">
        <v>24</v>
      </c>
    </row>
    <row r="2829" spans="2:14" hidden="1" x14ac:dyDescent="0.25">
      <c r="B2829" s="2">
        <v>43028</v>
      </c>
      <c r="C2829" s="7">
        <f>YEAR(base[[#This Row],[Data]])</f>
        <v>2017</v>
      </c>
      <c r="D2829" s="7" t="str">
        <f>UPPER(TEXT(base[[#This Row],[Data]],"mmm"))</f>
        <v>OUT</v>
      </c>
      <c r="E2829" t="s">
        <v>21</v>
      </c>
      <c r="F2829" t="s">
        <v>14</v>
      </c>
      <c r="G2829" t="str">
        <f>PROPER(base[[#This Row],[Evento]]&amp;" "&amp;base[[#This Row],[Tipo]])</f>
        <v>15 Anos Teen</v>
      </c>
      <c r="H2829" t="s">
        <v>12</v>
      </c>
      <c r="I2829">
        <v>100</v>
      </c>
      <c r="J2829" s="3">
        <f>VLOOKUP(_xlfn.CONCAT(base[[#This Row],[Evento]],base[[#This Row],[Tipo]]),'[1]tabela de preços'!$D$4:$E$14,2,0)</f>
        <v>90</v>
      </c>
      <c r="K2829" s="3">
        <v>9000</v>
      </c>
      <c r="L2829" s="3">
        <v>3525</v>
      </c>
      <c r="M2829" s="3">
        <v>5475</v>
      </c>
      <c r="N2829" t="s">
        <v>24</v>
      </c>
    </row>
    <row r="2830" spans="2:14" hidden="1" x14ac:dyDescent="0.25">
      <c r="B2830" s="2">
        <v>42577</v>
      </c>
      <c r="C2830" s="7">
        <f>YEAR(base[[#This Row],[Data]])</f>
        <v>2016</v>
      </c>
      <c r="D2830" s="7" t="str">
        <f>UPPER(TEXT(base[[#This Row],[Data]],"mmm"))</f>
        <v>JUL</v>
      </c>
      <c r="E2830" t="s">
        <v>22</v>
      </c>
      <c r="F2830" t="s">
        <v>16</v>
      </c>
      <c r="G2830" t="str">
        <f>PROPER(base[[#This Row],[Evento]]&amp;" "&amp;base[[#This Row],[Tipo]])</f>
        <v>Despedida Adulto</v>
      </c>
      <c r="H2830" t="s">
        <v>15</v>
      </c>
      <c r="I2830">
        <v>150</v>
      </c>
      <c r="J2830" s="3">
        <f>VLOOKUP(_xlfn.CONCAT(base[[#This Row],[Evento]],base[[#This Row],[Tipo]]),'[1]tabela de preços'!$D$4:$E$14,2,0)</f>
        <v>120</v>
      </c>
      <c r="K2830" s="3">
        <v>18000</v>
      </c>
      <c r="L2830" s="3">
        <v>8083</v>
      </c>
      <c r="M2830" s="3">
        <v>9917</v>
      </c>
      <c r="N2830" t="s">
        <v>24</v>
      </c>
    </row>
    <row r="2831" spans="2:14" hidden="1" x14ac:dyDescent="0.25">
      <c r="B2831" s="2">
        <v>42867</v>
      </c>
      <c r="C2831" s="7">
        <f>YEAR(base[[#This Row],[Data]])</f>
        <v>2017</v>
      </c>
      <c r="D2831" s="7" t="str">
        <f>UPPER(TEXT(base[[#This Row],[Data]],"mmm"))</f>
        <v>MAI</v>
      </c>
      <c r="E2831" t="s">
        <v>10</v>
      </c>
      <c r="F2831" t="s">
        <v>11</v>
      </c>
      <c r="G2831" t="str">
        <f>PROPER(base[[#This Row],[Evento]]&amp;" "&amp;base[[#This Row],[Tipo]])</f>
        <v>Aniversário Infantil</v>
      </c>
      <c r="H2831" t="s">
        <v>12</v>
      </c>
      <c r="I2831">
        <v>50</v>
      </c>
      <c r="J2831" s="3">
        <f>VLOOKUP(_xlfn.CONCAT(base[[#This Row],[Evento]],base[[#This Row],[Tipo]]),'[1]tabela de preços'!$D$4:$E$14,2,0)</f>
        <v>70</v>
      </c>
      <c r="K2831" s="3">
        <v>3500</v>
      </c>
      <c r="L2831" s="3">
        <v>1527</v>
      </c>
      <c r="M2831" s="3">
        <v>1973</v>
      </c>
      <c r="N2831" t="s">
        <v>24</v>
      </c>
    </row>
    <row r="2832" spans="2:14" hidden="1" x14ac:dyDescent="0.25">
      <c r="B2832" s="2">
        <v>42380</v>
      </c>
      <c r="C2832" s="7">
        <f>YEAR(base[[#This Row],[Data]])</f>
        <v>2016</v>
      </c>
      <c r="D2832" s="7" t="str">
        <f>UPPER(TEXT(base[[#This Row],[Data]],"mmm"))</f>
        <v>JAN</v>
      </c>
      <c r="E2832" t="s">
        <v>10</v>
      </c>
      <c r="F2832" t="s">
        <v>14</v>
      </c>
      <c r="G2832" t="str">
        <f>PROPER(base[[#This Row],[Evento]]&amp;" "&amp;base[[#This Row],[Tipo]])</f>
        <v>Aniversário Teen</v>
      </c>
      <c r="H2832" t="s">
        <v>15</v>
      </c>
      <c r="I2832">
        <v>100</v>
      </c>
      <c r="J2832" s="3">
        <f>VLOOKUP(_xlfn.CONCAT(base[[#This Row],[Evento]],base[[#This Row],[Tipo]]),'[1]tabela de preços'!$D$4:$E$14,2,0)</f>
        <v>90</v>
      </c>
      <c r="K2832" s="3">
        <v>9000</v>
      </c>
      <c r="L2832" s="3">
        <v>3879</v>
      </c>
      <c r="M2832" s="3">
        <v>5121</v>
      </c>
      <c r="N2832" t="s">
        <v>24</v>
      </c>
    </row>
    <row r="2833" spans="2:14" hidden="1" x14ac:dyDescent="0.25">
      <c r="B2833" s="2">
        <v>42555</v>
      </c>
      <c r="C2833" s="7">
        <f>YEAR(base[[#This Row],[Data]])</f>
        <v>2016</v>
      </c>
      <c r="D2833" s="7" t="str">
        <f>UPPER(TEXT(base[[#This Row],[Data]],"mmm"))</f>
        <v>JUL</v>
      </c>
      <c r="E2833" t="s">
        <v>10</v>
      </c>
      <c r="F2833" t="s">
        <v>16</v>
      </c>
      <c r="G2833" t="str">
        <f>PROPER(base[[#This Row],[Evento]]&amp;" "&amp;base[[#This Row],[Tipo]])</f>
        <v>Aniversário Adulto</v>
      </c>
      <c r="H2833" t="s">
        <v>12</v>
      </c>
      <c r="I2833">
        <v>150</v>
      </c>
      <c r="J2833" s="3">
        <f>VLOOKUP(_xlfn.CONCAT(base[[#This Row],[Evento]],base[[#This Row],[Tipo]]),'[1]tabela de preços'!$D$4:$E$14,2,0)</f>
        <v>120</v>
      </c>
      <c r="K2833" s="3">
        <v>18000</v>
      </c>
      <c r="L2833" s="3">
        <v>7700</v>
      </c>
      <c r="M2833" s="3">
        <v>10300</v>
      </c>
      <c r="N2833" t="s">
        <v>24</v>
      </c>
    </row>
    <row r="2834" spans="2:14" hidden="1" x14ac:dyDescent="0.25">
      <c r="B2834" s="2">
        <v>42408</v>
      </c>
      <c r="C2834" s="7">
        <f>YEAR(base[[#This Row],[Data]])</f>
        <v>2016</v>
      </c>
      <c r="D2834" s="7" t="str">
        <f>UPPER(TEXT(base[[#This Row],[Data]],"mmm"))</f>
        <v>FEV</v>
      </c>
      <c r="E2834" t="s">
        <v>10</v>
      </c>
      <c r="F2834" t="s">
        <v>17</v>
      </c>
      <c r="G2834" t="str">
        <f>PROPER(base[[#This Row],[Evento]]&amp;" "&amp;base[[#This Row],[Tipo]])</f>
        <v>Aniversário Melhor Idade</v>
      </c>
      <c r="H2834" t="s">
        <v>15</v>
      </c>
      <c r="I2834">
        <v>70</v>
      </c>
      <c r="J2834" s="3">
        <f>VLOOKUP(_xlfn.CONCAT(base[[#This Row],[Evento]],base[[#This Row],[Tipo]]),'[1]tabela de preços'!$D$4:$E$14,2,0)</f>
        <v>120</v>
      </c>
      <c r="K2834" s="3">
        <v>8400</v>
      </c>
      <c r="L2834" s="3">
        <v>3115</v>
      </c>
      <c r="M2834" s="3">
        <v>5285</v>
      </c>
      <c r="N2834" t="s">
        <v>24</v>
      </c>
    </row>
    <row r="2835" spans="2:14" x14ac:dyDescent="0.25">
      <c r="B2835" s="2">
        <v>42753</v>
      </c>
      <c r="C2835" s="7">
        <f>YEAR(base[[#This Row],[Data]])</f>
        <v>2017</v>
      </c>
      <c r="D2835" s="7" t="str">
        <f>UPPER(TEXT(base[[#This Row],[Data]],"mmm"))</f>
        <v>JAN</v>
      </c>
      <c r="E2835" t="s">
        <v>18</v>
      </c>
      <c r="F2835" t="s">
        <v>16</v>
      </c>
      <c r="G2835" t="str">
        <f>PROPER(base[[#This Row],[Evento]]&amp;" "&amp;base[[#This Row],[Tipo]])</f>
        <v>Casamento Adulto</v>
      </c>
      <c r="H2835" t="s">
        <v>12</v>
      </c>
      <c r="I2835">
        <v>120</v>
      </c>
      <c r="J2835" s="3">
        <f>VLOOKUP(_xlfn.CONCAT(base[[#This Row],[Evento]],base[[#This Row],[Tipo]]),'[1]tabela de preços'!$D$4:$E$14,2,0)</f>
        <v>150</v>
      </c>
      <c r="K2835" s="3">
        <v>18000</v>
      </c>
      <c r="L2835" s="3">
        <v>8007</v>
      </c>
      <c r="M2835" s="3">
        <v>9993</v>
      </c>
      <c r="N2835" t="s">
        <v>24</v>
      </c>
    </row>
    <row r="2836" spans="2:14" hidden="1" x14ac:dyDescent="0.25">
      <c r="B2836" s="2">
        <v>42591</v>
      </c>
      <c r="C2836" s="7">
        <f>YEAR(base[[#This Row],[Data]])</f>
        <v>2016</v>
      </c>
      <c r="D2836" s="7" t="str">
        <f>UPPER(TEXT(base[[#This Row],[Data]],"mmm"))</f>
        <v>AGO</v>
      </c>
      <c r="E2836" t="s">
        <v>19</v>
      </c>
      <c r="F2836" t="s">
        <v>16</v>
      </c>
      <c r="G2836" t="str">
        <f>PROPER(base[[#This Row],[Evento]]&amp;" "&amp;base[[#This Row],[Tipo]])</f>
        <v>Bodas Adulto</v>
      </c>
      <c r="H2836" t="s">
        <v>15</v>
      </c>
      <c r="I2836">
        <v>100</v>
      </c>
      <c r="J2836" s="3">
        <f>VLOOKUP(_xlfn.CONCAT(base[[#This Row],[Evento]],base[[#This Row],[Tipo]]),'[1]tabela de preços'!$D$4:$E$14,2,0)</f>
        <v>150</v>
      </c>
      <c r="K2836" s="3">
        <v>15000</v>
      </c>
      <c r="L2836" s="3">
        <v>6134</v>
      </c>
      <c r="M2836" s="3">
        <v>8866</v>
      </c>
      <c r="N2836" t="s">
        <v>24</v>
      </c>
    </row>
    <row r="2837" spans="2:14" hidden="1" x14ac:dyDescent="0.25">
      <c r="B2837" s="2">
        <v>42904</v>
      </c>
      <c r="C2837" s="7">
        <f>YEAR(base[[#This Row],[Data]])</f>
        <v>2017</v>
      </c>
      <c r="D2837" s="7" t="str">
        <f>UPPER(TEXT(base[[#This Row],[Data]],"mmm"))</f>
        <v>JUN</v>
      </c>
      <c r="E2837" t="s">
        <v>19</v>
      </c>
      <c r="F2837" t="s">
        <v>17</v>
      </c>
      <c r="G2837" t="str">
        <f>PROPER(base[[#This Row],[Evento]]&amp;" "&amp;base[[#This Row],[Tipo]])</f>
        <v>Bodas Melhor Idade</v>
      </c>
      <c r="H2837" t="s">
        <v>12</v>
      </c>
      <c r="I2837">
        <v>200</v>
      </c>
      <c r="J2837" s="3">
        <f>VLOOKUP(_xlfn.CONCAT(base[[#This Row],[Evento]],base[[#This Row],[Tipo]]),'[1]tabela de preços'!$D$4:$E$14,2,0)</f>
        <v>120</v>
      </c>
      <c r="K2837" s="3">
        <v>24000</v>
      </c>
      <c r="L2837" s="3">
        <v>8233</v>
      </c>
      <c r="M2837" s="3">
        <v>15767</v>
      </c>
      <c r="N2837" t="s">
        <v>24</v>
      </c>
    </row>
    <row r="2838" spans="2:14" hidden="1" x14ac:dyDescent="0.25">
      <c r="B2838" s="2">
        <v>42697</v>
      </c>
      <c r="C2838" s="7">
        <f>YEAR(base[[#This Row],[Data]])</f>
        <v>2016</v>
      </c>
      <c r="D2838" s="7" t="str">
        <f>UPPER(TEXT(base[[#This Row],[Data]],"mmm"))</f>
        <v>NOV</v>
      </c>
      <c r="E2838" t="s">
        <v>20</v>
      </c>
      <c r="F2838" t="s">
        <v>16</v>
      </c>
      <c r="G2838" t="str">
        <f>PROPER(base[[#This Row],[Evento]]&amp;" "&amp;base[[#This Row],[Tipo]])</f>
        <v>Empresa Adulto</v>
      </c>
      <c r="H2838" t="s">
        <v>15</v>
      </c>
      <c r="I2838">
        <v>50</v>
      </c>
      <c r="J2838" s="3">
        <f>VLOOKUP(_xlfn.CONCAT(base[[#This Row],[Evento]],base[[#This Row],[Tipo]]),'[1]tabela de preços'!$D$4:$E$14,2,0)</f>
        <v>100</v>
      </c>
      <c r="K2838" s="3">
        <v>5000</v>
      </c>
      <c r="L2838" s="3">
        <v>1756</v>
      </c>
      <c r="M2838" s="3">
        <v>3244</v>
      </c>
      <c r="N2838" t="s">
        <v>24</v>
      </c>
    </row>
    <row r="2839" spans="2:14" hidden="1" x14ac:dyDescent="0.25">
      <c r="B2839" s="2">
        <v>42654</v>
      </c>
      <c r="C2839" s="7">
        <f>YEAR(base[[#This Row],[Data]])</f>
        <v>2016</v>
      </c>
      <c r="D2839" s="7" t="str">
        <f>UPPER(TEXT(base[[#This Row],[Data]],"mmm"))</f>
        <v>OUT</v>
      </c>
      <c r="E2839" t="s">
        <v>21</v>
      </c>
      <c r="F2839" t="s">
        <v>14</v>
      </c>
      <c r="G2839" t="str">
        <f>PROPER(base[[#This Row],[Evento]]&amp;" "&amp;base[[#This Row],[Tipo]])</f>
        <v>15 Anos Teen</v>
      </c>
      <c r="H2839" t="s">
        <v>12</v>
      </c>
      <c r="I2839">
        <v>100</v>
      </c>
      <c r="J2839" s="3">
        <f>VLOOKUP(_xlfn.CONCAT(base[[#This Row],[Evento]],base[[#This Row],[Tipo]]),'[1]tabela de preços'!$D$4:$E$14,2,0)</f>
        <v>90</v>
      </c>
      <c r="K2839" s="3">
        <v>9000</v>
      </c>
      <c r="L2839" s="3">
        <v>3180</v>
      </c>
      <c r="M2839" s="3">
        <v>5820</v>
      </c>
      <c r="N2839" t="s">
        <v>24</v>
      </c>
    </row>
    <row r="2840" spans="2:14" hidden="1" x14ac:dyDescent="0.25">
      <c r="B2840" s="2">
        <v>42460</v>
      </c>
      <c r="C2840" s="7">
        <f>YEAR(base[[#This Row],[Data]])</f>
        <v>2016</v>
      </c>
      <c r="D2840" s="7" t="str">
        <f>UPPER(TEXT(base[[#This Row],[Data]],"mmm"))</f>
        <v>MAR</v>
      </c>
      <c r="E2840" t="s">
        <v>22</v>
      </c>
      <c r="F2840" t="s">
        <v>16</v>
      </c>
      <c r="G2840" t="str">
        <f>PROPER(base[[#This Row],[Evento]]&amp;" "&amp;base[[#This Row],[Tipo]])</f>
        <v>Despedida Adulto</v>
      </c>
      <c r="H2840" t="s">
        <v>15</v>
      </c>
      <c r="I2840">
        <v>150</v>
      </c>
      <c r="J2840" s="3">
        <f>VLOOKUP(_xlfn.CONCAT(base[[#This Row],[Evento]],base[[#This Row],[Tipo]]),'[1]tabela de preços'!$D$4:$E$14,2,0)</f>
        <v>120</v>
      </c>
      <c r="K2840" s="3">
        <v>18000</v>
      </c>
      <c r="L2840" s="3">
        <v>6065</v>
      </c>
      <c r="M2840" s="3">
        <v>11935</v>
      </c>
      <c r="N2840" t="s">
        <v>24</v>
      </c>
    </row>
    <row r="2841" spans="2:14" hidden="1" x14ac:dyDescent="0.25">
      <c r="B2841" s="2">
        <v>42511</v>
      </c>
      <c r="C2841" s="7">
        <f>YEAR(base[[#This Row],[Data]])</f>
        <v>2016</v>
      </c>
      <c r="D2841" s="7" t="str">
        <f>UPPER(TEXT(base[[#This Row],[Data]],"mmm"))</f>
        <v>MAI</v>
      </c>
      <c r="E2841" t="s">
        <v>10</v>
      </c>
      <c r="F2841" t="s">
        <v>11</v>
      </c>
      <c r="G2841" t="str">
        <f>PROPER(base[[#This Row],[Evento]]&amp;" "&amp;base[[#This Row],[Tipo]])</f>
        <v>Aniversário Infantil</v>
      </c>
      <c r="H2841" t="s">
        <v>12</v>
      </c>
      <c r="I2841">
        <v>50</v>
      </c>
      <c r="J2841" s="3">
        <f>VLOOKUP(_xlfn.CONCAT(base[[#This Row],[Evento]],base[[#This Row],[Tipo]]),'[1]tabela de preços'!$D$4:$E$14,2,0)</f>
        <v>70</v>
      </c>
      <c r="K2841" s="3">
        <v>3500</v>
      </c>
      <c r="L2841" s="3">
        <v>1325</v>
      </c>
      <c r="M2841" s="3">
        <v>2175</v>
      </c>
      <c r="N2841" t="s">
        <v>24</v>
      </c>
    </row>
    <row r="2842" spans="2:14" hidden="1" x14ac:dyDescent="0.25">
      <c r="B2842" s="2">
        <v>42844</v>
      </c>
      <c r="C2842" s="7">
        <f>YEAR(base[[#This Row],[Data]])</f>
        <v>2017</v>
      </c>
      <c r="D2842" s="7" t="str">
        <f>UPPER(TEXT(base[[#This Row],[Data]],"mmm"))</f>
        <v>ABR</v>
      </c>
      <c r="E2842" t="s">
        <v>10</v>
      </c>
      <c r="F2842" t="s">
        <v>14</v>
      </c>
      <c r="G2842" t="str">
        <f>PROPER(base[[#This Row],[Evento]]&amp;" "&amp;base[[#This Row],[Tipo]])</f>
        <v>Aniversário Teen</v>
      </c>
      <c r="H2842" t="s">
        <v>15</v>
      </c>
      <c r="I2842">
        <v>100</v>
      </c>
      <c r="J2842" s="3">
        <f>VLOOKUP(_xlfn.CONCAT(base[[#This Row],[Evento]],base[[#This Row],[Tipo]]),'[1]tabela de preços'!$D$4:$E$14,2,0)</f>
        <v>90</v>
      </c>
      <c r="K2842" s="3">
        <v>9000</v>
      </c>
      <c r="L2842" s="3">
        <v>3038</v>
      </c>
      <c r="M2842" s="3">
        <v>5962</v>
      </c>
      <c r="N2842" t="s">
        <v>24</v>
      </c>
    </row>
    <row r="2843" spans="2:14" hidden="1" x14ac:dyDescent="0.25">
      <c r="B2843" s="2">
        <v>42961</v>
      </c>
      <c r="C2843" s="7">
        <f>YEAR(base[[#This Row],[Data]])</f>
        <v>2017</v>
      </c>
      <c r="D2843" s="7" t="str">
        <f>UPPER(TEXT(base[[#This Row],[Data]],"mmm"))</f>
        <v>AGO</v>
      </c>
      <c r="E2843" t="s">
        <v>10</v>
      </c>
      <c r="F2843" t="s">
        <v>16</v>
      </c>
      <c r="G2843" t="str">
        <f>PROPER(base[[#This Row],[Evento]]&amp;" "&amp;base[[#This Row],[Tipo]])</f>
        <v>Aniversário Adulto</v>
      </c>
      <c r="H2843" t="s">
        <v>12</v>
      </c>
      <c r="I2843">
        <v>150</v>
      </c>
      <c r="J2843" s="3">
        <f>VLOOKUP(_xlfn.CONCAT(base[[#This Row],[Evento]],base[[#This Row],[Tipo]]),'[1]tabela de preços'!$D$4:$E$14,2,0)</f>
        <v>120</v>
      </c>
      <c r="K2843" s="3">
        <v>18000</v>
      </c>
      <c r="L2843" s="3">
        <v>6409</v>
      </c>
      <c r="M2843" s="3">
        <v>11591</v>
      </c>
      <c r="N2843" t="s">
        <v>24</v>
      </c>
    </row>
    <row r="2844" spans="2:14" hidden="1" x14ac:dyDescent="0.25">
      <c r="B2844" s="2">
        <v>42899</v>
      </c>
      <c r="C2844" s="7">
        <f>YEAR(base[[#This Row],[Data]])</f>
        <v>2017</v>
      </c>
      <c r="D2844" s="7" t="str">
        <f>UPPER(TEXT(base[[#This Row],[Data]],"mmm"))</f>
        <v>JUN</v>
      </c>
      <c r="E2844" t="s">
        <v>10</v>
      </c>
      <c r="F2844" t="s">
        <v>17</v>
      </c>
      <c r="G2844" t="str">
        <f>PROPER(base[[#This Row],[Evento]]&amp;" "&amp;base[[#This Row],[Tipo]])</f>
        <v>Aniversário Melhor Idade</v>
      </c>
      <c r="H2844" t="s">
        <v>15</v>
      </c>
      <c r="I2844">
        <v>70</v>
      </c>
      <c r="J2844" s="3">
        <f>VLOOKUP(_xlfn.CONCAT(base[[#This Row],[Evento]],base[[#This Row],[Tipo]]),'[1]tabela de preços'!$D$4:$E$14,2,0)</f>
        <v>120</v>
      </c>
      <c r="K2844" s="3">
        <v>8400</v>
      </c>
      <c r="L2844" s="3">
        <v>3298</v>
      </c>
      <c r="M2844" s="3">
        <v>5102</v>
      </c>
      <c r="N2844" t="s">
        <v>24</v>
      </c>
    </row>
    <row r="2845" spans="2:14" hidden="1" x14ac:dyDescent="0.25">
      <c r="B2845" s="2">
        <v>42836</v>
      </c>
      <c r="C2845" s="7">
        <f>YEAR(base[[#This Row],[Data]])</f>
        <v>2017</v>
      </c>
      <c r="D2845" s="7" t="str">
        <f>UPPER(TEXT(base[[#This Row],[Data]],"mmm"))</f>
        <v>ABR</v>
      </c>
      <c r="E2845" t="s">
        <v>18</v>
      </c>
      <c r="F2845" t="s">
        <v>16</v>
      </c>
      <c r="G2845" t="str">
        <f>PROPER(base[[#This Row],[Evento]]&amp;" "&amp;base[[#This Row],[Tipo]])</f>
        <v>Casamento Adulto</v>
      </c>
      <c r="H2845" t="s">
        <v>12</v>
      </c>
      <c r="I2845">
        <v>120</v>
      </c>
      <c r="J2845" s="3">
        <f>VLOOKUP(_xlfn.CONCAT(base[[#This Row],[Evento]],base[[#This Row],[Tipo]]),'[1]tabela de preços'!$D$4:$E$14,2,0)</f>
        <v>150</v>
      </c>
      <c r="K2845" s="3">
        <v>18000</v>
      </c>
      <c r="L2845" s="3">
        <v>6275</v>
      </c>
      <c r="M2845" s="3">
        <v>11725</v>
      </c>
      <c r="N2845" t="s">
        <v>24</v>
      </c>
    </row>
    <row r="2846" spans="2:14" hidden="1" x14ac:dyDescent="0.25">
      <c r="B2846" s="2">
        <v>42869</v>
      </c>
      <c r="C2846" s="7">
        <f>YEAR(base[[#This Row],[Data]])</f>
        <v>2017</v>
      </c>
      <c r="D2846" s="7" t="str">
        <f>UPPER(TEXT(base[[#This Row],[Data]],"mmm"))</f>
        <v>MAI</v>
      </c>
      <c r="E2846" t="s">
        <v>19</v>
      </c>
      <c r="F2846" t="s">
        <v>16</v>
      </c>
      <c r="G2846" t="str">
        <f>PROPER(base[[#This Row],[Evento]]&amp;" "&amp;base[[#This Row],[Tipo]])</f>
        <v>Bodas Adulto</v>
      </c>
      <c r="H2846" t="s">
        <v>15</v>
      </c>
      <c r="I2846">
        <v>100</v>
      </c>
      <c r="J2846" s="3">
        <f>VLOOKUP(_xlfn.CONCAT(base[[#This Row],[Evento]],base[[#This Row],[Tipo]]),'[1]tabela de preços'!$D$4:$E$14,2,0)</f>
        <v>150</v>
      </c>
      <c r="K2846" s="3">
        <v>15000</v>
      </c>
      <c r="L2846" s="3">
        <v>6731</v>
      </c>
      <c r="M2846" s="3">
        <v>8269</v>
      </c>
      <c r="N2846" t="s">
        <v>24</v>
      </c>
    </row>
    <row r="2847" spans="2:14" hidden="1" x14ac:dyDescent="0.25">
      <c r="B2847" s="2">
        <v>43039</v>
      </c>
      <c r="C2847" s="7">
        <f>YEAR(base[[#This Row],[Data]])</f>
        <v>2017</v>
      </c>
      <c r="D2847" s="7" t="str">
        <f>UPPER(TEXT(base[[#This Row],[Data]],"mmm"))</f>
        <v>OUT</v>
      </c>
      <c r="E2847" t="s">
        <v>19</v>
      </c>
      <c r="F2847" t="s">
        <v>17</v>
      </c>
      <c r="G2847" t="str">
        <f>PROPER(base[[#This Row],[Evento]]&amp;" "&amp;base[[#This Row],[Tipo]])</f>
        <v>Bodas Melhor Idade</v>
      </c>
      <c r="H2847" t="s">
        <v>12</v>
      </c>
      <c r="I2847">
        <v>200</v>
      </c>
      <c r="J2847" s="3">
        <f>VLOOKUP(_xlfn.CONCAT(base[[#This Row],[Evento]],base[[#This Row],[Tipo]]),'[1]tabela de preços'!$D$4:$E$14,2,0)</f>
        <v>120</v>
      </c>
      <c r="K2847" s="3">
        <v>24000</v>
      </c>
      <c r="L2847" s="3">
        <v>9068</v>
      </c>
      <c r="M2847" s="3">
        <v>14932</v>
      </c>
      <c r="N2847" t="s">
        <v>24</v>
      </c>
    </row>
    <row r="2848" spans="2:14" hidden="1" x14ac:dyDescent="0.25">
      <c r="B2848" s="2">
        <v>42572</v>
      </c>
      <c r="C2848" s="7">
        <f>YEAR(base[[#This Row],[Data]])</f>
        <v>2016</v>
      </c>
      <c r="D2848" s="7" t="str">
        <f>UPPER(TEXT(base[[#This Row],[Data]],"mmm"))</f>
        <v>JUL</v>
      </c>
      <c r="E2848" t="s">
        <v>20</v>
      </c>
      <c r="F2848" t="s">
        <v>16</v>
      </c>
      <c r="G2848" t="str">
        <f>PROPER(base[[#This Row],[Evento]]&amp;" "&amp;base[[#This Row],[Tipo]])</f>
        <v>Empresa Adulto</v>
      </c>
      <c r="H2848" t="s">
        <v>15</v>
      </c>
      <c r="I2848">
        <v>50</v>
      </c>
      <c r="J2848" s="3">
        <f>VLOOKUP(_xlfn.CONCAT(base[[#This Row],[Evento]],base[[#This Row],[Tipo]]),'[1]tabela de preços'!$D$4:$E$14,2,0)</f>
        <v>100</v>
      </c>
      <c r="K2848" s="3">
        <v>5000</v>
      </c>
      <c r="L2848" s="3">
        <v>2061</v>
      </c>
      <c r="M2848" s="3">
        <v>2939</v>
      </c>
      <c r="N2848" t="s">
        <v>24</v>
      </c>
    </row>
    <row r="2849" spans="2:14" x14ac:dyDescent="0.25">
      <c r="B2849" s="2">
        <v>42742</v>
      </c>
      <c r="C2849" s="7">
        <f>YEAR(base[[#This Row],[Data]])</f>
        <v>2017</v>
      </c>
      <c r="D2849" s="7" t="str">
        <f>UPPER(TEXT(base[[#This Row],[Data]],"mmm"))</f>
        <v>JAN</v>
      </c>
      <c r="E2849" t="s">
        <v>21</v>
      </c>
      <c r="F2849" t="s">
        <v>14</v>
      </c>
      <c r="G2849" t="str">
        <f>PROPER(base[[#This Row],[Evento]]&amp;" "&amp;base[[#This Row],[Tipo]])</f>
        <v>15 Anos Teen</v>
      </c>
      <c r="H2849" t="s">
        <v>12</v>
      </c>
      <c r="I2849">
        <v>100</v>
      </c>
      <c r="J2849" s="3">
        <f>VLOOKUP(_xlfn.CONCAT(base[[#This Row],[Evento]],base[[#This Row],[Tipo]]),'[1]tabela de preços'!$D$4:$E$14,2,0)</f>
        <v>90</v>
      </c>
      <c r="K2849" s="3">
        <v>9000</v>
      </c>
      <c r="L2849" s="3">
        <v>3146</v>
      </c>
      <c r="M2849" s="3">
        <v>5854</v>
      </c>
      <c r="N2849" t="s">
        <v>24</v>
      </c>
    </row>
    <row r="2850" spans="2:14" hidden="1" x14ac:dyDescent="0.25">
      <c r="B2850" s="2">
        <v>42960</v>
      </c>
      <c r="C2850" s="7">
        <f>YEAR(base[[#This Row],[Data]])</f>
        <v>2017</v>
      </c>
      <c r="D2850" s="7" t="str">
        <f>UPPER(TEXT(base[[#This Row],[Data]],"mmm"))</f>
        <v>AGO</v>
      </c>
      <c r="E2850" t="s">
        <v>22</v>
      </c>
      <c r="F2850" t="s">
        <v>16</v>
      </c>
      <c r="G2850" t="str">
        <f>PROPER(base[[#This Row],[Evento]]&amp;" "&amp;base[[#This Row],[Tipo]])</f>
        <v>Despedida Adulto</v>
      </c>
      <c r="H2850" t="s">
        <v>15</v>
      </c>
      <c r="I2850">
        <v>150</v>
      </c>
      <c r="J2850" s="3">
        <f>VLOOKUP(_xlfn.CONCAT(base[[#This Row],[Evento]],base[[#This Row],[Tipo]]),'[1]tabela de preços'!$D$4:$E$14,2,0)</f>
        <v>120</v>
      </c>
      <c r="K2850" s="3">
        <v>18000</v>
      </c>
      <c r="L2850" s="3">
        <v>6200</v>
      </c>
      <c r="M2850" s="3">
        <v>11800</v>
      </c>
      <c r="N2850" t="s">
        <v>24</v>
      </c>
    </row>
    <row r="2851" spans="2:14" hidden="1" x14ac:dyDescent="0.25">
      <c r="B2851" s="2">
        <v>42686</v>
      </c>
      <c r="C2851" s="7">
        <f>YEAR(base[[#This Row],[Data]])</f>
        <v>2016</v>
      </c>
      <c r="D2851" s="7" t="str">
        <f>UPPER(TEXT(base[[#This Row],[Data]],"mmm"))</f>
        <v>NOV</v>
      </c>
      <c r="E2851" t="s">
        <v>10</v>
      </c>
      <c r="F2851" t="s">
        <v>11</v>
      </c>
      <c r="G2851" t="str">
        <f>PROPER(base[[#This Row],[Evento]]&amp;" "&amp;base[[#This Row],[Tipo]])</f>
        <v>Aniversário Infantil</v>
      </c>
      <c r="H2851" t="s">
        <v>12</v>
      </c>
      <c r="I2851">
        <v>50</v>
      </c>
      <c r="J2851" s="3">
        <f>VLOOKUP(_xlfn.CONCAT(base[[#This Row],[Evento]],base[[#This Row],[Tipo]]),'[1]tabela de preços'!$D$4:$E$14,2,0)</f>
        <v>70</v>
      </c>
      <c r="K2851" s="3">
        <v>3500</v>
      </c>
      <c r="L2851" s="3">
        <v>1467</v>
      </c>
      <c r="M2851" s="3">
        <v>2033</v>
      </c>
      <c r="N2851" t="s">
        <v>24</v>
      </c>
    </row>
    <row r="2852" spans="2:14" hidden="1" x14ac:dyDescent="0.25">
      <c r="B2852" s="2">
        <v>42398</v>
      </c>
      <c r="C2852" s="7">
        <f>YEAR(base[[#This Row],[Data]])</f>
        <v>2016</v>
      </c>
      <c r="D2852" s="7" t="str">
        <f>UPPER(TEXT(base[[#This Row],[Data]],"mmm"))</f>
        <v>JAN</v>
      </c>
      <c r="E2852" t="s">
        <v>10</v>
      </c>
      <c r="F2852" t="s">
        <v>14</v>
      </c>
      <c r="G2852" t="str">
        <f>PROPER(base[[#This Row],[Evento]]&amp;" "&amp;base[[#This Row],[Tipo]])</f>
        <v>Aniversário Teen</v>
      </c>
      <c r="H2852" t="s">
        <v>15</v>
      </c>
      <c r="I2852">
        <v>100</v>
      </c>
      <c r="J2852" s="3">
        <f>VLOOKUP(_xlfn.CONCAT(base[[#This Row],[Evento]],base[[#This Row],[Tipo]]),'[1]tabela de preços'!$D$4:$E$14,2,0)</f>
        <v>90</v>
      </c>
      <c r="K2852" s="3">
        <v>9000</v>
      </c>
      <c r="L2852" s="3">
        <v>3918</v>
      </c>
      <c r="M2852" s="3">
        <v>5082</v>
      </c>
      <c r="N2852" t="s">
        <v>24</v>
      </c>
    </row>
    <row r="2853" spans="2:14" hidden="1" x14ac:dyDescent="0.25">
      <c r="B2853" s="2">
        <v>43035</v>
      </c>
      <c r="C2853" s="7">
        <f>YEAR(base[[#This Row],[Data]])</f>
        <v>2017</v>
      </c>
      <c r="D2853" s="7" t="str">
        <f>UPPER(TEXT(base[[#This Row],[Data]],"mmm"))</f>
        <v>OUT</v>
      </c>
      <c r="E2853" t="s">
        <v>10</v>
      </c>
      <c r="F2853" t="s">
        <v>16</v>
      </c>
      <c r="G2853" t="str">
        <f>PROPER(base[[#This Row],[Evento]]&amp;" "&amp;base[[#This Row],[Tipo]])</f>
        <v>Aniversário Adulto</v>
      </c>
      <c r="H2853" t="s">
        <v>12</v>
      </c>
      <c r="I2853">
        <v>150</v>
      </c>
      <c r="J2853" s="3">
        <f>VLOOKUP(_xlfn.CONCAT(base[[#This Row],[Evento]],base[[#This Row],[Tipo]]),'[1]tabela de preços'!$D$4:$E$14,2,0)</f>
        <v>120</v>
      </c>
      <c r="K2853" s="3">
        <v>18000</v>
      </c>
      <c r="L2853" s="3">
        <v>6004</v>
      </c>
      <c r="M2853" s="3">
        <v>11996</v>
      </c>
      <c r="N2853" t="s">
        <v>24</v>
      </c>
    </row>
    <row r="2854" spans="2:14" hidden="1" x14ac:dyDescent="0.25">
      <c r="B2854" s="2">
        <v>42671</v>
      </c>
      <c r="C2854" s="7">
        <f>YEAR(base[[#This Row],[Data]])</f>
        <v>2016</v>
      </c>
      <c r="D2854" s="7" t="str">
        <f>UPPER(TEXT(base[[#This Row],[Data]],"mmm"))</f>
        <v>OUT</v>
      </c>
      <c r="E2854" t="s">
        <v>10</v>
      </c>
      <c r="F2854" t="s">
        <v>17</v>
      </c>
      <c r="G2854" t="str">
        <f>PROPER(base[[#This Row],[Evento]]&amp;" "&amp;base[[#This Row],[Tipo]])</f>
        <v>Aniversário Melhor Idade</v>
      </c>
      <c r="H2854" t="s">
        <v>15</v>
      </c>
      <c r="I2854">
        <v>70</v>
      </c>
      <c r="J2854" s="3">
        <f>VLOOKUP(_xlfn.CONCAT(base[[#This Row],[Evento]],base[[#This Row],[Tipo]]),'[1]tabela de preços'!$D$4:$E$14,2,0)</f>
        <v>120</v>
      </c>
      <c r="K2854" s="3">
        <v>8400</v>
      </c>
      <c r="L2854" s="3">
        <v>3516</v>
      </c>
      <c r="M2854" s="3">
        <v>4884</v>
      </c>
      <c r="N2854" t="s">
        <v>24</v>
      </c>
    </row>
    <row r="2855" spans="2:14" hidden="1" x14ac:dyDescent="0.25">
      <c r="B2855" s="2">
        <v>42428</v>
      </c>
      <c r="C2855" s="7">
        <f>YEAR(base[[#This Row],[Data]])</f>
        <v>2016</v>
      </c>
      <c r="D2855" s="7" t="str">
        <f>UPPER(TEXT(base[[#This Row],[Data]],"mmm"))</f>
        <v>FEV</v>
      </c>
      <c r="E2855" t="s">
        <v>18</v>
      </c>
      <c r="F2855" t="s">
        <v>16</v>
      </c>
      <c r="G2855" t="str">
        <f>PROPER(base[[#This Row],[Evento]]&amp;" "&amp;base[[#This Row],[Tipo]])</f>
        <v>Casamento Adulto</v>
      </c>
      <c r="H2855" t="s">
        <v>12</v>
      </c>
      <c r="I2855">
        <v>120</v>
      </c>
      <c r="J2855" s="3">
        <f>VLOOKUP(_xlfn.CONCAT(base[[#This Row],[Evento]],base[[#This Row],[Tipo]]),'[1]tabela de preços'!$D$4:$E$14,2,0)</f>
        <v>150</v>
      </c>
      <c r="K2855" s="3">
        <v>18000</v>
      </c>
      <c r="L2855" s="3">
        <v>7593</v>
      </c>
      <c r="M2855" s="3">
        <v>10407</v>
      </c>
      <c r="N2855" t="s">
        <v>24</v>
      </c>
    </row>
    <row r="2856" spans="2:14" hidden="1" x14ac:dyDescent="0.25">
      <c r="B2856" s="2">
        <v>42572</v>
      </c>
      <c r="C2856" s="7">
        <f>YEAR(base[[#This Row],[Data]])</f>
        <v>2016</v>
      </c>
      <c r="D2856" s="7" t="str">
        <f>UPPER(TEXT(base[[#This Row],[Data]],"mmm"))</f>
        <v>JUL</v>
      </c>
      <c r="E2856" t="s">
        <v>19</v>
      </c>
      <c r="F2856" t="s">
        <v>16</v>
      </c>
      <c r="G2856" t="str">
        <f>PROPER(base[[#This Row],[Evento]]&amp;" "&amp;base[[#This Row],[Tipo]])</f>
        <v>Bodas Adulto</v>
      </c>
      <c r="H2856" t="s">
        <v>15</v>
      </c>
      <c r="I2856">
        <v>100</v>
      </c>
      <c r="J2856" s="3">
        <f>VLOOKUP(_xlfn.CONCAT(base[[#This Row],[Evento]],base[[#This Row],[Tipo]]),'[1]tabela de preços'!$D$4:$E$14,2,0)</f>
        <v>150</v>
      </c>
      <c r="K2856" s="3">
        <v>15000</v>
      </c>
      <c r="L2856" s="3">
        <v>5954</v>
      </c>
      <c r="M2856" s="3">
        <v>9046</v>
      </c>
      <c r="N2856" t="s">
        <v>24</v>
      </c>
    </row>
    <row r="2857" spans="2:14" hidden="1" x14ac:dyDescent="0.25">
      <c r="B2857" s="2">
        <v>42598</v>
      </c>
      <c r="C2857" s="7">
        <f>YEAR(base[[#This Row],[Data]])</f>
        <v>2016</v>
      </c>
      <c r="D2857" s="7" t="str">
        <f>UPPER(TEXT(base[[#This Row],[Data]],"mmm"))</f>
        <v>AGO</v>
      </c>
      <c r="E2857" t="s">
        <v>19</v>
      </c>
      <c r="F2857" t="s">
        <v>17</v>
      </c>
      <c r="G2857" t="str">
        <f>PROPER(base[[#This Row],[Evento]]&amp;" "&amp;base[[#This Row],[Tipo]])</f>
        <v>Bodas Melhor Idade</v>
      </c>
      <c r="H2857" t="s">
        <v>12</v>
      </c>
      <c r="I2857">
        <v>200</v>
      </c>
      <c r="J2857" s="3">
        <f>VLOOKUP(_xlfn.CONCAT(base[[#This Row],[Evento]],base[[#This Row],[Tipo]]),'[1]tabela de preços'!$D$4:$E$14,2,0)</f>
        <v>120</v>
      </c>
      <c r="K2857" s="3">
        <v>24000</v>
      </c>
      <c r="L2857" s="3">
        <v>9353</v>
      </c>
      <c r="M2857" s="3">
        <v>14647</v>
      </c>
      <c r="N2857" t="s">
        <v>24</v>
      </c>
    </row>
    <row r="2858" spans="2:14" hidden="1" x14ac:dyDescent="0.25">
      <c r="B2858" s="2">
        <v>42375</v>
      </c>
      <c r="C2858" s="7">
        <f>YEAR(base[[#This Row],[Data]])</f>
        <v>2016</v>
      </c>
      <c r="D2858" s="7" t="str">
        <f>UPPER(TEXT(base[[#This Row],[Data]],"mmm"))</f>
        <v>JAN</v>
      </c>
      <c r="E2858" t="s">
        <v>20</v>
      </c>
      <c r="F2858" t="s">
        <v>16</v>
      </c>
      <c r="G2858" t="str">
        <f>PROPER(base[[#This Row],[Evento]]&amp;" "&amp;base[[#This Row],[Tipo]])</f>
        <v>Empresa Adulto</v>
      </c>
      <c r="H2858" t="s">
        <v>15</v>
      </c>
      <c r="I2858">
        <v>50</v>
      </c>
      <c r="J2858" s="3">
        <f>VLOOKUP(_xlfn.CONCAT(base[[#This Row],[Evento]],base[[#This Row],[Tipo]]),'[1]tabela de preços'!$D$4:$E$14,2,0)</f>
        <v>100</v>
      </c>
      <c r="K2858" s="3">
        <v>5000</v>
      </c>
      <c r="L2858" s="3">
        <v>2149</v>
      </c>
      <c r="M2858" s="3">
        <v>2851</v>
      </c>
      <c r="N2858" t="s">
        <v>24</v>
      </c>
    </row>
    <row r="2859" spans="2:14" hidden="1" x14ac:dyDescent="0.25">
      <c r="B2859" s="2">
        <v>42555</v>
      </c>
      <c r="C2859" s="7">
        <f>YEAR(base[[#This Row],[Data]])</f>
        <v>2016</v>
      </c>
      <c r="D2859" s="7" t="str">
        <f>UPPER(TEXT(base[[#This Row],[Data]],"mmm"))</f>
        <v>JUL</v>
      </c>
      <c r="E2859" t="s">
        <v>21</v>
      </c>
      <c r="F2859" t="s">
        <v>14</v>
      </c>
      <c r="G2859" t="str">
        <f>PROPER(base[[#This Row],[Evento]]&amp;" "&amp;base[[#This Row],[Tipo]])</f>
        <v>15 Anos Teen</v>
      </c>
      <c r="H2859" t="s">
        <v>12</v>
      </c>
      <c r="I2859">
        <v>100</v>
      </c>
      <c r="J2859" s="3">
        <f>VLOOKUP(_xlfn.CONCAT(base[[#This Row],[Evento]],base[[#This Row],[Tipo]]),'[1]tabela de preços'!$D$4:$E$14,2,0)</f>
        <v>90</v>
      </c>
      <c r="K2859" s="3">
        <v>9000</v>
      </c>
      <c r="L2859" s="3">
        <v>3714</v>
      </c>
      <c r="M2859" s="3">
        <v>5286</v>
      </c>
      <c r="N2859" t="s">
        <v>24</v>
      </c>
    </row>
    <row r="2860" spans="2:14" hidden="1" x14ac:dyDescent="0.25">
      <c r="B2860" s="2">
        <v>42909</v>
      </c>
      <c r="C2860" s="7">
        <f>YEAR(base[[#This Row],[Data]])</f>
        <v>2017</v>
      </c>
      <c r="D2860" s="7" t="str">
        <f>UPPER(TEXT(base[[#This Row],[Data]],"mmm"))</f>
        <v>JUN</v>
      </c>
      <c r="E2860" t="s">
        <v>22</v>
      </c>
      <c r="F2860" t="s">
        <v>16</v>
      </c>
      <c r="G2860" t="str">
        <f>PROPER(base[[#This Row],[Evento]]&amp;" "&amp;base[[#This Row],[Tipo]])</f>
        <v>Despedida Adulto</v>
      </c>
      <c r="H2860" t="s">
        <v>15</v>
      </c>
      <c r="I2860">
        <v>150</v>
      </c>
      <c r="J2860" s="3">
        <f>VLOOKUP(_xlfn.CONCAT(base[[#This Row],[Evento]],base[[#This Row],[Tipo]]),'[1]tabela de preços'!$D$4:$E$14,2,0)</f>
        <v>120</v>
      </c>
      <c r="K2860" s="3">
        <v>18000</v>
      </c>
      <c r="L2860" s="3">
        <v>6508</v>
      </c>
      <c r="M2860" s="3">
        <v>11492</v>
      </c>
      <c r="N2860" t="s">
        <v>24</v>
      </c>
    </row>
    <row r="2861" spans="2:14" hidden="1" x14ac:dyDescent="0.25">
      <c r="B2861" s="2">
        <v>42378</v>
      </c>
      <c r="C2861" s="7">
        <f>YEAR(base[[#This Row],[Data]])</f>
        <v>2016</v>
      </c>
      <c r="D2861" s="7" t="str">
        <f>UPPER(TEXT(base[[#This Row],[Data]],"mmm"))</f>
        <v>JAN</v>
      </c>
      <c r="E2861" t="s">
        <v>10</v>
      </c>
      <c r="F2861" t="s">
        <v>11</v>
      </c>
      <c r="G2861" t="str">
        <f>PROPER(base[[#This Row],[Evento]]&amp;" "&amp;base[[#This Row],[Tipo]])</f>
        <v>Aniversário Infantil</v>
      </c>
      <c r="H2861" t="s">
        <v>12</v>
      </c>
      <c r="I2861">
        <v>50</v>
      </c>
      <c r="J2861" s="3">
        <f>VLOOKUP(_xlfn.CONCAT(base[[#This Row],[Evento]],base[[#This Row],[Tipo]]),'[1]tabela de preços'!$D$4:$E$14,2,0)</f>
        <v>70</v>
      </c>
      <c r="K2861" s="3">
        <v>3500</v>
      </c>
      <c r="L2861" s="3">
        <v>1336</v>
      </c>
      <c r="M2861" s="3">
        <v>2164</v>
      </c>
      <c r="N2861" t="s">
        <v>24</v>
      </c>
    </row>
    <row r="2862" spans="2:14" x14ac:dyDescent="0.25">
      <c r="B2862" s="2">
        <v>42739</v>
      </c>
      <c r="C2862" s="7">
        <f>YEAR(base[[#This Row],[Data]])</f>
        <v>2017</v>
      </c>
      <c r="D2862" s="7" t="str">
        <f>UPPER(TEXT(base[[#This Row],[Data]],"mmm"))</f>
        <v>JAN</v>
      </c>
      <c r="E2862" t="s">
        <v>10</v>
      </c>
      <c r="F2862" t="s">
        <v>14</v>
      </c>
      <c r="G2862" t="str">
        <f>PROPER(base[[#This Row],[Evento]]&amp;" "&amp;base[[#This Row],[Tipo]])</f>
        <v>Aniversário Teen</v>
      </c>
      <c r="H2862" t="s">
        <v>15</v>
      </c>
      <c r="I2862">
        <v>100</v>
      </c>
      <c r="J2862" s="3">
        <f>VLOOKUP(_xlfn.CONCAT(base[[#This Row],[Evento]],base[[#This Row],[Tipo]]),'[1]tabela de preços'!$D$4:$E$14,2,0)</f>
        <v>90</v>
      </c>
      <c r="K2862" s="3">
        <v>9000</v>
      </c>
      <c r="L2862" s="3">
        <v>3198</v>
      </c>
      <c r="M2862" s="3">
        <v>5802</v>
      </c>
      <c r="N2862" t="s">
        <v>24</v>
      </c>
    </row>
    <row r="2863" spans="2:14" hidden="1" x14ac:dyDescent="0.25">
      <c r="B2863" s="2">
        <v>42479</v>
      </c>
      <c r="C2863" s="7">
        <f>YEAR(base[[#This Row],[Data]])</f>
        <v>2016</v>
      </c>
      <c r="D2863" s="7" t="str">
        <f>UPPER(TEXT(base[[#This Row],[Data]],"mmm"))</f>
        <v>ABR</v>
      </c>
      <c r="E2863" t="s">
        <v>10</v>
      </c>
      <c r="F2863" t="s">
        <v>16</v>
      </c>
      <c r="G2863" t="str">
        <f>PROPER(base[[#This Row],[Evento]]&amp;" "&amp;base[[#This Row],[Tipo]])</f>
        <v>Aniversário Adulto</v>
      </c>
      <c r="H2863" t="s">
        <v>12</v>
      </c>
      <c r="I2863">
        <v>150</v>
      </c>
      <c r="J2863" s="3">
        <f>VLOOKUP(_xlfn.CONCAT(base[[#This Row],[Evento]],base[[#This Row],[Tipo]]),'[1]tabela de preços'!$D$4:$E$14,2,0)</f>
        <v>120</v>
      </c>
      <c r="K2863" s="3">
        <v>18000</v>
      </c>
      <c r="L2863" s="3">
        <v>7610</v>
      </c>
      <c r="M2863" s="3">
        <v>10390</v>
      </c>
      <c r="N2863" t="s">
        <v>24</v>
      </c>
    </row>
    <row r="2864" spans="2:14" hidden="1" x14ac:dyDescent="0.25">
      <c r="B2864" s="2">
        <v>42823</v>
      </c>
      <c r="C2864" s="7">
        <f>YEAR(base[[#This Row],[Data]])</f>
        <v>2017</v>
      </c>
      <c r="D2864" s="7" t="str">
        <f>UPPER(TEXT(base[[#This Row],[Data]],"mmm"))</f>
        <v>MAR</v>
      </c>
      <c r="E2864" t="s">
        <v>10</v>
      </c>
      <c r="F2864" t="s">
        <v>17</v>
      </c>
      <c r="G2864" t="str">
        <f>PROPER(base[[#This Row],[Evento]]&amp;" "&amp;base[[#This Row],[Tipo]])</f>
        <v>Aniversário Melhor Idade</v>
      </c>
      <c r="H2864" t="s">
        <v>15</v>
      </c>
      <c r="I2864">
        <v>70</v>
      </c>
      <c r="J2864" s="3">
        <f>VLOOKUP(_xlfn.CONCAT(base[[#This Row],[Evento]],base[[#This Row],[Tipo]]),'[1]tabela de preços'!$D$4:$E$14,2,0)</f>
        <v>120</v>
      </c>
      <c r="K2864" s="3">
        <v>8400</v>
      </c>
      <c r="L2864" s="3">
        <v>3203</v>
      </c>
      <c r="M2864" s="3">
        <v>5197</v>
      </c>
      <c r="N2864" t="s">
        <v>24</v>
      </c>
    </row>
    <row r="2865" spans="2:14" hidden="1" x14ac:dyDescent="0.25">
      <c r="B2865" s="2">
        <v>42374</v>
      </c>
      <c r="C2865" s="7">
        <f>YEAR(base[[#This Row],[Data]])</f>
        <v>2016</v>
      </c>
      <c r="D2865" s="7" t="str">
        <f>UPPER(TEXT(base[[#This Row],[Data]],"mmm"))</f>
        <v>JAN</v>
      </c>
      <c r="E2865" t="s">
        <v>18</v>
      </c>
      <c r="F2865" t="s">
        <v>16</v>
      </c>
      <c r="G2865" t="str">
        <f>PROPER(base[[#This Row],[Evento]]&amp;" "&amp;base[[#This Row],[Tipo]])</f>
        <v>Casamento Adulto</v>
      </c>
      <c r="H2865" t="s">
        <v>12</v>
      </c>
      <c r="I2865">
        <v>120</v>
      </c>
      <c r="J2865" s="3">
        <f>VLOOKUP(_xlfn.CONCAT(base[[#This Row],[Evento]],base[[#This Row],[Tipo]]),'[1]tabela de preços'!$D$4:$E$14,2,0)</f>
        <v>150</v>
      </c>
      <c r="K2865" s="3">
        <v>18000</v>
      </c>
      <c r="L2865" s="3">
        <v>7436</v>
      </c>
      <c r="M2865" s="3">
        <v>10564</v>
      </c>
      <c r="N2865" t="s">
        <v>24</v>
      </c>
    </row>
    <row r="2866" spans="2:14" hidden="1" x14ac:dyDescent="0.25">
      <c r="B2866" s="2">
        <v>42624</v>
      </c>
      <c r="C2866" s="7">
        <f>YEAR(base[[#This Row],[Data]])</f>
        <v>2016</v>
      </c>
      <c r="D2866" s="7" t="str">
        <f>UPPER(TEXT(base[[#This Row],[Data]],"mmm"))</f>
        <v>SET</v>
      </c>
      <c r="E2866" t="s">
        <v>19</v>
      </c>
      <c r="F2866" t="s">
        <v>16</v>
      </c>
      <c r="G2866" t="str">
        <f>PROPER(base[[#This Row],[Evento]]&amp;" "&amp;base[[#This Row],[Tipo]])</f>
        <v>Bodas Adulto</v>
      </c>
      <c r="H2866" t="s">
        <v>15</v>
      </c>
      <c r="I2866">
        <v>100</v>
      </c>
      <c r="J2866" s="3">
        <f>VLOOKUP(_xlfn.CONCAT(base[[#This Row],[Evento]],base[[#This Row],[Tipo]]),'[1]tabela de preços'!$D$4:$E$14,2,0)</f>
        <v>150</v>
      </c>
      <c r="K2866" s="3">
        <v>15000</v>
      </c>
      <c r="L2866" s="3">
        <v>6430</v>
      </c>
      <c r="M2866" s="3">
        <v>8570</v>
      </c>
      <c r="N2866" t="s">
        <v>24</v>
      </c>
    </row>
    <row r="2867" spans="2:14" hidden="1" x14ac:dyDescent="0.25">
      <c r="B2867" s="2">
        <v>42595</v>
      </c>
      <c r="C2867" s="7">
        <f>YEAR(base[[#This Row],[Data]])</f>
        <v>2016</v>
      </c>
      <c r="D2867" s="7" t="str">
        <f>UPPER(TEXT(base[[#This Row],[Data]],"mmm"))</f>
        <v>AGO</v>
      </c>
      <c r="E2867" t="s">
        <v>19</v>
      </c>
      <c r="F2867" t="s">
        <v>17</v>
      </c>
      <c r="G2867" t="str">
        <f>PROPER(base[[#This Row],[Evento]]&amp;" "&amp;base[[#This Row],[Tipo]])</f>
        <v>Bodas Melhor Idade</v>
      </c>
      <c r="H2867" t="s">
        <v>12</v>
      </c>
      <c r="I2867">
        <v>200</v>
      </c>
      <c r="J2867" s="3">
        <f>VLOOKUP(_xlfn.CONCAT(base[[#This Row],[Evento]],base[[#This Row],[Tipo]]),'[1]tabela de preços'!$D$4:$E$14,2,0)</f>
        <v>120</v>
      </c>
      <c r="K2867" s="3">
        <v>24000</v>
      </c>
      <c r="L2867" s="3">
        <v>8866</v>
      </c>
      <c r="M2867" s="3">
        <v>15134</v>
      </c>
      <c r="N2867" t="s">
        <v>24</v>
      </c>
    </row>
    <row r="2868" spans="2:14" hidden="1" x14ac:dyDescent="0.25">
      <c r="B2868" s="2">
        <v>42650</v>
      </c>
      <c r="C2868" s="7">
        <f>YEAR(base[[#This Row],[Data]])</f>
        <v>2016</v>
      </c>
      <c r="D2868" s="7" t="str">
        <f>UPPER(TEXT(base[[#This Row],[Data]],"mmm"))</f>
        <v>OUT</v>
      </c>
      <c r="E2868" t="s">
        <v>20</v>
      </c>
      <c r="F2868" t="s">
        <v>16</v>
      </c>
      <c r="G2868" t="str">
        <f>PROPER(base[[#This Row],[Evento]]&amp;" "&amp;base[[#This Row],[Tipo]])</f>
        <v>Empresa Adulto</v>
      </c>
      <c r="H2868" t="s">
        <v>15</v>
      </c>
      <c r="I2868">
        <v>50</v>
      </c>
      <c r="J2868" s="3">
        <f>VLOOKUP(_xlfn.CONCAT(base[[#This Row],[Evento]],base[[#This Row],[Tipo]]),'[1]tabela de preços'!$D$4:$E$14,2,0)</f>
        <v>100</v>
      </c>
      <c r="K2868" s="3">
        <v>5000</v>
      </c>
      <c r="L2868" s="3">
        <v>2066</v>
      </c>
      <c r="M2868" s="3">
        <v>2934</v>
      </c>
      <c r="N2868" t="s">
        <v>24</v>
      </c>
    </row>
    <row r="2869" spans="2:14" hidden="1" x14ac:dyDescent="0.25">
      <c r="B2869" s="2">
        <v>42404</v>
      </c>
      <c r="C2869" s="7">
        <f>YEAR(base[[#This Row],[Data]])</f>
        <v>2016</v>
      </c>
      <c r="D2869" s="7" t="str">
        <f>UPPER(TEXT(base[[#This Row],[Data]],"mmm"))</f>
        <v>FEV</v>
      </c>
      <c r="E2869" t="s">
        <v>21</v>
      </c>
      <c r="F2869" t="s">
        <v>14</v>
      </c>
      <c r="G2869" t="str">
        <f>PROPER(base[[#This Row],[Evento]]&amp;" "&amp;base[[#This Row],[Tipo]])</f>
        <v>15 Anos Teen</v>
      </c>
      <c r="H2869" t="s">
        <v>12</v>
      </c>
      <c r="I2869">
        <v>100</v>
      </c>
      <c r="J2869" s="3">
        <f>VLOOKUP(_xlfn.CONCAT(base[[#This Row],[Evento]],base[[#This Row],[Tipo]]),'[1]tabela de preços'!$D$4:$E$14,2,0)</f>
        <v>90</v>
      </c>
      <c r="K2869" s="3">
        <v>9000</v>
      </c>
      <c r="L2869" s="3">
        <v>3226</v>
      </c>
      <c r="M2869" s="3">
        <v>5774</v>
      </c>
      <c r="N2869" t="s">
        <v>24</v>
      </c>
    </row>
    <row r="2870" spans="2:14" hidden="1" x14ac:dyDescent="0.25">
      <c r="B2870" s="2">
        <v>42868</v>
      </c>
      <c r="C2870" s="7">
        <f>YEAR(base[[#This Row],[Data]])</f>
        <v>2017</v>
      </c>
      <c r="D2870" s="7" t="str">
        <f>UPPER(TEXT(base[[#This Row],[Data]],"mmm"))</f>
        <v>MAI</v>
      </c>
      <c r="E2870" t="s">
        <v>22</v>
      </c>
      <c r="F2870" t="s">
        <v>16</v>
      </c>
      <c r="G2870" t="str">
        <f>PROPER(base[[#This Row],[Evento]]&amp;" "&amp;base[[#This Row],[Tipo]])</f>
        <v>Despedida Adulto</v>
      </c>
      <c r="H2870" t="s">
        <v>15</v>
      </c>
      <c r="I2870">
        <v>150</v>
      </c>
      <c r="J2870" s="3">
        <f>VLOOKUP(_xlfn.CONCAT(base[[#This Row],[Evento]],base[[#This Row],[Tipo]]),'[1]tabela de preços'!$D$4:$E$14,2,0)</f>
        <v>120</v>
      </c>
      <c r="K2870" s="3">
        <v>18000</v>
      </c>
      <c r="L2870" s="3">
        <v>7255</v>
      </c>
      <c r="M2870" s="3">
        <v>10745</v>
      </c>
      <c r="N2870" t="s">
        <v>24</v>
      </c>
    </row>
    <row r="2871" spans="2:14" hidden="1" x14ac:dyDescent="0.25">
      <c r="B2871" s="2">
        <v>42433</v>
      </c>
      <c r="C2871" s="7">
        <f>YEAR(base[[#This Row],[Data]])</f>
        <v>2016</v>
      </c>
      <c r="D2871" s="7" t="str">
        <f>UPPER(TEXT(base[[#This Row],[Data]],"mmm"))</f>
        <v>MAR</v>
      </c>
      <c r="E2871" t="s">
        <v>10</v>
      </c>
      <c r="F2871" t="s">
        <v>11</v>
      </c>
      <c r="G2871" t="str">
        <f>PROPER(base[[#This Row],[Evento]]&amp;" "&amp;base[[#This Row],[Tipo]])</f>
        <v>Aniversário Infantil</v>
      </c>
      <c r="H2871" t="s">
        <v>12</v>
      </c>
      <c r="I2871">
        <v>50</v>
      </c>
      <c r="J2871" s="3">
        <f>VLOOKUP(_xlfn.CONCAT(base[[#This Row],[Evento]],base[[#This Row],[Tipo]]),'[1]tabela de preços'!$D$4:$E$14,2,0)</f>
        <v>70</v>
      </c>
      <c r="K2871" s="3">
        <v>3500</v>
      </c>
      <c r="L2871" s="3">
        <v>1407</v>
      </c>
      <c r="M2871" s="3">
        <v>2093</v>
      </c>
      <c r="N2871" t="s">
        <v>24</v>
      </c>
    </row>
    <row r="2872" spans="2:14" hidden="1" x14ac:dyDescent="0.25">
      <c r="B2872" s="2">
        <v>42435</v>
      </c>
      <c r="C2872" s="7">
        <f>YEAR(base[[#This Row],[Data]])</f>
        <v>2016</v>
      </c>
      <c r="D2872" s="7" t="str">
        <f>UPPER(TEXT(base[[#This Row],[Data]],"mmm"))</f>
        <v>MAR</v>
      </c>
      <c r="E2872" t="s">
        <v>10</v>
      </c>
      <c r="F2872" t="s">
        <v>14</v>
      </c>
      <c r="G2872" t="str">
        <f>PROPER(base[[#This Row],[Evento]]&amp;" "&amp;base[[#This Row],[Tipo]])</f>
        <v>Aniversário Teen</v>
      </c>
      <c r="H2872" t="s">
        <v>15</v>
      </c>
      <c r="I2872">
        <v>100</v>
      </c>
      <c r="J2872" s="3">
        <f>VLOOKUP(_xlfn.CONCAT(base[[#This Row],[Evento]],base[[#This Row],[Tipo]]),'[1]tabela de preços'!$D$4:$E$14,2,0)</f>
        <v>90</v>
      </c>
      <c r="K2872" s="3">
        <v>9000</v>
      </c>
      <c r="L2872" s="3">
        <v>3701</v>
      </c>
      <c r="M2872" s="3">
        <v>5299</v>
      </c>
      <c r="N2872" t="s">
        <v>24</v>
      </c>
    </row>
    <row r="2873" spans="2:14" hidden="1" x14ac:dyDescent="0.25">
      <c r="B2873" s="2">
        <v>42882</v>
      </c>
      <c r="C2873" s="7">
        <f>YEAR(base[[#This Row],[Data]])</f>
        <v>2017</v>
      </c>
      <c r="D2873" s="7" t="str">
        <f>UPPER(TEXT(base[[#This Row],[Data]],"mmm"))</f>
        <v>MAI</v>
      </c>
      <c r="E2873" t="s">
        <v>10</v>
      </c>
      <c r="F2873" t="s">
        <v>16</v>
      </c>
      <c r="G2873" t="str">
        <f>PROPER(base[[#This Row],[Evento]]&amp;" "&amp;base[[#This Row],[Tipo]])</f>
        <v>Aniversário Adulto</v>
      </c>
      <c r="H2873" t="s">
        <v>12</v>
      </c>
      <c r="I2873">
        <v>150</v>
      </c>
      <c r="J2873" s="3">
        <f>VLOOKUP(_xlfn.CONCAT(base[[#This Row],[Evento]],base[[#This Row],[Tipo]]),'[1]tabela de preços'!$D$4:$E$14,2,0)</f>
        <v>120</v>
      </c>
      <c r="K2873" s="3">
        <v>18000</v>
      </c>
      <c r="L2873" s="3">
        <v>7247</v>
      </c>
      <c r="M2873" s="3">
        <v>10753</v>
      </c>
      <c r="N2873" t="s">
        <v>24</v>
      </c>
    </row>
    <row r="2874" spans="2:14" x14ac:dyDescent="0.25">
      <c r="B2874" s="2">
        <v>42751</v>
      </c>
      <c r="C2874" s="7">
        <f>YEAR(base[[#This Row],[Data]])</f>
        <v>2017</v>
      </c>
      <c r="D2874" s="7" t="str">
        <f>UPPER(TEXT(base[[#This Row],[Data]],"mmm"))</f>
        <v>JAN</v>
      </c>
      <c r="E2874" t="s">
        <v>10</v>
      </c>
      <c r="F2874" t="s">
        <v>17</v>
      </c>
      <c r="G2874" t="str">
        <f>PROPER(base[[#This Row],[Evento]]&amp;" "&amp;base[[#This Row],[Tipo]])</f>
        <v>Aniversário Melhor Idade</v>
      </c>
      <c r="H2874" t="s">
        <v>15</v>
      </c>
      <c r="I2874">
        <v>70</v>
      </c>
      <c r="J2874" s="3">
        <f>VLOOKUP(_xlfn.CONCAT(base[[#This Row],[Evento]],base[[#This Row],[Tipo]]),'[1]tabela de preços'!$D$4:$E$14,2,0)</f>
        <v>120</v>
      </c>
      <c r="K2874" s="3">
        <v>8400</v>
      </c>
      <c r="L2874" s="3">
        <v>3122</v>
      </c>
      <c r="M2874" s="3">
        <v>5278</v>
      </c>
      <c r="N2874" t="s">
        <v>24</v>
      </c>
    </row>
    <row r="2875" spans="2:14" hidden="1" x14ac:dyDescent="0.25">
      <c r="B2875" s="2">
        <v>42703</v>
      </c>
      <c r="C2875" s="7">
        <f>YEAR(base[[#This Row],[Data]])</f>
        <v>2016</v>
      </c>
      <c r="D2875" s="7" t="str">
        <f>UPPER(TEXT(base[[#This Row],[Data]],"mmm"))</f>
        <v>NOV</v>
      </c>
      <c r="E2875" t="s">
        <v>18</v>
      </c>
      <c r="F2875" t="s">
        <v>16</v>
      </c>
      <c r="G2875" t="str">
        <f>PROPER(base[[#This Row],[Evento]]&amp;" "&amp;base[[#This Row],[Tipo]])</f>
        <v>Casamento Adulto</v>
      </c>
      <c r="H2875" t="s">
        <v>12</v>
      </c>
      <c r="I2875">
        <v>120</v>
      </c>
      <c r="J2875" s="3">
        <f>VLOOKUP(_xlfn.CONCAT(base[[#This Row],[Evento]],base[[#This Row],[Tipo]]),'[1]tabela de preços'!$D$4:$E$14,2,0)</f>
        <v>150</v>
      </c>
      <c r="K2875" s="3">
        <v>18000</v>
      </c>
      <c r="L2875" s="3">
        <v>6557</v>
      </c>
      <c r="M2875" s="3">
        <v>11443</v>
      </c>
      <c r="N2875" t="s">
        <v>24</v>
      </c>
    </row>
    <row r="2876" spans="2:14" hidden="1" x14ac:dyDescent="0.25">
      <c r="B2876" s="2">
        <v>43036</v>
      </c>
      <c r="C2876" s="7">
        <f>YEAR(base[[#This Row],[Data]])</f>
        <v>2017</v>
      </c>
      <c r="D2876" s="7" t="str">
        <f>UPPER(TEXT(base[[#This Row],[Data]],"mmm"))</f>
        <v>OUT</v>
      </c>
      <c r="E2876" t="s">
        <v>19</v>
      </c>
      <c r="F2876" t="s">
        <v>16</v>
      </c>
      <c r="G2876" t="str">
        <f>PROPER(base[[#This Row],[Evento]]&amp;" "&amp;base[[#This Row],[Tipo]])</f>
        <v>Bodas Adulto</v>
      </c>
      <c r="H2876" t="s">
        <v>15</v>
      </c>
      <c r="I2876">
        <v>100</v>
      </c>
      <c r="J2876" s="3">
        <f>VLOOKUP(_xlfn.CONCAT(base[[#This Row],[Evento]],base[[#This Row],[Tipo]]),'[1]tabela de preços'!$D$4:$E$14,2,0)</f>
        <v>150</v>
      </c>
      <c r="K2876" s="3">
        <v>15000</v>
      </c>
      <c r="L2876" s="3">
        <v>6231</v>
      </c>
      <c r="M2876" s="3">
        <v>8769</v>
      </c>
      <c r="N2876" t="s">
        <v>24</v>
      </c>
    </row>
    <row r="2877" spans="2:14" hidden="1" x14ac:dyDescent="0.25">
      <c r="B2877" s="2">
        <v>42908</v>
      </c>
      <c r="C2877" s="7">
        <f>YEAR(base[[#This Row],[Data]])</f>
        <v>2017</v>
      </c>
      <c r="D2877" s="7" t="str">
        <f>UPPER(TEXT(base[[#This Row],[Data]],"mmm"))</f>
        <v>JUN</v>
      </c>
      <c r="E2877" t="s">
        <v>19</v>
      </c>
      <c r="F2877" t="s">
        <v>17</v>
      </c>
      <c r="G2877" t="str">
        <f>PROPER(base[[#This Row],[Evento]]&amp;" "&amp;base[[#This Row],[Tipo]])</f>
        <v>Bodas Melhor Idade</v>
      </c>
      <c r="H2877" t="s">
        <v>12</v>
      </c>
      <c r="I2877">
        <v>200</v>
      </c>
      <c r="J2877" s="3">
        <f>VLOOKUP(_xlfn.CONCAT(base[[#This Row],[Evento]],base[[#This Row],[Tipo]]),'[1]tabela de preços'!$D$4:$E$14,2,0)</f>
        <v>120</v>
      </c>
      <c r="K2877" s="3">
        <v>24000</v>
      </c>
      <c r="L2877" s="3">
        <v>9304</v>
      </c>
      <c r="M2877" s="3">
        <v>14696</v>
      </c>
      <c r="N2877" t="s">
        <v>24</v>
      </c>
    </row>
    <row r="2878" spans="2:14" hidden="1" x14ac:dyDescent="0.25">
      <c r="B2878" s="2">
        <v>42462</v>
      </c>
      <c r="C2878" s="7">
        <f>YEAR(base[[#This Row],[Data]])</f>
        <v>2016</v>
      </c>
      <c r="D2878" s="7" t="str">
        <f>UPPER(TEXT(base[[#This Row],[Data]],"mmm"))</f>
        <v>ABR</v>
      </c>
      <c r="E2878" t="s">
        <v>20</v>
      </c>
      <c r="F2878" t="s">
        <v>16</v>
      </c>
      <c r="G2878" t="str">
        <f>PROPER(base[[#This Row],[Evento]]&amp;" "&amp;base[[#This Row],[Tipo]])</f>
        <v>Empresa Adulto</v>
      </c>
      <c r="H2878" t="s">
        <v>15</v>
      </c>
      <c r="I2878">
        <v>50</v>
      </c>
      <c r="J2878" s="3">
        <f>VLOOKUP(_xlfn.CONCAT(base[[#This Row],[Evento]],base[[#This Row],[Tipo]]),'[1]tabela de preços'!$D$4:$E$14,2,0)</f>
        <v>100</v>
      </c>
      <c r="K2878" s="3">
        <v>5000</v>
      </c>
      <c r="L2878" s="3">
        <v>1758</v>
      </c>
      <c r="M2878" s="3">
        <v>3242</v>
      </c>
      <c r="N2878" t="s">
        <v>24</v>
      </c>
    </row>
    <row r="2879" spans="2:14" hidden="1" x14ac:dyDescent="0.25">
      <c r="B2879" s="2">
        <v>43042</v>
      </c>
      <c r="C2879" s="7">
        <f>YEAR(base[[#This Row],[Data]])</f>
        <v>2017</v>
      </c>
      <c r="D2879" s="7" t="str">
        <f>UPPER(TEXT(base[[#This Row],[Data]],"mmm"))</f>
        <v>NOV</v>
      </c>
      <c r="E2879" t="s">
        <v>21</v>
      </c>
      <c r="F2879" t="s">
        <v>14</v>
      </c>
      <c r="G2879" t="str">
        <f>PROPER(base[[#This Row],[Evento]]&amp;" "&amp;base[[#This Row],[Tipo]])</f>
        <v>15 Anos Teen</v>
      </c>
      <c r="H2879" t="s">
        <v>12</v>
      </c>
      <c r="I2879">
        <v>100</v>
      </c>
      <c r="J2879" s="3">
        <f>VLOOKUP(_xlfn.CONCAT(base[[#This Row],[Evento]],base[[#This Row],[Tipo]]),'[1]tabela de preços'!$D$4:$E$14,2,0)</f>
        <v>90</v>
      </c>
      <c r="K2879" s="3">
        <v>9000</v>
      </c>
      <c r="L2879" s="3">
        <v>3450</v>
      </c>
      <c r="M2879" s="3">
        <v>5550</v>
      </c>
      <c r="N2879" t="s">
        <v>24</v>
      </c>
    </row>
    <row r="2880" spans="2:14" hidden="1" x14ac:dyDescent="0.25">
      <c r="B2880" s="2">
        <v>42524</v>
      </c>
      <c r="C2880" s="7">
        <f>YEAR(base[[#This Row],[Data]])</f>
        <v>2016</v>
      </c>
      <c r="D2880" s="7" t="str">
        <f>UPPER(TEXT(base[[#This Row],[Data]],"mmm"))</f>
        <v>JUN</v>
      </c>
      <c r="E2880" t="s">
        <v>22</v>
      </c>
      <c r="F2880" t="s">
        <v>16</v>
      </c>
      <c r="G2880" t="str">
        <f>PROPER(base[[#This Row],[Evento]]&amp;" "&amp;base[[#This Row],[Tipo]])</f>
        <v>Despedida Adulto</v>
      </c>
      <c r="H2880" t="s">
        <v>15</v>
      </c>
      <c r="I2880">
        <v>150</v>
      </c>
      <c r="J2880" s="3">
        <f>VLOOKUP(_xlfn.CONCAT(base[[#This Row],[Evento]],base[[#This Row],[Tipo]]),'[1]tabela de preços'!$D$4:$E$14,2,0)</f>
        <v>120</v>
      </c>
      <c r="K2880" s="3">
        <v>18000</v>
      </c>
      <c r="L2880" s="3">
        <v>6823</v>
      </c>
      <c r="M2880" s="3">
        <v>11177</v>
      </c>
      <c r="N2880" t="s">
        <v>24</v>
      </c>
    </row>
    <row r="2881" spans="2:14" hidden="1" x14ac:dyDescent="0.25">
      <c r="B2881" s="2">
        <v>43037</v>
      </c>
      <c r="C2881" s="7">
        <f>YEAR(base[[#This Row],[Data]])</f>
        <v>2017</v>
      </c>
      <c r="D2881" s="7" t="str">
        <f>UPPER(TEXT(base[[#This Row],[Data]],"mmm"))</f>
        <v>OUT</v>
      </c>
      <c r="E2881" t="s">
        <v>10</v>
      </c>
      <c r="F2881" t="s">
        <v>11</v>
      </c>
      <c r="G2881" t="str">
        <f>PROPER(base[[#This Row],[Evento]]&amp;" "&amp;base[[#This Row],[Tipo]])</f>
        <v>Aniversário Infantil</v>
      </c>
      <c r="H2881" t="s">
        <v>12</v>
      </c>
      <c r="I2881">
        <v>50</v>
      </c>
      <c r="J2881" s="3">
        <f>VLOOKUP(_xlfn.CONCAT(base[[#This Row],[Evento]],base[[#This Row],[Tipo]]),'[1]tabela de preços'!$D$4:$E$14,2,0)</f>
        <v>70</v>
      </c>
      <c r="K2881" s="3">
        <v>3500</v>
      </c>
      <c r="L2881" s="3">
        <v>1325</v>
      </c>
      <c r="M2881" s="3">
        <v>2175</v>
      </c>
      <c r="N2881" t="s">
        <v>24</v>
      </c>
    </row>
    <row r="2882" spans="2:14" hidden="1" x14ac:dyDescent="0.25">
      <c r="B2882" s="2">
        <v>42709</v>
      </c>
      <c r="C2882" s="7">
        <f>YEAR(base[[#This Row],[Data]])</f>
        <v>2016</v>
      </c>
      <c r="D2882" s="7" t="str">
        <f>UPPER(TEXT(base[[#This Row],[Data]],"mmm"))</f>
        <v>DEZ</v>
      </c>
      <c r="E2882" t="s">
        <v>10</v>
      </c>
      <c r="F2882" t="s">
        <v>14</v>
      </c>
      <c r="G2882" t="str">
        <f>PROPER(base[[#This Row],[Evento]]&amp;" "&amp;base[[#This Row],[Tipo]])</f>
        <v>Aniversário Teen</v>
      </c>
      <c r="H2882" t="s">
        <v>15</v>
      </c>
      <c r="I2882">
        <v>100</v>
      </c>
      <c r="J2882" s="3">
        <f>VLOOKUP(_xlfn.CONCAT(base[[#This Row],[Evento]],base[[#This Row],[Tipo]]),'[1]tabela de preços'!$D$4:$E$14,2,0)</f>
        <v>90</v>
      </c>
      <c r="K2882" s="3">
        <v>9000</v>
      </c>
      <c r="L2882" s="3">
        <v>3165</v>
      </c>
      <c r="M2882" s="3">
        <v>5835</v>
      </c>
      <c r="N2882" t="s">
        <v>24</v>
      </c>
    </row>
    <row r="2883" spans="2:14" hidden="1" x14ac:dyDescent="0.25">
      <c r="B2883" s="2">
        <v>42793</v>
      </c>
      <c r="C2883" s="7">
        <f>YEAR(base[[#This Row],[Data]])</f>
        <v>2017</v>
      </c>
      <c r="D2883" s="7" t="str">
        <f>UPPER(TEXT(base[[#This Row],[Data]],"mmm"))</f>
        <v>FEV</v>
      </c>
      <c r="E2883" t="s">
        <v>10</v>
      </c>
      <c r="F2883" t="s">
        <v>16</v>
      </c>
      <c r="G2883" t="str">
        <f>PROPER(base[[#This Row],[Evento]]&amp;" "&amp;base[[#This Row],[Tipo]])</f>
        <v>Aniversário Adulto</v>
      </c>
      <c r="H2883" t="s">
        <v>12</v>
      </c>
      <c r="I2883">
        <v>150</v>
      </c>
      <c r="J2883" s="3">
        <f>VLOOKUP(_xlfn.CONCAT(base[[#This Row],[Evento]],base[[#This Row],[Tipo]]),'[1]tabela de preços'!$D$4:$E$14,2,0)</f>
        <v>120</v>
      </c>
      <c r="K2883" s="3">
        <v>18000</v>
      </c>
      <c r="L2883" s="3">
        <v>7054</v>
      </c>
      <c r="M2883" s="3">
        <v>10946</v>
      </c>
      <c r="N2883" t="s">
        <v>24</v>
      </c>
    </row>
    <row r="2884" spans="2:14" hidden="1" x14ac:dyDescent="0.25">
      <c r="B2884" s="2">
        <v>42447</v>
      </c>
      <c r="C2884" s="7">
        <f>YEAR(base[[#This Row],[Data]])</f>
        <v>2016</v>
      </c>
      <c r="D2884" s="7" t="str">
        <f>UPPER(TEXT(base[[#This Row],[Data]],"mmm"))</f>
        <v>MAR</v>
      </c>
      <c r="E2884" t="s">
        <v>10</v>
      </c>
      <c r="F2884" t="s">
        <v>17</v>
      </c>
      <c r="G2884" t="str">
        <f>PROPER(base[[#This Row],[Evento]]&amp;" "&amp;base[[#This Row],[Tipo]])</f>
        <v>Aniversário Melhor Idade</v>
      </c>
      <c r="H2884" t="s">
        <v>15</v>
      </c>
      <c r="I2884">
        <v>70</v>
      </c>
      <c r="J2884" s="3">
        <f>VLOOKUP(_xlfn.CONCAT(base[[#This Row],[Evento]],base[[#This Row],[Tipo]]),'[1]tabela de preços'!$D$4:$E$14,2,0)</f>
        <v>120</v>
      </c>
      <c r="K2884" s="3">
        <v>8400</v>
      </c>
      <c r="L2884" s="3">
        <v>3701</v>
      </c>
      <c r="M2884" s="3">
        <v>4699</v>
      </c>
      <c r="N2884" t="s">
        <v>24</v>
      </c>
    </row>
    <row r="2885" spans="2:14" hidden="1" x14ac:dyDescent="0.25">
      <c r="B2885" s="2">
        <v>42695</v>
      </c>
      <c r="C2885" s="7">
        <f>YEAR(base[[#This Row],[Data]])</f>
        <v>2016</v>
      </c>
      <c r="D2885" s="7" t="str">
        <f>UPPER(TEXT(base[[#This Row],[Data]],"mmm"))</f>
        <v>NOV</v>
      </c>
      <c r="E2885" t="s">
        <v>18</v>
      </c>
      <c r="F2885" t="s">
        <v>16</v>
      </c>
      <c r="G2885" t="str">
        <f>PROPER(base[[#This Row],[Evento]]&amp;" "&amp;base[[#This Row],[Tipo]])</f>
        <v>Casamento Adulto</v>
      </c>
      <c r="H2885" t="s">
        <v>12</v>
      </c>
      <c r="I2885">
        <v>120</v>
      </c>
      <c r="J2885" s="3">
        <f>VLOOKUP(_xlfn.CONCAT(base[[#This Row],[Evento]],base[[#This Row],[Tipo]]),'[1]tabela de preços'!$D$4:$E$14,2,0)</f>
        <v>150</v>
      </c>
      <c r="K2885" s="3">
        <v>18000</v>
      </c>
      <c r="L2885" s="3">
        <v>8071</v>
      </c>
      <c r="M2885" s="3">
        <v>9929</v>
      </c>
      <c r="N2885" t="s">
        <v>24</v>
      </c>
    </row>
    <row r="2886" spans="2:14" hidden="1" x14ac:dyDescent="0.25">
      <c r="B2886" s="2">
        <v>42552</v>
      </c>
      <c r="C2886" s="7">
        <f>YEAR(base[[#This Row],[Data]])</f>
        <v>2016</v>
      </c>
      <c r="D2886" s="7" t="str">
        <f>UPPER(TEXT(base[[#This Row],[Data]],"mmm"))</f>
        <v>JUL</v>
      </c>
      <c r="E2886" t="s">
        <v>19</v>
      </c>
      <c r="F2886" t="s">
        <v>16</v>
      </c>
      <c r="G2886" t="str">
        <f>PROPER(base[[#This Row],[Evento]]&amp;" "&amp;base[[#This Row],[Tipo]])</f>
        <v>Bodas Adulto</v>
      </c>
      <c r="H2886" t="s">
        <v>15</v>
      </c>
      <c r="I2886">
        <v>100</v>
      </c>
      <c r="J2886" s="3">
        <f>VLOOKUP(_xlfn.CONCAT(base[[#This Row],[Evento]],base[[#This Row],[Tipo]]),'[1]tabela de preços'!$D$4:$E$14,2,0)</f>
        <v>150</v>
      </c>
      <c r="K2886" s="3">
        <v>15000</v>
      </c>
      <c r="L2886" s="3">
        <v>6133</v>
      </c>
      <c r="M2886" s="3">
        <v>8867</v>
      </c>
      <c r="N2886" t="s">
        <v>24</v>
      </c>
    </row>
    <row r="2887" spans="2:14" hidden="1" x14ac:dyDescent="0.25">
      <c r="B2887" s="2">
        <v>42425</v>
      </c>
      <c r="C2887" s="7">
        <f>YEAR(base[[#This Row],[Data]])</f>
        <v>2016</v>
      </c>
      <c r="D2887" s="7" t="str">
        <f>UPPER(TEXT(base[[#This Row],[Data]],"mmm"))</f>
        <v>FEV</v>
      </c>
      <c r="E2887" t="s">
        <v>19</v>
      </c>
      <c r="F2887" t="s">
        <v>17</v>
      </c>
      <c r="G2887" t="str">
        <f>PROPER(base[[#This Row],[Evento]]&amp;" "&amp;base[[#This Row],[Tipo]])</f>
        <v>Bodas Melhor Idade</v>
      </c>
      <c r="H2887" t="s">
        <v>12</v>
      </c>
      <c r="I2887">
        <v>200</v>
      </c>
      <c r="J2887" s="3">
        <f>VLOOKUP(_xlfn.CONCAT(base[[#This Row],[Evento]],base[[#This Row],[Tipo]]),'[1]tabela de preços'!$D$4:$E$14,2,0)</f>
        <v>120</v>
      </c>
      <c r="K2887" s="3">
        <v>24000</v>
      </c>
      <c r="L2887" s="3">
        <v>9746</v>
      </c>
      <c r="M2887" s="3">
        <v>14254</v>
      </c>
      <c r="N2887" t="s">
        <v>24</v>
      </c>
    </row>
    <row r="2888" spans="2:14" hidden="1" x14ac:dyDescent="0.25">
      <c r="B2888" s="2">
        <v>42577</v>
      </c>
      <c r="C2888" s="7">
        <f>YEAR(base[[#This Row],[Data]])</f>
        <v>2016</v>
      </c>
      <c r="D2888" s="7" t="str">
        <f>UPPER(TEXT(base[[#This Row],[Data]],"mmm"))</f>
        <v>JUL</v>
      </c>
      <c r="E2888" t="s">
        <v>20</v>
      </c>
      <c r="F2888" t="s">
        <v>16</v>
      </c>
      <c r="G2888" t="str">
        <f>PROPER(base[[#This Row],[Evento]]&amp;" "&amp;base[[#This Row],[Tipo]])</f>
        <v>Empresa Adulto</v>
      </c>
      <c r="H2888" t="s">
        <v>15</v>
      </c>
      <c r="I2888">
        <v>50</v>
      </c>
      <c r="J2888" s="3">
        <f>VLOOKUP(_xlfn.CONCAT(base[[#This Row],[Evento]],base[[#This Row],[Tipo]]),'[1]tabela de preços'!$D$4:$E$14,2,0)</f>
        <v>100</v>
      </c>
      <c r="K2888" s="3">
        <v>5000</v>
      </c>
      <c r="L2888" s="3">
        <v>2249</v>
      </c>
      <c r="M2888" s="3">
        <v>2751</v>
      </c>
      <c r="N2888" t="s">
        <v>24</v>
      </c>
    </row>
    <row r="2889" spans="2:14" hidden="1" x14ac:dyDescent="0.25">
      <c r="B2889" s="2">
        <v>42669</v>
      </c>
      <c r="C2889" s="7">
        <f>YEAR(base[[#This Row],[Data]])</f>
        <v>2016</v>
      </c>
      <c r="D2889" s="7" t="str">
        <f>UPPER(TEXT(base[[#This Row],[Data]],"mmm"))</f>
        <v>OUT</v>
      </c>
      <c r="E2889" t="s">
        <v>21</v>
      </c>
      <c r="F2889" t="s">
        <v>14</v>
      </c>
      <c r="G2889" t="str">
        <f>PROPER(base[[#This Row],[Evento]]&amp;" "&amp;base[[#This Row],[Tipo]])</f>
        <v>15 Anos Teen</v>
      </c>
      <c r="H2889" t="s">
        <v>12</v>
      </c>
      <c r="I2889">
        <v>100</v>
      </c>
      <c r="J2889" s="3">
        <f>VLOOKUP(_xlfn.CONCAT(base[[#This Row],[Evento]],base[[#This Row],[Tipo]]),'[1]tabela de preços'!$D$4:$E$14,2,0)</f>
        <v>90</v>
      </c>
      <c r="K2889" s="3">
        <v>9000</v>
      </c>
      <c r="L2889" s="3">
        <v>3923</v>
      </c>
      <c r="M2889" s="3">
        <v>5077</v>
      </c>
      <c r="N2889" t="s">
        <v>24</v>
      </c>
    </row>
    <row r="2890" spans="2:14" hidden="1" x14ac:dyDescent="0.25">
      <c r="B2890" s="2">
        <v>42451</v>
      </c>
      <c r="C2890" s="7">
        <f>YEAR(base[[#This Row],[Data]])</f>
        <v>2016</v>
      </c>
      <c r="D2890" s="7" t="str">
        <f>UPPER(TEXT(base[[#This Row],[Data]],"mmm"))</f>
        <v>MAR</v>
      </c>
      <c r="E2890" t="s">
        <v>22</v>
      </c>
      <c r="F2890" t="s">
        <v>16</v>
      </c>
      <c r="G2890" t="str">
        <f>PROPER(base[[#This Row],[Evento]]&amp;" "&amp;base[[#This Row],[Tipo]])</f>
        <v>Despedida Adulto</v>
      </c>
      <c r="H2890" t="s">
        <v>15</v>
      </c>
      <c r="I2890">
        <v>150</v>
      </c>
      <c r="J2890" s="3">
        <f>VLOOKUP(_xlfn.CONCAT(base[[#This Row],[Evento]],base[[#This Row],[Tipo]]),'[1]tabela de preços'!$D$4:$E$14,2,0)</f>
        <v>120</v>
      </c>
      <c r="K2890" s="3">
        <v>18000</v>
      </c>
      <c r="L2890" s="3">
        <v>6013</v>
      </c>
      <c r="M2890" s="3">
        <v>11987</v>
      </c>
      <c r="N2890" t="s">
        <v>24</v>
      </c>
    </row>
    <row r="2891" spans="2:14" hidden="1" x14ac:dyDescent="0.25">
      <c r="B2891" s="2">
        <v>42654</v>
      </c>
      <c r="C2891" s="7">
        <f>YEAR(base[[#This Row],[Data]])</f>
        <v>2016</v>
      </c>
      <c r="D2891" s="7" t="str">
        <f>UPPER(TEXT(base[[#This Row],[Data]],"mmm"))</f>
        <v>OUT</v>
      </c>
      <c r="E2891" t="s">
        <v>10</v>
      </c>
      <c r="F2891" t="s">
        <v>11</v>
      </c>
      <c r="G2891" t="str">
        <f>PROPER(base[[#This Row],[Evento]]&amp;" "&amp;base[[#This Row],[Tipo]])</f>
        <v>Aniversário Infantil</v>
      </c>
      <c r="H2891" t="s">
        <v>12</v>
      </c>
      <c r="I2891">
        <v>50</v>
      </c>
      <c r="J2891" s="3">
        <f>VLOOKUP(_xlfn.CONCAT(base[[#This Row],[Evento]],base[[#This Row],[Tipo]]),'[1]tabela de preços'!$D$4:$E$14,2,0)</f>
        <v>70</v>
      </c>
      <c r="K2891" s="3">
        <v>3500</v>
      </c>
      <c r="L2891" s="3">
        <v>1450</v>
      </c>
      <c r="M2891" s="3">
        <v>2050</v>
      </c>
      <c r="N2891" t="s">
        <v>24</v>
      </c>
    </row>
    <row r="2892" spans="2:14" hidden="1" x14ac:dyDescent="0.25">
      <c r="B2892" s="2">
        <v>42467</v>
      </c>
      <c r="C2892" s="7">
        <f>YEAR(base[[#This Row],[Data]])</f>
        <v>2016</v>
      </c>
      <c r="D2892" s="7" t="str">
        <f>UPPER(TEXT(base[[#This Row],[Data]],"mmm"))</f>
        <v>ABR</v>
      </c>
      <c r="E2892" t="s">
        <v>10</v>
      </c>
      <c r="F2892" t="s">
        <v>14</v>
      </c>
      <c r="G2892" t="str">
        <f>PROPER(base[[#This Row],[Evento]]&amp;" "&amp;base[[#This Row],[Tipo]])</f>
        <v>Aniversário Teen</v>
      </c>
      <c r="H2892" t="s">
        <v>15</v>
      </c>
      <c r="I2892">
        <v>100</v>
      </c>
      <c r="J2892" s="3">
        <f>VLOOKUP(_xlfn.CONCAT(base[[#This Row],[Evento]],base[[#This Row],[Tipo]]),'[1]tabela de preços'!$D$4:$E$14,2,0)</f>
        <v>90</v>
      </c>
      <c r="K2892" s="3">
        <v>9000</v>
      </c>
      <c r="L2892" s="3">
        <v>3593</v>
      </c>
      <c r="M2892" s="3">
        <v>5407</v>
      </c>
      <c r="N2892" t="s">
        <v>24</v>
      </c>
    </row>
    <row r="2893" spans="2:14" hidden="1" x14ac:dyDescent="0.25">
      <c r="B2893" s="2">
        <v>42963</v>
      </c>
      <c r="C2893" s="7">
        <f>YEAR(base[[#This Row],[Data]])</f>
        <v>2017</v>
      </c>
      <c r="D2893" s="7" t="str">
        <f>UPPER(TEXT(base[[#This Row],[Data]],"mmm"))</f>
        <v>AGO</v>
      </c>
      <c r="E2893" t="s">
        <v>10</v>
      </c>
      <c r="F2893" t="s">
        <v>16</v>
      </c>
      <c r="G2893" t="str">
        <f>PROPER(base[[#This Row],[Evento]]&amp;" "&amp;base[[#This Row],[Tipo]])</f>
        <v>Aniversário Adulto</v>
      </c>
      <c r="H2893" t="s">
        <v>12</v>
      </c>
      <c r="I2893">
        <v>150</v>
      </c>
      <c r="J2893" s="3">
        <f>VLOOKUP(_xlfn.CONCAT(base[[#This Row],[Evento]],base[[#This Row],[Tipo]]),'[1]tabela de preços'!$D$4:$E$14,2,0)</f>
        <v>120</v>
      </c>
      <c r="K2893" s="3">
        <v>18000</v>
      </c>
      <c r="L2893" s="3">
        <v>7401</v>
      </c>
      <c r="M2893" s="3">
        <v>10599</v>
      </c>
      <c r="N2893" t="s">
        <v>24</v>
      </c>
    </row>
    <row r="2894" spans="2:14" x14ac:dyDescent="0.25">
      <c r="B2894" s="2">
        <v>42740</v>
      </c>
      <c r="C2894" s="7">
        <f>YEAR(base[[#This Row],[Data]])</f>
        <v>2017</v>
      </c>
      <c r="D2894" s="7" t="str">
        <f>UPPER(TEXT(base[[#This Row],[Data]],"mmm"))</f>
        <v>JAN</v>
      </c>
      <c r="E2894" t="s">
        <v>10</v>
      </c>
      <c r="F2894" t="s">
        <v>17</v>
      </c>
      <c r="G2894" t="str">
        <f>PROPER(base[[#This Row],[Evento]]&amp;" "&amp;base[[#This Row],[Tipo]])</f>
        <v>Aniversário Melhor Idade</v>
      </c>
      <c r="H2894" t="s">
        <v>15</v>
      </c>
      <c r="I2894">
        <v>70</v>
      </c>
      <c r="J2894" s="3">
        <f>VLOOKUP(_xlfn.CONCAT(base[[#This Row],[Evento]],base[[#This Row],[Tipo]]),'[1]tabela de preços'!$D$4:$E$14,2,0)</f>
        <v>120</v>
      </c>
      <c r="K2894" s="3">
        <v>8400</v>
      </c>
      <c r="L2894" s="3">
        <v>3564</v>
      </c>
      <c r="M2894" s="3">
        <v>4836</v>
      </c>
      <c r="N2894" t="s">
        <v>24</v>
      </c>
    </row>
    <row r="2895" spans="2:14" hidden="1" x14ac:dyDescent="0.25">
      <c r="B2895" s="2">
        <v>42644</v>
      </c>
      <c r="C2895" s="7">
        <f>YEAR(base[[#This Row],[Data]])</f>
        <v>2016</v>
      </c>
      <c r="D2895" s="7" t="str">
        <f>UPPER(TEXT(base[[#This Row],[Data]],"mmm"))</f>
        <v>OUT</v>
      </c>
      <c r="E2895" t="s">
        <v>18</v>
      </c>
      <c r="F2895" t="s">
        <v>16</v>
      </c>
      <c r="G2895" t="str">
        <f>PROPER(base[[#This Row],[Evento]]&amp;" "&amp;base[[#This Row],[Tipo]])</f>
        <v>Casamento Adulto</v>
      </c>
      <c r="H2895" t="s">
        <v>12</v>
      </c>
      <c r="I2895">
        <v>120</v>
      </c>
      <c r="J2895" s="3">
        <f>VLOOKUP(_xlfn.CONCAT(base[[#This Row],[Evento]],base[[#This Row],[Tipo]]),'[1]tabela de preços'!$D$4:$E$14,2,0)</f>
        <v>150</v>
      </c>
      <c r="K2895" s="3">
        <v>18000</v>
      </c>
      <c r="L2895" s="3">
        <v>6117</v>
      </c>
      <c r="M2895" s="3">
        <v>11883</v>
      </c>
      <c r="N2895" t="s">
        <v>24</v>
      </c>
    </row>
    <row r="2896" spans="2:14" hidden="1" x14ac:dyDescent="0.25">
      <c r="B2896" s="2">
        <v>42537</v>
      </c>
      <c r="C2896" s="7">
        <f>YEAR(base[[#This Row],[Data]])</f>
        <v>2016</v>
      </c>
      <c r="D2896" s="7" t="str">
        <f>UPPER(TEXT(base[[#This Row],[Data]],"mmm"))</f>
        <v>JUN</v>
      </c>
      <c r="E2896" t="s">
        <v>19</v>
      </c>
      <c r="F2896" t="s">
        <v>16</v>
      </c>
      <c r="G2896" t="str">
        <f>PROPER(base[[#This Row],[Evento]]&amp;" "&amp;base[[#This Row],[Tipo]])</f>
        <v>Bodas Adulto</v>
      </c>
      <c r="H2896" t="s">
        <v>15</v>
      </c>
      <c r="I2896">
        <v>100</v>
      </c>
      <c r="J2896" s="3">
        <f>VLOOKUP(_xlfn.CONCAT(base[[#This Row],[Evento]],base[[#This Row],[Tipo]]),'[1]tabela de preços'!$D$4:$E$14,2,0)</f>
        <v>150</v>
      </c>
      <c r="K2896" s="3">
        <v>15000</v>
      </c>
      <c r="L2896" s="3">
        <v>6500</v>
      </c>
      <c r="M2896" s="3">
        <v>8500</v>
      </c>
      <c r="N2896" t="s">
        <v>24</v>
      </c>
    </row>
    <row r="2897" spans="2:14" hidden="1" x14ac:dyDescent="0.25">
      <c r="B2897" s="2">
        <v>42856</v>
      </c>
      <c r="C2897" s="7">
        <f>YEAR(base[[#This Row],[Data]])</f>
        <v>2017</v>
      </c>
      <c r="D2897" s="7" t="str">
        <f>UPPER(TEXT(base[[#This Row],[Data]],"mmm"))</f>
        <v>MAI</v>
      </c>
      <c r="E2897" t="s">
        <v>19</v>
      </c>
      <c r="F2897" t="s">
        <v>17</v>
      </c>
      <c r="G2897" t="str">
        <f>PROPER(base[[#This Row],[Evento]]&amp;" "&amp;base[[#This Row],[Tipo]])</f>
        <v>Bodas Melhor Idade</v>
      </c>
      <c r="H2897" t="s">
        <v>12</v>
      </c>
      <c r="I2897">
        <v>200</v>
      </c>
      <c r="J2897" s="3">
        <f>VLOOKUP(_xlfn.CONCAT(base[[#This Row],[Evento]],base[[#This Row],[Tipo]]),'[1]tabela de preços'!$D$4:$E$14,2,0)</f>
        <v>120</v>
      </c>
      <c r="K2897" s="3">
        <v>24000</v>
      </c>
      <c r="L2897" s="3">
        <v>10508</v>
      </c>
      <c r="M2897" s="3">
        <v>13492</v>
      </c>
      <c r="N2897" t="s">
        <v>24</v>
      </c>
    </row>
    <row r="2898" spans="2:14" hidden="1" x14ac:dyDescent="0.25">
      <c r="B2898" s="2">
        <v>42603</v>
      </c>
      <c r="C2898" s="7">
        <f>YEAR(base[[#This Row],[Data]])</f>
        <v>2016</v>
      </c>
      <c r="D2898" s="7" t="str">
        <f>UPPER(TEXT(base[[#This Row],[Data]],"mmm"))</f>
        <v>AGO</v>
      </c>
      <c r="E2898" t="s">
        <v>20</v>
      </c>
      <c r="F2898" t="s">
        <v>16</v>
      </c>
      <c r="G2898" t="str">
        <f>PROPER(base[[#This Row],[Evento]]&amp;" "&amp;base[[#This Row],[Tipo]])</f>
        <v>Empresa Adulto</v>
      </c>
      <c r="H2898" t="s">
        <v>15</v>
      </c>
      <c r="I2898">
        <v>50</v>
      </c>
      <c r="J2898" s="3">
        <f>VLOOKUP(_xlfn.CONCAT(base[[#This Row],[Evento]],base[[#This Row],[Tipo]]),'[1]tabela de preços'!$D$4:$E$14,2,0)</f>
        <v>100</v>
      </c>
      <c r="K2898" s="3">
        <v>5000</v>
      </c>
      <c r="L2898" s="3">
        <v>2073</v>
      </c>
      <c r="M2898" s="3">
        <v>2927</v>
      </c>
      <c r="N2898" t="s">
        <v>24</v>
      </c>
    </row>
    <row r="2899" spans="2:14" hidden="1" x14ac:dyDescent="0.25">
      <c r="B2899" s="2">
        <v>43054</v>
      </c>
      <c r="C2899" s="7">
        <f>YEAR(base[[#This Row],[Data]])</f>
        <v>2017</v>
      </c>
      <c r="D2899" s="7" t="str">
        <f>UPPER(TEXT(base[[#This Row],[Data]],"mmm"))</f>
        <v>NOV</v>
      </c>
      <c r="E2899" t="s">
        <v>21</v>
      </c>
      <c r="F2899" t="s">
        <v>14</v>
      </c>
      <c r="G2899" t="str">
        <f>PROPER(base[[#This Row],[Evento]]&amp;" "&amp;base[[#This Row],[Tipo]])</f>
        <v>15 Anos Teen</v>
      </c>
      <c r="H2899" t="s">
        <v>12</v>
      </c>
      <c r="I2899">
        <v>100</v>
      </c>
      <c r="J2899" s="3">
        <f>VLOOKUP(_xlfn.CONCAT(base[[#This Row],[Evento]],base[[#This Row],[Tipo]]),'[1]tabela de preços'!$D$4:$E$14,2,0)</f>
        <v>90</v>
      </c>
      <c r="K2899" s="3">
        <v>9000</v>
      </c>
      <c r="L2899" s="3">
        <v>3292</v>
      </c>
      <c r="M2899" s="3">
        <v>5708</v>
      </c>
      <c r="N2899" t="s">
        <v>24</v>
      </c>
    </row>
    <row r="2900" spans="2:14" hidden="1" x14ac:dyDescent="0.25">
      <c r="B2900" s="2">
        <v>42692</v>
      </c>
      <c r="C2900" s="7">
        <f>YEAR(base[[#This Row],[Data]])</f>
        <v>2016</v>
      </c>
      <c r="D2900" s="7" t="str">
        <f>UPPER(TEXT(base[[#This Row],[Data]],"mmm"))</f>
        <v>NOV</v>
      </c>
      <c r="E2900" t="s">
        <v>22</v>
      </c>
      <c r="F2900" t="s">
        <v>16</v>
      </c>
      <c r="G2900" t="str">
        <f>PROPER(base[[#This Row],[Evento]]&amp;" "&amp;base[[#This Row],[Tipo]])</f>
        <v>Despedida Adulto</v>
      </c>
      <c r="H2900" t="s">
        <v>15</v>
      </c>
      <c r="I2900">
        <v>150</v>
      </c>
      <c r="J2900" s="3">
        <f>VLOOKUP(_xlfn.CONCAT(base[[#This Row],[Evento]],base[[#This Row],[Tipo]]),'[1]tabela de preços'!$D$4:$E$14,2,0)</f>
        <v>120</v>
      </c>
      <c r="K2900" s="3">
        <v>18000</v>
      </c>
      <c r="L2900" s="3">
        <v>6446</v>
      </c>
      <c r="M2900" s="3">
        <v>11554</v>
      </c>
      <c r="N2900" t="s">
        <v>24</v>
      </c>
    </row>
    <row r="2901" spans="2:14" hidden="1" x14ac:dyDescent="0.25">
      <c r="B2901" s="2">
        <v>42724</v>
      </c>
      <c r="C2901" s="7">
        <f>YEAR(base[[#This Row],[Data]])</f>
        <v>2016</v>
      </c>
      <c r="D2901" s="7" t="str">
        <f>UPPER(TEXT(base[[#This Row],[Data]],"mmm"))</f>
        <v>DEZ</v>
      </c>
      <c r="E2901" t="s">
        <v>10</v>
      </c>
      <c r="F2901" t="s">
        <v>11</v>
      </c>
      <c r="G2901" t="str">
        <f>PROPER(base[[#This Row],[Evento]]&amp;" "&amp;base[[#This Row],[Tipo]])</f>
        <v>Aniversário Infantil</v>
      </c>
      <c r="H2901" t="s">
        <v>12</v>
      </c>
      <c r="I2901">
        <v>50</v>
      </c>
      <c r="J2901" s="3">
        <f>VLOOKUP(_xlfn.CONCAT(base[[#This Row],[Evento]],base[[#This Row],[Tipo]]),'[1]tabela de preços'!$D$4:$E$14,2,0)</f>
        <v>70</v>
      </c>
      <c r="K2901" s="3">
        <v>3500</v>
      </c>
      <c r="L2901" s="3">
        <v>1440</v>
      </c>
      <c r="M2901" s="3">
        <v>2060</v>
      </c>
      <c r="N2901" t="s">
        <v>24</v>
      </c>
    </row>
    <row r="2902" spans="2:14" hidden="1" x14ac:dyDescent="0.25">
      <c r="B2902" s="2">
        <v>42439</v>
      </c>
      <c r="C2902" s="7">
        <f>YEAR(base[[#This Row],[Data]])</f>
        <v>2016</v>
      </c>
      <c r="D2902" s="7" t="str">
        <f>UPPER(TEXT(base[[#This Row],[Data]],"mmm"))</f>
        <v>MAR</v>
      </c>
      <c r="E2902" t="s">
        <v>10</v>
      </c>
      <c r="F2902" t="s">
        <v>14</v>
      </c>
      <c r="G2902" t="str">
        <f>PROPER(base[[#This Row],[Evento]]&amp;" "&amp;base[[#This Row],[Tipo]])</f>
        <v>Aniversário Teen</v>
      </c>
      <c r="H2902" t="s">
        <v>15</v>
      </c>
      <c r="I2902">
        <v>100</v>
      </c>
      <c r="J2902" s="3">
        <f>VLOOKUP(_xlfn.CONCAT(base[[#This Row],[Evento]],base[[#This Row],[Tipo]]),'[1]tabela de preços'!$D$4:$E$14,2,0)</f>
        <v>90</v>
      </c>
      <c r="K2902" s="3">
        <v>9000</v>
      </c>
      <c r="L2902" s="3">
        <v>3604</v>
      </c>
      <c r="M2902" s="3">
        <v>5396</v>
      </c>
      <c r="N2902" t="s">
        <v>24</v>
      </c>
    </row>
    <row r="2903" spans="2:14" hidden="1" x14ac:dyDescent="0.25">
      <c r="B2903" s="2">
        <v>42640</v>
      </c>
      <c r="C2903" s="7">
        <f>YEAR(base[[#This Row],[Data]])</f>
        <v>2016</v>
      </c>
      <c r="D2903" s="7" t="str">
        <f>UPPER(TEXT(base[[#This Row],[Data]],"mmm"))</f>
        <v>SET</v>
      </c>
      <c r="E2903" t="s">
        <v>10</v>
      </c>
      <c r="F2903" t="s">
        <v>16</v>
      </c>
      <c r="G2903" t="str">
        <f>PROPER(base[[#This Row],[Evento]]&amp;" "&amp;base[[#This Row],[Tipo]])</f>
        <v>Aniversário Adulto</v>
      </c>
      <c r="H2903" t="s">
        <v>12</v>
      </c>
      <c r="I2903">
        <v>150</v>
      </c>
      <c r="J2903" s="3">
        <f>VLOOKUP(_xlfn.CONCAT(base[[#This Row],[Evento]],base[[#This Row],[Tipo]]),'[1]tabela de preços'!$D$4:$E$14,2,0)</f>
        <v>120</v>
      </c>
      <c r="K2903" s="3">
        <v>18000</v>
      </c>
      <c r="L2903" s="3">
        <v>7333</v>
      </c>
      <c r="M2903" s="3">
        <v>10667</v>
      </c>
      <c r="N2903" t="s">
        <v>24</v>
      </c>
    </row>
    <row r="2904" spans="2:14" hidden="1" x14ac:dyDescent="0.25">
      <c r="B2904" s="2">
        <v>42889</v>
      </c>
      <c r="C2904" s="7">
        <f>YEAR(base[[#This Row],[Data]])</f>
        <v>2017</v>
      </c>
      <c r="D2904" s="7" t="str">
        <f>UPPER(TEXT(base[[#This Row],[Data]],"mmm"))</f>
        <v>JUN</v>
      </c>
      <c r="E2904" t="s">
        <v>10</v>
      </c>
      <c r="F2904" t="s">
        <v>17</v>
      </c>
      <c r="G2904" t="str">
        <f>PROPER(base[[#This Row],[Evento]]&amp;" "&amp;base[[#This Row],[Tipo]])</f>
        <v>Aniversário Melhor Idade</v>
      </c>
      <c r="H2904" t="s">
        <v>15</v>
      </c>
      <c r="I2904">
        <v>70</v>
      </c>
      <c r="J2904" s="3">
        <f>VLOOKUP(_xlfn.CONCAT(base[[#This Row],[Evento]],base[[#This Row],[Tipo]]),'[1]tabela de preços'!$D$4:$E$14,2,0)</f>
        <v>120</v>
      </c>
      <c r="K2904" s="3">
        <v>8400</v>
      </c>
      <c r="L2904" s="3">
        <v>3542</v>
      </c>
      <c r="M2904" s="3">
        <v>4858</v>
      </c>
      <c r="N2904" t="s">
        <v>24</v>
      </c>
    </row>
    <row r="2905" spans="2:14" hidden="1" x14ac:dyDescent="0.25">
      <c r="B2905" s="2">
        <v>42526</v>
      </c>
      <c r="C2905" s="7">
        <f>YEAR(base[[#This Row],[Data]])</f>
        <v>2016</v>
      </c>
      <c r="D2905" s="7" t="str">
        <f>UPPER(TEXT(base[[#This Row],[Data]],"mmm"))</f>
        <v>JUN</v>
      </c>
      <c r="E2905" t="s">
        <v>18</v>
      </c>
      <c r="F2905" t="s">
        <v>16</v>
      </c>
      <c r="G2905" t="str">
        <f>PROPER(base[[#This Row],[Evento]]&amp;" "&amp;base[[#This Row],[Tipo]])</f>
        <v>Casamento Adulto</v>
      </c>
      <c r="H2905" t="s">
        <v>12</v>
      </c>
      <c r="I2905">
        <v>120</v>
      </c>
      <c r="J2905" s="3">
        <f>VLOOKUP(_xlfn.CONCAT(base[[#This Row],[Evento]],base[[#This Row],[Tipo]]),'[1]tabela de preços'!$D$4:$E$14,2,0)</f>
        <v>150</v>
      </c>
      <c r="K2905" s="3">
        <v>18000</v>
      </c>
      <c r="L2905" s="3">
        <v>6338</v>
      </c>
      <c r="M2905" s="3">
        <v>11662</v>
      </c>
      <c r="N2905" t="s">
        <v>24</v>
      </c>
    </row>
    <row r="2906" spans="2:14" hidden="1" x14ac:dyDescent="0.25">
      <c r="B2906" s="2">
        <v>42704</v>
      </c>
      <c r="C2906" s="7">
        <f>YEAR(base[[#This Row],[Data]])</f>
        <v>2016</v>
      </c>
      <c r="D2906" s="7" t="str">
        <f>UPPER(TEXT(base[[#This Row],[Data]],"mmm"))</f>
        <v>NOV</v>
      </c>
      <c r="E2906" t="s">
        <v>19</v>
      </c>
      <c r="F2906" t="s">
        <v>16</v>
      </c>
      <c r="G2906" t="str">
        <f>PROPER(base[[#This Row],[Evento]]&amp;" "&amp;base[[#This Row],[Tipo]])</f>
        <v>Bodas Adulto</v>
      </c>
      <c r="H2906" t="s">
        <v>15</v>
      </c>
      <c r="I2906">
        <v>100</v>
      </c>
      <c r="J2906" s="3">
        <f>VLOOKUP(_xlfn.CONCAT(base[[#This Row],[Evento]],base[[#This Row],[Tipo]]),'[1]tabela de preços'!$D$4:$E$14,2,0)</f>
        <v>150</v>
      </c>
      <c r="K2906" s="3">
        <v>15000</v>
      </c>
      <c r="L2906" s="3">
        <v>5703</v>
      </c>
      <c r="M2906" s="3">
        <v>9297</v>
      </c>
      <c r="N2906" t="s">
        <v>24</v>
      </c>
    </row>
    <row r="2907" spans="2:14" hidden="1" x14ac:dyDescent="0.25">
      <c r="B2907" s="2">
        <v>42462</v>
      </c>
      <c r="C2907" s="7">
        <f>YEAR(base[[#This Row],[Data]])</f>
        <v>2016</v>
      </c>
      <c r="D2907" s="7" t="str">
        <f>UPPER(TEXT(base[[#This Row],[Data]],"mmm"))</f>
        <v>ABR</v>
      </c>
      <c r="E2907" t="s">
        <v>19</v>
      </c>
      <c r="F2907" t="s">
        <v>17</v>
      </c>
      <c r="G2907" t="str">
        <f>PROPER(base[[#This Row],[Evento]]&amp;" "&amp;base[[#This Row],[Tipo]])</f>
        <v>Bodas Melhor Idade</v>
      </c>
      <c r="H2907" t="s">
        <v>12</v>
      </c>
      <c r="I2907">
        <v>200</v>
      </c>
      <c r="J2907" s="3">
        <f>VLOOKUP(_xlfn.CONCAT(base[[#This Row],[Evento]],base[[#This Row],[Tipo]]),'[1]tabela de preços'!$D$4:$E$14,2,0)</f>
        <v>120</v>
      </c>
      <c r="K2907" s="3">
        <v>24000</v>
      </c>
      <c r="L2907" s="3">
        <v>10635</v>
      </c>
      <c r="M2907" s="3">
        <v>13365</v>
      </c>
      <c r="N2907" t="s">
        <v>24</v>
      </c>
    </row>
    <row r="2908" spans="2:14" hidden="1" x14ac:dyDescent="0.25">
      <c r="B2908" s="2">
        <v>43024</v>
      </c>
      <c r="C2908" s="7">
        <f>YEAR(base[[#This Row],[Data]])</f>
        <v>2017</v>
      </c>
      <c r="D2908" s="7" t="str">
        <f>UPPER(TEXT(base[[#This Row],[Data]],"mmm"))</f>
        <v>OUT</v>
      </c>
      <c r="E2908" t="s">
        <v>20</v>
      </c>
      <c r="F2908" t="s">
        <v>16</v>
      </c>
      <c r="G2908" t="str">
        <f>PROPER(base[[#This Row],[Evento]]&amp;" "&amp;base[[#This Row],[Tipo]])</f>
        <v>Empresa Adulto</v>
      </c>
      <c r="H2908" t="s">
        <v>15</v>
      </c>
      <c r="I2908">
        <v>50</v>
      </c>
      <c r="J2908" s="3">
        <f>VLOOKUP(_xlfn.CONCAT(base[[#This Row],[Evento]],base[[#This Row],[Tipo]]),'[1]tabela de preços'!$D$4:$E$14,2,0)</f>
        <v>100</v>
      </c>
      <c r="K2908" s="3">
        <v>5000</v>
      </c>
      <c r="L2908" s="3">
        <v>2055</v>
      </c>
      <c r="M2908" s="3">
        <v>2945</v>
      </c>
      <c r="N2908" t="s">
        <v>24</v>
      </c>
    </row>
    <row r="2909" spans="2:14" hidden="1" x14ac:dyDescent="0.25">
      <c r="B2909" s="2">
        <v>43096</v>
      </c>
      <c r="C2909" s="7">
        <f>YEAR(base[[#This Row],[Data]])</f>
        <v>2017</v>
      </c>
      <c r="D2909" s="7" t="str">
        <f>UPPER(TEXT(base[[#This Row],[Data]],"mmm"))</f>
        <v>DEZ</v>
      </c>
      <c r="E2909" t="s">
        <v>21</v>
      </c>
      <c r="F2909" t="s">
        <v>14</v>
      </c>
      <c r="G2909" t="str">
        <f>PROPER(base[[#This Row],[Evento]]&amp;" "&amp;base[[#This Row],[Tipo]])</f>
        <v>15 Anos Teen</v>
      </c>
      <c r="H2909" t="s">
        <v>12</v>
      </c>
      <c r="I2909">
        <v>100</v>
      </c>
      <c r="J2909" s="3">
        <f>VLOOKUP(_xlfn.CONCAT(base[[#This Row],[Evento]],base[[#This Row],[Tipo]]),'[1]tabela de preços'!$D$4:$E$14,2,0)</f>
        <v>90</v>
      </c>
      <c r="K2909" s="3">
        <v>9000</v>
      </c>
      <c r="L2909" s="3">
        <v>3031</v>
      </c>
      <c r="M2909" s="3">
        <v>5969</v>
      </c>
      <c r="N2909" t="s">
        <v>24</v>
      </c>
    </row>
    <row r="2910" spans="2:14" hidden="1" x14ac:dyDescent="0.25">
      <c r="B2910" s="2">
        <v>42547</v>
      </c>
      <c r="C2910" s="7">
        <f>YEAR(base[[#This Row],[Data]])</f>
        <v>2016</v>
      </c>
      <c r="D2910" s="7" t="str">
        <f>UPPER(TEXT(base[[#This Row],[Data]],"mmm"))</f>
        <v>JUN</v>
      </c>
      <c r="E2910" t="s">
        <v>22</v>
      </c>
      <c r="F2910" t="s">
        <v>16</v>
      </c>
      <c r="G2910" t="str">
        <f>PROPER(base[[#This Row],[Evento]]&amp;" "&amp;base[[#This Row],[Tipo]])</f>
        <v>Despedida Adulto</v>
      </c>
      <c r="H2910" t="s">
        <v>15</v>
      </c>
      <c r="I2910">
        <v>150</v>
      </c>
      <c r="J2910" s="3">
        <f>VLOOKUP(_xlfn.CONCAT(base[[#This Row],[Evento]],base[[#This Row],[Tipo]]),'[1]tabela de preços'!$D$4:$E$14,2,0)</f>
        <v>120</v>
      </c>
      <c r="K2910" s="3">
        <v>18000</v>
      </c>
      <c r="L2910" s="3">
        <v>7182</v>
      </c>
      <c r="M2910" s="3">
        <v>10818</v>
      </c>
      <c r="N2910" t="s">
        <v>24</v>
      </c>
    </row>
    <row r="2911" spans="2:14" hidden="1" x14ac:dyDescent="0.25">
      <c r="B2911" s="2">
        <v>42862</v>
      </c>
      <c r="C2911" s="7">
        <f>YEAR(base[[#This Row],[Data]])</f>
        <v>2017</v>
      </c>
      <c r="D2911" s="7" t="str">
        <f>UPPER(TEXT(base[[#This Row],[Data]],"mmm"))</f>
        <v>MAI</v>
      </c>
      <c r="E2911" t="s">
        <v>10</v>
      </c>
      <c r="F2911" t="s">
        <v>11</v>
      </c>
      <c r="G2911" t="str">
        <f>PROPER(base[[#This Row],[Evento]]&amp;" "&amp;base[[#This Row],[Tipo]])</f>
        <v>Aniversário Infantil</v>
      </c>
      <c r="H2911" t="s">
        <v>12</v>
      </c>
      <c r="I2911">
        <v>50</v>
      </c>
      <c r="J2911" s="3">
        <f>VLOOKUP(_xlfn.CONCAT(base[[#This Row],[Evento]],base[[#This Row],[Tipo]]),'[1]tabela de preços'!$D$4:$E$14,2,0)</f>
        <v>70</v>
      </c>
      <c r="K2911" s="3">
        <v>3500</v>
      </c>
      <c r="L2911" s="3">
        <v>1305</v>
      </c>
      <c r="M2911" s="3">
        <v>2195</v>
      </c>
      <c r="N2911" t="s">
        <v>24</v>
      </c>
    </row>
    <row r="2912" spans="2:14" hidden="1" x14ac:dyDescent="0.25">
      <c r="B2912" s="2">
        <v>42702</v>
      </c>
      <c r="C2912" s="7">
        <f>YEAR(base[[#This Row],[Data]])</f>
        <v>2016</v>
      </c>
      <c r="D2912" s="7" t="str">
        <f>UPPER(TEXT(base[[#This Row],[Data]],"mmm"))</f>
        <v>NOV</v>
      </c>
      <c r="E2912" t="s">
        <v>10</v>
      </c>
      <c r="F2912" t="s">
        <v>14</v>
      </c>
      <c r="G2912" t="str">
        <f>PROPER(base[[#This Row],[Evento]]&amp;" "&amp;base[[#This Row],[Tipo]])</f>
        <v>Aniversário Teen</v>
      </c>
      <c r="H2912" t="s">
        <v>15</v>
      </c>
      <c r="I2912">
        <v>100</v>
      </c>
      <c r="J2912" s="3">
        <f>VLOOKUP(_xlfn.CONCAT(base[[#This Row],[Evento]],base[[#This Row],[Tipo]]),'[1]tabela de preços'!$D$4:$E$14,2,0)</f>
        <v>90</v>
      </c>
      <c r="K2912" s="3">
        <v>9000</v>
      </c>
      <c r="L2912" s="3">
        <v>3338</v>
      </c>
      <c r="M2912" s="3">
        <v>5662</v>
      </c>
      <c r="N2912" t="s">
        <v>24</v>
      </c>
    </row>
    <row r="2913" spans="2:14" hidden="1" x14ac:dyDescent="0.25">
      <c r="B2913" s="2">
        <v>42931</v>
      </c>
      <c r="C2913" s="7">
        <f>YEAR(base[[#This Row],[Data]])</f>
        <v>2017</v>
      </c>
      <c r="D2913" s="7" t="str">
        <f>UPPER(TEXT(base[[#This Row],[Data]],"mmm"))</f>
        <v>JUL</v>
      </c>
      <c r="E2913" t="s">
        <v>10</v>
      </c>
      <c r="F2913" t="s">
        <v>16</v>
      </c>
      <c r="G2913" t="str">
        <f>PROPER(base[[#This Row],[Evento]]&amp;" "&amp;base[[#This Row],[Tipo]])</f>
        <v>Aniversário Adulto</v>
      </c>
      <c r="H2913" t="s">
        <v>12</v>
      </c>
      <c r="I2913">
        <v>150</v>
      </c>
      <c r="J2913" s="3">
        <f>VLOOKUP(_xlfn.CONCAT(base[[#This Row],[Evento]],base[[#This Row],[Tipo]]),'[1]tabela de preços'!$D$4:$E$14,2,0)</f>
        <v>120</v>
      </c>
      <c r="K2913" s="3">
        <v>18000</v>
      </c>
      <c r="L2913" s="3">
        <v>7501</v>
      </c>
      <c r="M2913" s="3">
        <v>10499</v>
      </c>
      <c r="N2913" t="s">
        <v>24</v>
      </c>
    </row>
    <row r="2914" spans="2:14" hidden="1" x14ac:dyDescent="0.25">
      <c r="B2914" s="2">
        <v>42399</v>
      </c>
      <c r="C2914" s="7">
        <f>YEAR(base[[#This Row],[Data]])</f>
        <v>2016</v>
      </c>
      <c r="D2914" s="7" t="str">
        <f>UPPER(TEXT(base[[#This Row],[Data]],"mmm"))</f>
        <v>JAN</v>
      </c>
      <c r="E2914" t="s">
        <v>10</v>
      </c>
      <c r="F2914" t="s">
        <v>17</v>
      </c>
      <c r="G2914" t="str">
        <f>PROPER(base[[#This Row],[Evento]]&amp;" "&amp;base[[#This Row],[Tipo]])</f>
        <v>Aniversário Melhor Idade</v>
      </c>
      <c r="H2914" t="s">
        <v>15</v>
      </c>
      <c r="I2914">
        <v>70</v>
      </c>
      <c r="J2914" s="3">
        <f>VLOOKUP(_xlfn.CONCAT(base[[#This Row],[Evento]],base[[#This Row],[Tipo]]),'[1]tabela de preços'!$D$4:$E$14,2,0)</f>
        <v>120</v>
      </c>
      <c r="K2914" s="3">
        <v>8400</v>
      </c>
      <c r="L2914" s="3">
        <v>3717</v>
      </c>
      <c r="M2914" s="3">
        <v>4683</v>
      </c>
      <c r="N2914" t="s">
        <v>24</v>
      </c>
    </row>
    <row r="2915" spans="2:14" hidden="1" x14ac:dyDescent="0.25">
      <c r="B2915" s="2">
        <v>42843</v>
      </c>
      <c r="C2915" s="7">
        <f>YEAR(base[[#This Row],[Data]])</f>
        <v>2017</v>
      </c>
      <c r="D2915" s="7" t="str">
        <f>UPPER(TEXT(base[[#This Row],[Data]],"mmm"))</f>
        <v>ABR</v>
      </c>
      <c r="E2915" t="s">
        <v>18</v>
      </c>
      <c r="F2915" t="s">
        <v>16</v>
      </c>
      <c r="G2915" t="str">
        <f>PROPER(base[[#This Row],[Evento]]&amp;" "&amp;base[[#This Row],[Tipo]])</f>
        <v>Casamento Adulto</v>
      </c>
      <c r="H2915" t="s">
        <v>12</v>
      </c>
      <c r="I2915">
        <v>120</v>
      </c>
      <c r="J2915" s="3">
        <f>VLOOKUP(_xlfn.CONCAT(base[[#This Row],[Evento]],base[[#This Row],[Tipo]]),'[1]tabela de preços'!$D$4:$E$14,2,0)</f>
        <v>150</v>
      </c>
      <c r="K2915" s="3">
        <v>18000</v>
      </c>
      <c r="L2915" s="3">
        <v>7970</v>
      </c>
      <c r="M2915" s="3">
        <v>10030</v>
      </c>
      <c r="N2915" t="s">
        <v>24</v>
      </c>
    </row>
    <row r="2916" spans="2:14" hidden="1" x14ac:dyDescent="0.25">
      <c r="B2916" s="2">
        <v>42536</v>
      </c>
      <c r="C2916" s="7">
        <f>YEAR(base[[#This Row],[Data]])</f>
        <v>2016</v>
      </c>
      <c r="D2916" s="7" t="str">
        <f>UPPER(TEXT(base[[#This Row],[Data]],"mmm"))</f>
        <v>JUN</v>
      </c>
      <c r="E2916" t="s">
        <v>19</v>
      </c>
      <c r="F2916" t="s">
        <v>16</v>
      </c>
      <c r="G2916" t="str">
        <f>PROPER(base[[#This Row],[Evento]]&amp;" "&amp;base[[#This Row],[Tipo]])</f>
        <v>Bodas Adulto</v>
      </c>
      <c r="H2916" t="s">
        <v>15</v>
      </c>
      <c r="I2916">
        <v>100</v>
      </c>
      <c r="J2916" s="3">
        <f>VLOOKUP(_xlfn.CONCAT(base[[#This Row],[Evento]],base[[#This Row],[Tipo]]),'[1]tabela de preços'!$D$4:$E$14,2,0)</f>
        <v>150</v>
      </c>
      <c r="K2916" s="3">
        <v>15000</v>
      </c>
      <c r="L2916" s="3">
        <v>5331</v>
      </c>
      <c r="M2916" s="3">
        <v>9669</v>
      </c>
      <c r="N2916" t="s">
        <v>24</v>
      </c>
    </row>
    <row r="2917" spans="2:14" hidden="1" x14ac:dyDescent="0.25">
      <c r="B2917" s="2">
        <v>42522</v>
      </c>
      <c r="C2917" s="7">
        <f>YEAR(base[[#This Row],[Data]])</f>
        <v>2016</v>
      </c>
      <c r="D2917" s="7" t="str">
        <f>UPPER(TEXT(base[[#This Row],[Data]],"mmm"))</f>
        <v>JUN</v>
      </c>
      <c r="E2917" t="s">
        <v>19</v>
      </c>
      <c r="F2917" t="s">
        <v>17</v>
      </c>
      <c r="G2917" t="str">
        <f>PROPER(base[[#This Row],[Evento]]&amp;" "&amp;base[[#This Row],[Tipo]])</f>
        <v>Bodas Melhor Idade</v>
      </c>
      <c r="H2917" t="s">
        <v>12</v>
      </c>
      <c r="I2917">
        <v>200</v>
      </c>
      <c r="J2917" s="3">
        <f>VLOOKUP(_xlfn.CONCAT(base[[#This Row],[Evento]],base[[#This Row],[Tipo]]),'[1]tabela de preços'!$D$4:$E$14,2,0)</f>
        <v>120</v>
      </c>
      <c r="K2917" s="3">
        <v>24000</v>
      </c>
      <c r="L2917" s="3">
        <v>9346</v>
      </c>
      <c r="M2917" s="3">
        <v>14654</v>
      </c>
      <c r="N2917" t="s">
        <v>24</v>
      </c>
    </row>
    <row r="2918" spans="2:14" hidden="1" x14ac:dyDescent="0.25">
      <c r="B2918" s="2">
        <v>42946</v>
      </c>
      <c r="C2918" s="7">
        <f>YEAR(base[[#This Row],[Data]])</f>
        <v>2017</v>
      </c>
      <c r="D2918" s="7" t="str">
        <f>UPPER(TEXT(base[[#This Row],[Data]],"mmm"))</f>
        <v>JUL</v>
      </c>
      <c r="E2918" t="s">
        <v>20</v>
      </c>
      <c r="F2918" t="s">
        <v>16</v>
      </c>
      <c r="G2918" t="str">
        <f>PROPER(base[[#This Row],[Evento]]&amp;" "&amp;base[[#This Row],[Tipo]])</f>
        <v>Empresa Adulto</v>
      </c>
      <c r="H2918" t="s">
        <v>15</v>
      </c>
      <c r="I2918">
        <v>50</v>
      </c>
      <c r="J2918" s="3">
        <f>VLOOKUP(_xlfn.CONCAT(base[[#This Row],[Evento]],base[[#This Row],[Tipo]]),'[1]tabela de preços'!$D$4:$E$14,2,0)</f>
        <v>100</v>
      </c>
      <c r="K2918" s="3">
        <v>5000</v>
      </c>
      <c r="L2918" s="3">
        <v>2017</v>
      </c>
      <c r="M2918" s="3">
        <v>2983</v>
      </c>
      <c r="N2918" t="s">
        <v>24</v>
      </c>
    </row>
    <row r="2919" spans="2:14" hidden="1" x14ac:dyDescent="0.25">
      <c r="B2919" s="2">
        <v>43020</v>
      </c>
      <c r="C2919" s="7">
        <f>YEAR(base[[#This Row],[Data]])</f>
        <v>2017</v>
      </c>
      <c r="D2919" s="7" t="str">
        <f>UPPER(TEXT(base[[#This Row],[Data]],"mmm"))</f>
        <v>OUT</v>
      </c>
      <c r="E2919" t="s">
        <v>21</v>
      </c>
      <c r="F2919" t="s">
        <v>14</v>
      </c>
      <c r="G2919" t="str">
        <f>PROPER(base[[#This Row],[Evento]]&amp;" "&amp;base[[#This Row],[Tipo]])</f>
        <v>15 Anos Teen</v>
      </c>
      <c r="H2919" t="s">
        <v>12</v>
      </c>
      <c r="I2919">
        <v>100</v>
      </c>
      <c r="J2919" s="3">
        <f>VLOOKUP(_xlfn.CONCAT(base[[#This Row],[Evento]],base[[#This Row],[Tipo]]),'[1]tabela de preços'!$D$4:$E$14,2,0)</f>
        <v>90</v>
      </c>
      <c r="K2919" s="3">
        <v>9000</v>
      </c>
      <c r="L2919" s="3">
        <v>3580</v>
      </c>
      <c r="M2919" s="3">
        <v>5420</v>
      </c>
      <c r="N2919" t="s">
        <v>24</v>
      </c>
    </row>
    <row r="2920" spans="2:14" hidden="1" x14ac:dyDescent="0.25">
      <c r="B2920" s="2">
        <v>42441</v>
      </c>
      <c r="C2920" s="7">
        <f>YEAR(base[[#This Row],[Data]])</f>
        <v>2016</v>
      </c>
      <c r="D2920" s="7" t="str">
        <f>UPPER(TEXT(base[[#This Row],[Data]],"mmm"))</f>
        <v>MAR</v>
      </c>
      <c r="E2920" t="s">
        <v>22</v>
      </c>
      <c r="F2920" t="s">
        <v>16</v>
      </c>
      <c r="G2920" t="str">
        <f>PROPER(base[[#This Row],[Evento]]&amp;" "&amp;base[[#This Row],[Tipo]])</f>
        <v>Despedida Adulto</v>
      </c>
      <c r="H2920" t="s">
        <v>15</v>
      </c>
      <c r="I2920">
        <v>150</v>
      </c>
      <c r="J2920" s="3">
        <f>VLOOKUP(_xlfn.CONCAT(base[[#This Row],[Evento]],base[[#This Row],[Tipo]]),'[1]tabela de preços'!$D$4:$E$14,2,0)</f>
        <v>120</v>
      </c>
      <c r="K2920" s="3">
        <v>18000</v>
      </c>
      <c r="L2920" s="3">
        <v>6398</v>
      </c>
      <c r="M2920" s="3">
        <v>11602</v>
      </c>
      <c r="N2920" t="s">
        <v>24</v>
      </c>
    </row>
    <row r="2921" spans="2:14" hidden="1" x14ac:dyDescent="0.25">
      <c r="B2921" s="2">
        <v>42440</v>
      </c>
      <c r="C2921" s="7">
        <f>YEAR(base[[#This Row],[Data]])</f>
        <v>2016</v>
      </c>
      <c r="D2921" s="7" t="str">
        <f>UPPER(TEXT(base[[#This Row],[Data]],"mmm"))</f>
        <v>MAR</v>
      </c>
      <c r="E2921" t="s">
        <v>10</v>
      </c>
      <c r="F2921" t="s">
        <v>11</v>
      </c>
      <c r="G2921" t="str">
        <f>PROPER(base[[#This Row],[Evento]]&amp;" "&amp;base[[#This Row],[Tipo]])</f>
        <v>Aniversário Infantil</v>
      </c>
      <c r="H2921" t="s">
        <v>12</v>
      </c>
      <c r="I2921">
        <v>50</v>
      </c>
      <c r="J2921" s="3">
        <f>VLOOKUP(_xlfn.CONCAT(base[[#This Row],[Evento]],base[[#This Row],[Tipo]]),'[1]tabela de preços'!$D$4:$E$14,2,0)</f>
        <v>70</v>
      </c>
      <c r="K2921" s="3">
        <v>3500</v>
      </c>
      <c r="L2921" s="3">
        <v>1212</v>
      </c>
      <c r="M2921" s="3">
        <v>2288</v>
      </c>
      <c r="N2921" t="s">
        <v>24</v>
      </c>
    </row>
    <row r="2922" spans="2:14" hidden="1" x14ac:dyDescent="0.25">
      <c r="B2922" s="2">
        <v>42552</v>
      </c>
      <c r="C2922" s="7">
        <f>YEAR(base[[#This Row],[Data]])</f>
        <v>2016</v>
      </c>
      <c r="D2922" s="7" t="str">
        <f>UPPER(TEXT(base[[#This Row],[Data]],"mmm"))</f>
        <v>JUL</v>
      </c>
      <c r="E2922" t="s">
        <v>10</v>
      </c>
      <c r="F2922" t="s">
        <v>14</v>
      </c>
      <c r="G2922" t="str">
        <f>PROPER(base[[#This Row],[Evento]]&amp;" "&amp;base[[#This Row],[Tipo]])</f>
        <v>Aniversário Teen</v>
      </c>
      <c r="H2922" t="s">
        <v>15</v>
      </c>
      <c r="I2922">
        <v>100</v>
      </c>
      <c r="J2922" s="3">
        <f>VLOOKUP(_xlfn.CONCAT(base[[#This Row],[Evento]],base[[#This Row],[Tipo]]),'[1]tabela de preços'!$D$4:$E$14,2,0)</f>
        <v>90</v>
      </c>
      <c r="K2922" s="3">
        <v>9000</v>
      </c>
      <c r="L2922" s="3">
        <v>3672</v>
      </c>
      <c r="M2922" s="3">
        <v>5328</v>
      </c>
      <c r="N2922" t="s">
        <v>24</v>
      </c>
    </row>
    <row r="2923" spans="2:14" hidden="1" x14ac:dyDescent="0.25">
      <c r="B2923" s="2">
        <v>42903</v>
      </c>
      <c r="C2923" s="7">
        <f>YEAR(base[[#This Row],[Data]])</f>
        <v>2017</v>
      </c>
      <c r="D2923" s="7" t="str">
        <f>UPPER(TEXT(base[[#This Row],[Data]],"mmm"))</f>
        <v>JUN</v>
      </c>
      <c r="E2923" t="s">
        <v>10</v>
      </c>
      <c r="F2923" t="s">
        <v>16</v>
      </c>
      <c r="G2923" t="str">
        <f>PROPER(base[[#This Row],[Evento]]&amp;" "&amp;base[[#This Row],[Tipo]])</f>
        <v>Aniversário Adulto</v>
      </c>
      <c r="H2923" t="s">
        <v>12</v>
      </c>
      <c r="I2923">
        <v>150</v>
      </c>
      <c r="J2923" s="3">
        <f>VLOOKUP(_xlfn.CONCAT(base[[#This Row],[Evento]],base[[#This Row],[Tipo]]),'[1]tabela de preços'!$D$4:$E$14,2,0)</f>
        <v>120</v>
      </c>
      <c r="K2923" s="3">
        <v>18000</v>
      </c>
      <c r="L2923" s="3">
        <v>6633</v>
      </c>
      <c r="M2923" s="3">
        <v>11367</v>
      </c>
      <c r="N2923" t="s">
        <v>24</v>
      </c>
    </row>
    <row r="2924" spans="2:14" hidden="1" x14ac:dyDescent="0.25">
      <c r="B2924" s="2">
        <v>42838</v>
      </c>
      <c r="C2924" s="7">
        <f>YEAR(base[[#This Row],[Data]])</f>
        <v>2017</v>
      </c>
      <c r="D2924" s="7" t="str">
        <f>UPPER(TEXT(base[[#This Row],[Data]],"mmm"))</f>
        <v>ABR</v>
      </c>
      <c r="E2924" t="s">
        <v>10</v>
      </c>
      <c r="F2924" t="s">
        <v>17</v>
      </c>
      <c r="G2924" t="str">
        <f>PROPER(base[[#This Row],[Evento]]&amp;" "&amp;base[[#This Row],[Tipo]])</f>
        <v>Aniversário Melhor Idade</v>
      </c>
      <c r="H2924" t="s">
        <v>15</v>
      </c>
      <c r="I2924">
        <v>70</v>
      </c>
      <c r="J2924" s="3">
        <f>VLOOKUP(_xlfn.CONCAT(base[[#This Row],[Evento]],base[[#This Row],[Tipo]]),'[1]tabela de preços'!$D$4:$E$14,2,0)</f>
        <v>120</v>
      </c>
      <c r="K2924" s="3">
        <v>8400</v>
      </c>
      <c r="L2924" s="3">
        <v>3127</v>
      </c>
      <c r="M2924" s="3">
        <v>5273</v>
      </c>
      <c r="N2924" t="s">
        <v>24</v>
      </c>
    </row>
    <row r="2925" spans="2:14" hidden="1" x14ac:dyDescent="0.25">
      <c r="B2925" s="2">
        <v>42689</v>
      </c>
      <c r="C2925" s="7">
        <f>YEAR(base[[#This Row],[Data]])</f>
        <v>2016</v>
      </c>
      <c r="D2925" s="7" t="str">
        <f>UPPER(TEXT(base[[#This Row],[Data]],"mmm"))</f>
        <v>NOV</v>
      </c>
      <c r="E2925" t="s">
        <v>18</v>
      </c>
      <c r="F2925" t="s">
        <v>16</v>
      </c>
      <c r="G2925" t="str">
        <f>PROPER(base[[#This Row],[Evento]]&amp;" "&amp;base[[#This Row],[Tipo]])</f>
        <v>Casamento Adulto</v>
      </c>
      <c r="H2925" t="s">
        <v>12</v>
      </c>
      <c r="I2925">
        <v>120</v>
      </c>
      <c r="J2925" s="3">
        <f>VLOOKUP(_xlfn.CONCAT(base[[#This Row],[Evento]],base[[#This Row],[Tipo]]),'[1]tabela de preços'!$D$4:$E$14,2,0)</f>
        <v>150</v>
      </c>
      <c r="K2925" s="3">
        <v>18000</v>
      </c>
      <c r="L2925" s="3">
        <v>6008</v>
      </c>
      <c r="M2925" s="3">
        <v>11992</v>
      </c>
      <c r="N2925" t="s">
        <v>24</v>
      </c>
    </row>
    <row r="2926" spans="2:14" hidden="1" x14ac:dyDescent="0.25">
      <c r="B2926" s="2">
        <v>42777</v>
      </c>
      <c r="C2926" s="7">
        <f>YEAR(base[[#This Row],[Data]])</f>
        <v>2017</v>
      </c>
      <c r="D2926" s="7" t="str">
        <f>UPPER(TEXT(base[[#This Row],[Data]],"mmm"))</f>
        <v>FEV</v>
      </c>
      <c r="E2926" t="s">
        <v>19</v>
      </c>
      <c r="F2926" t="s">
        <v>16</v>
      </c>
      <c r="G2926" t="str">
        <f>PROPER(base[[#This Row],[Evento]]&amp;" "&amp;base[[#This Row],[Tipo]])</f>
        <v>Bodas Adulto</v>
      </c>
      <c r="H2926" t="s">
        <v>15</v>
      </c>
      <c r="I2926">
        <v>100</v>
      </c>
      <c r="J2926" s="3">
        <f>VLOOKUP(_xlfn.CONCAT(base[[#This Row],[Evento]],base[[#This Row],[Tipo]]),'[1]tabela de preços'!$D$4:$E$14,2,0)</f>
        <v>150</v>
      </c>
      <c r="K2926" s="3">
        <v>15000</v>
      </c>
      <c r="L2926" s="3">
        <v>5405</v>
      </c>
      <c r="M2926" s="3">
        <v>9595</v>
      </c>
      <c r="N2926" t="s">
        <v>24</v>
      </c>
    </row>
    <row r="2927" spans="2:14" hidden="1" x14ac:dyDescent="0.25">
      <c r="B2927" s="2">
        <v>42954</v>
      </c>
      <c r="C2927" s="7">
        <f>YEAR(base[[#This Row],[Data]])</f>
        <v>2017</v>
      </c>
      <c r="D2927" s="7" t="str">
        <f>UPPER(TEXT(base[[#This Row],[Data]],"mmm"))</f>
        <v>AGO</v>
      </c>
      <c r="E2927" t="s">
        <v>19</v>
      </c>
      <c r="F2927" t="s">
        <v>17</v>
      </c>
      <c r="G2927" t="str">
        <f>PROPER(base[[#This Row],[Evento]]&amp;" "&amp;base[[#This Row],[Tipo]])</f>
        <v>Bodas Melhor Idade</v>
      </c>
      <c r="H2927" t="s">
        <v>12</v>
      </c>
      <c r="I2927">
        <v>200</v>
      </c>
      <c r="J2927" s="3">
        <f>VLOOKUP(_xlfn.CONCAT(base[[#This Row],[Evento]],base[[#This Row],[Tipo]]),'[1]tabela de preços'!$D$4:$E$14,2,0)</f>
        <v>120</v>
      </c>
      <c r="K2927" s="3">
        <v>24000</v>
      </c>
      <c r="L2927" s="3">
        <v>9390</v>
      </c>
      <c r="M2927" s="3">
        <v>14610</v>
      </c>
      <c r="N2927" t="s">
        <v>24</v>
      </c>
    </row>
    <row r="2928" spans="2:14" x14ac:dyDescent="0.25">
      <c r="B2928" s="2">
        <v>42755</v>
      </c>
      <c r="C2928" s="7">
        <f>YEAR(base[[#This Row],[Data]])</f>
        <v>2017</v>
      </c>
      <c r="D2928" s="7" t="str">
        <f>UPPER(TEXT(base[[#This Row],[Data]],"mmm"))</f>
        <v>JAN</v>
      </c>
      <c r="E2928" t="s">
        <v>20</v>
      </c>
      <c r="F2928" t="s">
        <v>16</v>
      </c>
      <c r="G2928" t="str">
        <f>PROPER(base[[#This Row],[Evento]]&amp;" "&amp;base[[#This Row],[Tipo]])</f>
        <v>Empresa Adulto</v>
      </c>
      <c r="H2928" t="s">
        <v>15</v>
      </c>
      <c r="I2928">
        <v>50</v>
      </c>
      <c r="J2928" s="3">
        <f>VLOOKUP(_xlfn.CONCAT(base[[#This Row],[Evento]],base[[#This Row],[Tipo]]),'[1]tabela de preços'!$D$4:$E$14,2,0)</f>
        <v>100</v>
      </c>
      <c r="K2928" s="3">
        <v>5000</v>
      </c>
      <c r="L2928" s="3">
        <v>2124</v>
      </c>
      <c r="M2928" s="3">
        <v>2876</v>
      </c>
      <c r="N2928" t="s">
        <v>24</v>
      </c>
    </row>
    <row r="2929" spans="2:14" hidden="1" x14ac:dyDescent="0.25">
      <c r="B2929" s="2">
        <v>42558</v>
      </c>
      <c r="C2929" s="7">
        <f>YEAR(base[[#This Row],[Data]])</f>
        <v>2016</v>
      </c>
      <c r="D2929" s="7" t="str">
        <f>UPPER(TEXT(base[[#This Row],[Data]],"mmm"))</f>
        <v>JUL</v>
      </c>
      <c r="E2929" t="s">
        <v>21</v>
      </c>
      <c r="F2929" t="s">
        <v>14</v>
      </c>
      <c r="G2929" t="str">
        <f>PROPER(base[[#This Row],[Evento]]&amp;" "&amp;base[[#This Row],[Tipo]])</f>
        <v>15 Anos Teen</v>
      </c>
      <c r="H2929" t="s">
        <v>12</v>
      </c>
      <c r="I2929">
        <v>100</v>
      </c>
      <c r="J2929" s="3">
        <f>VLOOKUP(_xlfn.CONCAT(base[[#This Row],[Evento]],base[[#This Row],[Tipo]]),'[1]tabela de preços'!$D$4:$E$14,2,0)</f>
        <v>90</v>
      </c>
      <c r="K2929" s="3">
        <v>9000</v>
      </c>
      <c r="L2929" s="3">
        <v>3825</v>
      </c>
      <c r="M2929" s="3">
        <v>5175</v>
      </c>
      <c r="N2929" t="s">
        <v>24</v>
      </c>
    </row>
    <row r="2930" spans="2:14" hidden="1" x14ac:dyDescent="0.25">
      <c r="B2930" s="2">
        <v>42927</v>
      </c>
      <c r="C2930" s="7">
        <f>YEAR(base[[#This Row],[Data]])</f>
        <v>2017</v>
      </c>
      <c r="D2930" s="7" t="str">
        <f>UPPER(TEXT(base[[#This Row],[Data]],"mmm"))</f>
        <v>JUL</v>
      </c>
      <c r="E2930" t="s">
        <v>22</v>
      </c>
      <c r="F2930" t="s">
        <v>16</v>
      </c>
      <c r="G2930" t="str">
        <f>PROPER(base[[#This Row],[Evento]]&amp;" "&amp;base[[#This Row],[Tipo]])</f>
        <v>Despedida Adulto</v>
      </c>
      <c r="H2930" t="s">
        <v>15</v>
      </c>
      <c r="I2930">
        <v>150</v>
      </c>
      <c r="J2930" s="3">
        <f>VLOOKUP(_xlfn.CONCAT(base[[#This Row],[Evento]],base[[#This Row],[Tipo]]),'[1]tabela de preços'!$D$4:$E$14,2,0)</f>
        <v>120</v>
      </c>
      <c r="K2930" s="3">
        <v>18000</v>
      </c>
      <c r="L2930" s="3">
        <v>6014</v>
      </c>
      <c r="M2930" s="3">
        <v>11986</v>
      </c>
      <c r="N2930" t="s">
        <v>24</v>
      </c>
    </row>
    <row r="2931" spans="2:14" hidden="1" x14ac:dyDescent="0.25">
      <c r="B2931" s="2">
        <v>42903</v>
      </c>
      <c r="C2931" s="7">
        <f>YEAR(base[[#This Row],[Data]])</f>
        <v>2017</v>
      </c>
      <c r="D2931" s="7" t="str">
        <f>UPPER(TEXT(base[[#This Row],[Data]],"mmm"))</f>
        <v>JUN</v>
      </c>
      <c r="E2931" t="s">
        <v>10</v>
      </c>
      <c r="F2931" t="s">
        <v>11</v>
      </c>
      <c r="G2931" t="str">
        <f>PROPER(base[[#This Row],[Evento]]&amp;" "&amp;base[[#This Row],[Tipo]])</f>
        <v>Aniversário Infantil</v>
      </c>
      <c r="H2931" t="s">
        <v>12</v>
      </c>
      <c r="I2931">
        <v>50</v>
      </c>
      <c r="J2931" s="3">
        <f>VLOOKUP(_xlfn.CONCAT(base[[#This Row],[Evento]],base[[#This Row],[Tipo]]),'[1]tabela de preços'!$D$4:$E$14,2,0)</f>
        <v>70</v>
      </c>
      <c r="K2931" s="3">
        <v>3500</v>
      </c>
      <c r="L2931" s="3">
        <v>1374</v>
      </c>
      <c r="M2931" s="3">
        <v>2126</v>
      </c>
      <c r="N2931" t="s">
        <v>24</v>
      </c>
    </row>
    <row r="2932" spans="2:14" hidden="1" x14ac:dyDescent="0.25">
      <c r="B2932" s="2">
        <v>42571</v>
      </c>
      <c r="C2932" s="7">
        <f>YEAR(base[[#This Row],[Data]])</f>
        <v>2016</v>
      </c>
      <c r="D2932" s="7" t="str">
        <f>UPPER(TEXT(base[[#This Row],[Data]],"mmm"))</f>
        <v>JUL</v>
      </c>
      <c r="E2932" t="s">
        <v>10</v>
      </c>
      <c r="F2932" t="s">
        <v>14</v>
      </c>
      <c r="G2932" t="str">
        <f>PROPER(base[[#This Row],[Evento]]&amp;" "&amp;base[[#This Row],[Tipo]])</f>
        <v>Aniversário Teen</v>
      </c>
      <c r="H2932" t="s">
        <v>15</v>
      </c>
      <c r="I2932">
        <v>100</v>
      </c>
      <c r="J2932" s="3">
        <f>VLOOKUP(_xlfn.CONCAT(base[[#This Row],[Evento]],base[[#This Row],[Tipo]]),'[1]tabela de preços'!$D$4:$E$14,2,0)</f>
        <v>90</v>
      </c>
      <c r="K2932" s="3">
        <v>9000</v>
      </c>
      <c r="L2932" s="3">
        <v>3604</v>
      </c>
      <c r="M2932" s="3">
        <v>5396</v>
      </c>
      <c r="N2932" t="s">
        <v>24</v>
      </c>
    </row>
    <row r="2933" spans="2:14" hidden="1" x14ac:dyDescent="0.25">
      <c r="B2933" s="2">
        <v>42516</v>
      </c>
      <c r="C2933" s="7">
        <f>YEAR(base[[#This Row],[Data]])</f>
        <v>2016</v>
      </c>
      <c r="D2933" s="7" t="str">
        <f>UPPER(TEXT(base[[#This Row],[Data]],"mmm"))</f>
        <v>MAI</v>
      </c>
      <c r="E2933" t="s">
        <v>10</v>
      </c>
      <c r="F2933" t="s">
        <v>16</v>
      </c>
      <c r="G2933" t="str">
        <f>PROPER(base[[#This Row],[Evento]]&amp;" "&amp;base[[#This Row],[Tipo]])</f>
        <v>Aniversário Adulto</v>
      </c>
      <c r="H2933" t="s">
        <v>12</v>
      </c>
      <c r="I2933">
        <v>150</v>
      </c>
      <c r="J2933" s="3">
        <f>VLOOKUP(_xlfn.CONCAT(base[[#This Row],[Evento]],base[[#This Row],[Tipo]]),'[1]tabela de preços'!$D$4:$E$14,2,0)</f>
        <v>120</v>
      </c>
      <c r="K2933" s="3">
        <v>18000</v>
      </c>
      <c r="L2933" s="3">
        <v>7227</v>
      </c>
      <c r="M2933" s="3">
        <v>10773</v>
      </c>
      <c r="N2933" t="s">
        <v>24</v>
      </c>
    </row>
    <row r="2934" spans="2:14" hidden="1" x14ac:dyDescent="0.25">
      <c r="B2934" s="2">
        <v>42996</v>
      </c>
      <c r="C2934" s="7">
        <f>YEAR(base[[#This Row],[Data]])</f>
        <v>2017</v>
      </c>
      <c r="D2934" s="7" t="str">
        <f>UPPER(TEXT(base[[#This Row],[Data]],"mmm"))</f>
        <v>SET</v>
      </c>
      <c r="E2934" t="s">
        <v>10</v>
      </c>
      <c r="F2934" t="s">
        <v>17</v>
      </c>
      <c r="G2934" t="str">
        <f>PROPER(base[[#This Row],[Evento]]&amp;" "&amp;base[[#This Row],[Tipo]])</f>
        <v>Aniversário Melhor Idade</v>
      </c>
      <c r="H2934" t="s">
        <v>15</v>
      </c>
      <c r="I2934">
        <v>70</v>
      </c>
      <c r="J2934" s="3">
        <f>VLOOKUP(_xlfn.CONCAT(base[[#This Row],[Evento]],base[[#This Row],[Tipo]]),'[1]tabela de preços'!$D$4:$E$14,2,0)</f>
        <v>120</v>
      </c>
      <c r="K2934" s="3">
        <v>8400</v>
      </c>
      <c r="L2934" s="3">
        <v>2976</v>
      </c>
      <c r="M2934" s="3">
        <v>5424</v>
      </c>
      <c r="N2934" t="s">
        <v>24</v>
      </c>
    </row>
    <row r="2935" spans="2:14" hidden="1" x14ac:dyDescent="0.25">
      <c r="B2935" s="2">
        <v>42444</v>
      </c>
      <c r="C2935" s="7">
        <f>YEAR(base[[#This Row],[Data]])</f>
        <v>2016</v>
      </c>
      <c r="D2935" s="7" t="str">
        <f>UPPER(TEXT(base[[#This Row],[Data]],"mmm"))</f>
        <v>MAR</v>
      </c>
      <c r="E2935" t="s">
        <v>18</v>
      </c>
      <c r="F2935" t="s">
        <v>16</v>
      </c>
      <c r="G2935" t="str">
        <f>PROPER(base[[#This Row],[Evento]]&amp;" "&amp;base[[#This Row],[Tipo]])</f>
        <v>Casamento Adulto</v>
      </c>
      <c r="H2935" t="s">
        <v>12</v>
      </c>
      <c r="I2935">
        <v>120</v>
      </c>
      <c r="J2935" s="3">
        <f>VLOOKUP(_xlfn.CONCAT(base[[#This Row],[Evento]],base[[#This Row],[Tipo]]),'[1]tabela de preços'!$D$4:$E$14,2,0)</f>
        <v>150</v>
      </c>
      <c r="K2935" s="3">
        <v>18000</v>
      </c>
      <c r="L2935" s="3">
        <v>6920</v>
      </c>
      <c r="M2935" s="3">
        <v>11080</v>
      </c>
      <c r="N2935" t="s">
        <v>24</v>
      </c>
    </row>
    <row r="2936" spans="2:14" hidden="1" x14ac:dyDescent="0.25">
      <c r="B2936" s="2">
        <v>42684</v>
      </c>
      <c r="C2936" s="7">
        <f>YEAR(base[[#This Row],[Data]])</f>
        <v>2016</v>
      </c>
      <c r="D2936" s="7" t="str">
        <f>UPPER(TEXT(base[[#This Row],[Data]],"mmm"))</f>
        <v>NOV</v>
      </c>
      <c r="E2936" t="s">
        <v>19</v>
      </c>
      <c r="F2936" t="s">
        <v>16</v>
      </c>
      <c r="G2936" t="str">
        <f>PROPER(base[[#This Row],[Evento]]&amp;" "&amp;base[[#This Row],[Tipo]])</f>
        <v>Bodas Adulto</v>
      </c>
      <c r="H2936" t="s">
        <v>15</v>
      </c>
      <c r="I2936">
        <v>100</v>
      </c>
      <c r="J2936" s="3">
        <f>VLOOKUP(_xlfn.CONCAT(base[[#This Row],[Evento]],base[[#This Row],[Tipo]]),'[1]tabela de preços'!$D$4:$E$14,2,0)</f>
        <v>150</v>
      </c>
      <c r="K2936" s="3">
        <v>15000</v>
      </c>
      <c r="L2936" s="3">
        <v>5006</v>
      </c>
      <c r="M2936" s="3">
        <v>9994</v>
      </c>
      <c r="N2936" t="s">
        <v>24</v>
      </c>
    </row>
    <row r="2937" spans="2:14" hidden="1" x14ac:dyDescent="0.25">
      <c r="B2937" s="2">
        <v>42401</v>
      </c>
      <c r="C2937" s="7">
        <f>YEAR(base[[#This Row],[Data]])</f>
        <v>2016</v>
      </c>
      <c r="D2937" s="7" t="str">
        <f>UPPER(TEXT(base[[#This Row],[Data]],"mmm"))</f>
        <v>FEV</v>
      </c>
      <c r="E2937" t="s">
        <v>19</v>
      </c>
      <c r="F2937" t="s">
        <v>17</v>
      </c>
      <c r="G2937" t="str">
        <f>PROPER(base[[#This Row],[Evento]]&amp;" "&amp;base[[#This Row],[Tipo]])</f>
        <v>Bodas Melhor Idade</v>
      </c>
      <c r="H2937" t="s">
        <v>12</v>
      </c>
      <c r="I2937">
        <v>200</v>
      </c>
      <c r="J2937" s="3">
        <f>VLOOKUP(_xlfn.CONCAT(base[[#This Row],[Evento]],base[[#This Row],[Tipo]]),'[1]tabela de preços'!$D$4:$E$14,2,0)</f>
        <v>120</v>
      </c>
      <c r="K2937" s="3">
        <v>24000</v>
      </c>
      <c r="L2937" s="3">
        <v>8612</v>
      </c>
      <c r="M2937" s="3">
        <v>15388</v>
      </c>
      <c r="N2937" t="s">
        <v>24</v>
      </c>
    </row>
    <row r="2938" spans="2:14" hidden="1" x14ac:dyDescent="0.25">
      <c r="B2938" s="2">
        <v>42614</v>
      </c>
      <c r="C2938" s="7">
        <f>YEAR(base[[#This Row],[Data]])</f>
        <v>2016</v>
      </c>
      <c r="D2938" s="7" t="str">
        <f>UPPER(TEXT(base[[#This Row],[Data]],"mmm"))</f>
        <v>SET</v>
      </c>
      <c r="E2938" t="s">
        <v>20</v>
      </c>
      <c r="F2938" t="s">
        <v>16</v>
      </c>
      <c r="G2938" t="str">
        <f>PROPER(base[[#This Row],[Evento]]&amp;" "&amp;base[[#This Row],[Tipo]])</f>
        <v>Empresa Adulto</v>
      </c>
      <c r="H2938" t="s">
        <v>15</v>
      </c>
      <c r="I2938">
        <v>50</v>
      </c>
      <c r="J2938" s="3">
        <f>VLOOKUP(_xlfn.CONCAT(base[[#This Row],[Evento]],base[[#This Row],[Tipo]]),'[1]tabela de preços'!$D$4:$E$14,2,0)</f>
        <v>100</v>
      </c>
      <c r="K2938" s="3">
        <v>5000</v>
      </c>
      <c r="L2938" s="3">
        <v>2149</v>
      </c>
      <c r="M2938" s="3">
        <v>2851</v>
      </c>
      <c r="N2938" t="s">
        <v>24</v>
      </c>
    </row>
    <row r="2939" spans="2:14" hidden="1" x14ac:dyDescent="0.25">
      <c r="B2939" s="2">
        <v>42428</v>
      </c>
      <c r="C2939" s="7">
        <f>YEAR(base[[#This Row],[Data]])</f>
        <v>2016</v>
      </c>
      <c r="D2939" s="7" t="str">
        <f>UPPER(TEXT(base[[#This Row],[Data]],"mmm"))</f>
        <v>FEV</v>
      </c>
      <c r="E2939" t="s">
        <v>21</v>
      </c>
      <c r="F2939" t="s">
        <v>14</v>
      </c>
      <c r="G2939" t="str">
        <f>PROPER(base[[#This Row],[Evento]]&amp;" "&amp;base[[#This Row],[Tipo]])</f>
        <v>15 Anos Teen</v>
      </c>
      <c r="H2939" t="s">
        <v>12</v>
      </c>
      <c r="I2939">
        <v>100</v>
      </c>
      <c r="J2939" s="3">
        <f>VLOOKUP(_xlfn.CONCAT(base[[#This Row],[Evento]],base[[#This Row],[Tipo]]),'[1]tabela de preços'!$D$4:$E$14,2,0)</f>
        <v>90</v>
      </c>
      <c r="K2939" s="3">
        <v>9000</v>
      </c>
      <c r="L2939" s="3">
        <v>3998</v>
      </c>
      <c r="M2939" s="3">
        <v>5002</v>
      </c>
      <c r="N2939" t="s">
        <v>24</v>
      </c>
    </row>
    <row r="2940" spans="2:14" hidden="1" x14ac:dyDescent="0.25">
      <c r="B2940" s="2">
        <v>43082</v>
      </c>
      <c r="C2940" s="7">
        <f>YEAR(base[[#This Row],[Data]])</f>
        <v>2017</v>
      </c>
      <c r="D2940" s="7" t="str">
        <f>UPPER(TEXT(base[[#This Row],[Data]],"mmm"))</f>
        <v>DEZ</v>
      </c>
      <c r="E2940" t="s">
        <v>22</v>
      </c>
      <c r="F2940" t="s">
        <v>16</v>
      </c>
      <c r="G2940" t="str">
        <f>PROPER(base[[#This Row],[Evento]]&amp;" "&amp;base[[#This Row],[Tipo]])</f>
        <v>Despedida Adulto</v>
      </c>
      <c r="H2940" t="s">
        <v>15</v>
      </c>
      <c r="I2940">
        <v>150</v>
      </c>
      <c r="J2940" s="3">
        <f>VLOOKUP(_xlfn.CONCAT(base[[#This Row],[Evento]],base[[#This Row],[Tipo]]),'[1]tabela de preços'!$D$4:$E$14,2,0)</f>
        <v>120</v>
      </c>
      <c r="K2940" s="3">
        <v>18000</v>
      </c>
      <c r="L2940" s="3">
        <v>7273</v>
      </c>
      <c r="M2940" s="3">
        <v>10727</v>
      </c>
      <c r="N2940" t="s">
        <v>24</v>
      </c>
    </row>
    <row r="2941" spans="2:14" hidden="1" x14ac:dyDescent="0.25">
      <c r="B2941" s="2">
        <v>42896</v>
      </c>
      <c r="C2941" s="7">
        <f>YEAR(base[[#This Row],[Data]])</f>
        <v>2017</v>
      </c>
      <c r="D2941" s="7" t="str">
        <f>UPPER(TEXT(base[[#This Row],[Data]],"mmm"))</f>
        <v>JUN</v>
      </c>
      <c r="E2941" t="s">
        <v>10</v>
      </c>
      <c r="F2941" t="s">
        <v>11</v>
      </c>
      <c r="G2941" t="str">
        <f>PROPER(base[[#This Row],[Evento]]&amp;" "&amp;base[[#This Row],[Tipo]])</f>
        <v>Aniversário Infantil</v>
      </c>
      <c r="H2941" t="s">
        <v>12</v>
      </c>
      <c r="I2941">
        <v>50</v>
      </c>
      <c r="J2941" s="3">
        <f>VLOOKUP(_xlfn.CONCAT(base[[#This Row],[Evento]],base[[#This Row],[Tipo]]),'[1]tabela de preços'!$D$4:$E$14,2,0)</f>
        <v>70</v>
      </c>
      <c r="K2941" s="3">
        <v>3500</v>
      </c>
      <c r="L2941" s="3">
        <v>1289</v>
      </c>
      <c r="M2941" s="3">
        <v>2211</v>
      </c>
      <c r="N2941" t="s">
        <v>24</v>
      </c>
    </row>
    <row r="2942" spans="2:14" hidden="1" x14ac:dyDescent="0.25">
      <c r="B2942" s="2">
        <v>42589</v>
      </c>
      <c r="C2942" s="7">
        <f>YEAR(base[[#This Row],[Data]])</f>
        <v>2016</v>
      </c>
      <c r="D2942" s="7" t="str">
        <f>UPPER(TEXT(base[[#This Row],[Data]],"mmm"))</f>
        <v>AGO</v>
      </c>
      <c r="E2942" t="s">
        <v>10</v>
      </c>
      <c r="F2942" t="s">
        <v>14</v>
      </c>
      <c r="G2942" t="str">
        <f>PROPER(base[[#This Row],[Evento]]&amp;" "&amp;base[[#This Row],[Tipo]])</f>
        <v>Aniversário Teen</v>
      </c>
      <c r="H2942" t="s">
        <v>15</v>
      </c>
      <c r="I2942">
        <v>100</v>
      </c>
      <c r="J2942" s="3">
        <f>VLOOKUP(_xlfn.CONCAT(base[[#This Row],[Evento]],base[[#This Row],[Tipo]]),'[1]tabela de preços'!$D$4:$E$14,2,0)</f>
        <v>90</v>
      </c>
      <c r="K2942" s="3">
        <v>9000</v>
      </c>
      <c r="L2942" s="3">
        <v>3725</v>
      </c>
      <c r="M2942" s="3">
        <v>5275</v>
      </c>
      <c r="N2942" t="s">
        <v>24</v>
      </c>
    </row>
    <row r="2943" spans="2:14" hidden="1" x14ac:dyDescent="0.25">
      <c r="B2943" s="2">
        <v>42437</v>
      </c>
      <c r="C2943" s="7">
        <f>YEAR(base[[#This Row],[Data]])</f>
        <v>2016</v>
      </c>
      <c r="D2943" s="7" t="str">
        <f>UPPER(TEXT(base[[#This Row],[Data]],"mmm"))</f>
        <v>MAR</v>
      </c>
      <c r="E2943" t="s">
        <v>10</v>
      </c>
      <c r="F2943" t="s">
        <v>16</v>
      </c>
      <c r="G2943" t="str">
        <f>PROPER(base[[#This Row],[Evento]]&amp;" "&amp;base[[#This Row],[Tipo]])</f>
        <v>Aniversário Adulto</v>
      </c>
      <c r="H2943" t="s">
        <v>12</v>
      </c>
      <c r="I2943">
        <v>150</v>
      </c>
      <c r="J2943" s="3">
        <f>VLOOKUP(_xlfn.CONCAT(base[[#This Row],[Evento]],base[[#This Row],[Tipo]]),'[1]tabela de preços'!$D$4:$E$14,2,0)</f>
        <v>120</v>
      </c>
      <c r="K2943" s="3">
        <v>18000</v>
      </c>
      <c r="L2943" s="3">
        <v>7905</v>
      </c>
      <c r="M2943" s="3">
        <v>10095</v>
      </c>
      <c r="N2943" t="s">
        <v>24</v>
      </c>
    </row>
    <row r="2944" spans="2:14" hidden="1" x14ac:dyDescent="0.25">
      <c r="B2944" s="2">
        <v>42659</v>
      </c>
      <c r="C2944" s="7">
        <f>YEAR(base[[#This Row],[Data]])</f>
        <v>2016</v>
      </c>
      <c r="D2944" s="7" t="str">
        <f>UPPER(TEXT(base[[#This Row],[Data]],"mmm"))</f>
        <v>OUT</v>
      </c>
      <c r="E2944" t="s">
        <v>10</v>
      </c>
      <c r="F2944" t="s">
        <v>17</v>
      </c>
      <c r="G2944" t="str">
        <f>PROPER(base[[#This Row],[Evento]]&amp;" "&amp;base[[#This Row],[Tipo]])</f>
        <v>Aniversário Melhor Idade</v>
      </c>
      <c r="H2944" t="s">
        <v>15</v>
      </c>
      <c r="I2944">
        <v>70</v>
      </c>
      <c r="J2944" s="3">
        <f>VLOOKUP(_xlfn.CONCAT(base[[#This Row],[Evento]],base[[#This Row],[Tipo]]),'[1]tabela de preços'!$D$4:$E$14,2,0)</f>
        <v>120</v>
      </c>
      <c r="K2944" s="3">
        <v>8400</v>
      </c>
      <c r="L2944" s="3">
        <v>3452</v>
      </c>
      <c r="M2944" s="3">
        <v>4948</v>
      </c>
      <c r="N2944" t="s">
        <v>24</v>
      </c>
    </row>
    <row r="2945" spans="2:14" hidden="1" x14ac:dyDescent="0.25">
      <c r="B2945" s="2">
        <v>42594</v>
      </c>
      <c r="C2945" s="7">
        <f>YEAR(base[[#This Row],[Data]])</f>
        <v>2016</v>
      </c>
      <c r="D2945" s="7" t="str">
        <f>UPPER(TEXT(base[[#This Row],[Data]],"mmm"))</f>
        <v>AGO</v>
      </c>
      <c r="E2945" t="s">
        <v>18</v>
      </c>
      <c r="F2945" t="s">
        <v>16</v>
      </c>
      <c r="G2945" t="str">
        <f>PROPER(base[[#This Row],[Evento]]&amp;" "&amp;base[[#This Row],[Tipo]])</f>
        <v>Casamento Adulto</v>
      </c>
      <c r="H2945" t="s">
        <v>12</v>
      </c>
      <c r="I2945">
        <v>120</v>
      </c>
      <c r="J2945" s="3">
        <f>VLOOKUP(_xlfn.CONCAT(base[[#This Row],[Evento]],base[[#This Row],[Tipo]]),'[1]tabela de preços'!$D$4:$E$14,2,0)</f>
        <v>150</v>
      </c>
      <c r="K2945" s="3">
        <v>18000</v>
      </c>
      <c r="L2945" s="3">
        <v>8008</v>
      </c>
      <c r="M2945" s="3">
        <v>9992</v>
      </c>
      <c r="N2945" t="s">
        <v>24</v>
      </c>
    </row>
    <row r="2946" spans="2:14" hidden="1" x14ac:dyDescent="0.25">
      <c r="B2946" s="2">
        <v>42982</v>
      </c>
      <c r="C2946" s="7">
        <f>YEAR(base[[#This Row],[Data]])</f>
        <v>2017</v>
      </c>
      <c r="D2946" s="7" t="str">
        <f>UPPER(TEXT(base[[#This Row],[Data]],"mmm"))</f>
        <v>SET</v>
      </c>
      <c r="E2946" t="s">
        <v>19</v>
      </c>
      <c r="F2946" t="s">
        <v>16</v>
      </c>
      <c r="G2946" t="str">
        <f>PROPER(base[[#This Row],[Evento]]&amp;" "&amp;base[[#This Row],[Tipo]])</f>
        <v>Bodas Adulto</v>
      </c>
      <c r="H2946" t="s">
        <v>15</v>
      </c>
      <c r="I2946">
        <v>100</v>
      </c>
      <c r="J2946" s="3">
        <f>VLOOKUP(_xlfn.CONCAT(base[[#This Row],[Evento]],base[[#This Row],[Tipo]]),'[1]tabela de preços'!$D$4:$E$14,2,0)</f>
        <v>150</v>
      </c>
      <c r="K2946" s="3">
        <v>15000</v>
      </c>
      <c r="L2946" s="3">
        <v>5947</v>
      </c>
      <c r="M2946" s="3">
        <v>9053</v>
      </c>
      <c r="N2946" t="s">
        <v>24</v>
      </c>
    </row>
    <row r="2947" spans="2:14" hidden="1" x14ac:dyDescent="0.25">
      <c r="B2947" s="2">
        <v>42551</v>
      </c>
      <c r="C2947" s="7">
        <f>YEAR(base[[#This Row],[Data]])</f>
        <v>2016</v>
      </c>
      <c r="D2947" s="7" t="str">
        <f>UPPER(TEXT(base[[#This Row],[Data]],"mmm"))</f>
        <v>JUN</v>
      </c>
      <c r="E2947" t="s">
        <v>19</v>
      </c>
      <c r="F2947" t="s">
        <v>17</v>
      </c>
      <c r="G2947" t="str">
        <f>PROPER(base[[#This Row],[Evento]]&amp;" "&amp;base[[#This Row],[Tipo]])</f>
        <v>Bodas Melhor Idade</v>
      </c>
      <c r="H2947" t="s">
        <v>12</v>
      </c>
      <c r="I2947">
        <v>200</v>
      </c>
      <c r="J2947" s="3">
        <f>VLOOKUP(_xlfn.CONCAT(base[[#This Row],[Evento]],base[[#This Row],[Tipo]]),'[1]tabela de preços'!$D$4:$E$14,2,0)</f>
        <v>120</v>
      </c>
      <c r="K2947" s="3">
        <v>24000</v>
      </c>
      <c r="L2947" s="3">
        <v>9235</v>
      </c>
      <c r="M2947" s="3">
        <v>14765</v>
      </c>
      <c r="N2947" t="s">
        <v>24</v>
      </c>
    </row>
    <row r="2948" spans="2:14" hidden="1" x14ac:dyDescent="0.25">
      <c r="B2948" s="2">
        <v>43091</v>
      </c>
      <c r="C2948" s="7">
        <f>YEAR(base[[#This Row],[Data]])</f>
        <v>2017</v>
      </c>
      <c r="D2948" s="7" t="str">
        <f>UPPER(TEXT(base[[#This Row],[Data]],"mmm"))</f>
        <v>DEZ</v>
      </c>
      <c r="E2948" t="s">
        <v>20</v>
      </c>
      <c r="F2948" t="s">
        <v>16</v>
      </c>
      <c r="G2948" t="str">
        <f>PROPER(base[[#This Row],[Evento]]&amp;" "&amp;base[[#This Row],[Tipo]])</f>
        <v>Empresa Adulto</v>
      </c>
      <c r="H2948" t="s">
        <v>15</v>
      </c>
      <c r="I2948">
        <v>50</v>
      </c>
      <c r="J2948" s="3">
        <f>VLOOKUP(_xlfn.CONCAT(base[[#This Row],[Evento]],base[[#This Row],[Tipo]]),'[1]tabela de preços'!$D$4:$E$14,2,0)</f>
        <v>100</v>
      </c>
      <c r="K2948" s="3">
        <v>5000</v>
      </c>
      <c r="L2948" s="3">
        <v>1931</v>
      </c>
      <c r="M2948" s="3">
        <v>3069</v>
      </c>
      <c r="N2948" t="s">
        <v>24</v>
      </c>
    </row>
    <row r="2949" spans="2:14" hidden="1" x14ac:dyDescent="0.25">
      <c r="B2949" s="2">
        <v>42937</v>
      </c>
      <c r="C2949" s="7">
        <f>YEAR(base[[#This Row],[Data]])</f>
        <v>2017</v>
      </c>
      <c r="D2949" s="7" t="str">
        <f>UPPER(TEXT(base[[#This Row],[Data]],"mmm"))</f>
        <v>JUL</v>
      </c>
      <c r="E2949" t="s">
        <v>21</v>
      </c>
      <c r="F2949" t="s">
        <v>14</v>
      </c>
      <c r="G2949" t="str">
        <f>PROPER(base[[#This Row],[Evento]]&amp;" "&amp;base[[#This Row],[Tipo]])</f>
        <v>15 Anos Teen</v>
      </c>
      <c r="H2949" t="s">
        <v>12</v>
      </c>
      <c r="I2949">
        <v>100</v>
      </c>
      <c r="J2949" s="3">
        <f>VLOOKUP(_xlfn.CONCAT(base[[#This Row],[Evento]],base[[#This Row],[Tipo]]),'[1]tabela de preços'!$D$4:$E$14,2,0)</f>
        <v>90</v>
      </c>
      <c r="K2949" s="3">
        <v>9000</v>
      </c>
      <c r="L2949" s="3">
        <v>3474</v>
      </c>
      <c r="M2949" s="3">
        <v>5526</v>
      </c>
      <c r="N2949" t="s">
        <v>24</v>
      </c>
    </row>
    <row r="2950" spans="2:14" hidden="1" x14ac:dyDescent="0.25">
      <c r="B2950" s="2">
        <v>43083</v>
      </c>
      <c r="C2950" s="7">
        <f>YEAR(base[[#This Row],[Data]])</f>
        <v>2017</v>
      </c>
      <c r="D2950" s="7" t="str">
        <f>UPPER(TEXT(base[[#This Row],[Data]],"mmm"))</f>
        <v>DEZ</v>
      </c>
      <c r="E2950" t="s">
        <v>22</v>
      </c>
      <c r="F2950" t="s">
        <v>16</v>
      </c>
      <c r="G2950" t="str">
        <f>PROPER(base[[#This Row],[Evento]]&amp;" "&amp;base[[#This Row],[Tipo]])</f>
        <v>Despedida Adulto</v>
      </c>
      <c r="H2950" t="s">
        <v>15</v>
      </c>
      <c r="I2950">
        <v>150</v>
      </c>
      <c r="J2950" s="3">
        <f>VLOOKUP(_xlfn.CONCAT(base[[#This Row],[Evento]],base[[#This Row],[Tipo]]),'[1]tabela de preços'!$D$4:$E$14,2,0)</f>
        <v>120</v>
      </c>
      <c r="K2950" s="3">
        <v>18000</v>
      </c>
      <c r="L2950" s="3">
        <v>7820</v>
      </c>
      <c r="M2950" s="3">
        <v>10180</v>
      </c>
      <c r="N2950" t="s">
        <v>24</v>
      </c>
    </row>
    <row r="2951" spans="2:14" hidden="1" x14ac:dyDescent="0.25">
      <c r="B2951" s="2">
        <v>42843</v>
      </c>
      <c r="C2951" s="7">
        <f>YEAR(base[[#This Row],[Data]])</f>
        <v>2017</v>
      </c>
      <c r="D2951" s="7" t="str">
        <f>UPPER(TEXT(base[[#This Row],[Data]],"mmm"))</f>
        <v>ABR</v>
      </c>
      <c r="E2951" t="s">
        <v>10</v>
      </c>
      <c r="F2951" t="s">
        <v>11</v>
      </c>
      <c r="G2951" t="str">
        <f>PROPER(base[[#This Row],[Evento]]&amp;" "&amp;base[[#This Row],[Tipo]])</f>
        <v>Aniversário Infantil</v>
      </c>
      <c r="H2951" t="s">
        <v>12</v>
      </c>
      <c r="I2951">
        <v>50</v>
      </c>
      <c r="J2951" s="3">
        <f>VLOOKUP(_xlfn.CONCAT(base[[#This Row],[Evento]],base[[#This Row],[Tipo]]),'[1]tabela de preços'!$D$4:$E$14,2,0)</f>
        <v>70</v>
      </c>
      <c r="K2951" s="3">
        <v>3500</v>
      </c>
      <c r="L2951" s="3">
        <v>1552</v>
      </c>
      <c r="M2951" s="3">
        <v>1948</v>
      </c>
      <c r="N2951" t="s">
        <v>24</v>
      </c>
    </row>
    <row r="2952" spans="2:14" hidden="1" x14ac:dyDescent="0.25">
      <c r="B2952" s="2">
        <v>42783</v>
      </c>
      <c r="C2952" s="7">
        <f>YEAR(base[[#This Row],[Data]])</f>
        <v>2017</v>
      </c>
      <c r="D2952" s="7" t="str">
        <f>UPPER(TEXT(base[[#This Row],[Data]],"mmm"))</f>
        <v>FEV</v>
      </c>
      <c r="E2952" t="s">
        <v>10</v>
      </c>
      <c r="F2952" t="s">
        <v>14</v>
      </c>
      <c r="G2952" t="str">
        <f>PROPER(base[[#This Row],[Evento]]&amp;" "&amp;base[[#This Row],[Tipo]])</f>
        <v>Aniversário Teen</v>
      </c>
      <c r="H2952" t="s">
        <v>15</v>
      </c>
      <c r="I2952">
        <v>100</v>
      </c>
      <c r="J2952" s="3">
        <f>VLOOKUP(_xlfn.CONCAT(base[[#This Row],[Evento]],base[[#This Row],[Tipo]]),'[1]tabela de preços'!$D$4:$E$14,2,0)</f>
        <v>90</v>
      </c>
      <c r="K2952" s="3">
        <v>9000</v>
      </c>
      <c r="L2952" s="3">
        <v>3923</v>
      </c>
      <c r="M2952" s="3">
        <v>5077</v>
      </c>
      <c r="N2952" t="s">
        <v>24</v>
      </c>
    </row>
    <row r="2953" spans="2:14" hidden="1" x14ac:dyDescent="0.25">
      <c r="B2953" s="2">
        <v>42835</v>
      </c>
      <c r="C2953" s="7">
        <f>YEAR(base[[#This Row],[Data]])</f>
        <v>2017</v>
      </c>
      <c r="D2953" s="7" t="str">
        <f>UPPER(TEXT(base[[#This Row],[Data]],"mmm"))</f>
        <v>ABR</v>
      </c>
      <c r="E2953" t="s">
        <v>10</v>
      </c>
      <c r="F2953" t="s">
        <v>16</v>
      </c>
      <c r="G2953" t="str">
        <f>PROPER(base[[#This Row],[Evento]]&amp;" "&amp;base[[#This Row],[Tipo]])</f>
        <v>Aniversário Adulto</v>
      </c>
      <c r="H2953" t="s">
        <v>12</v>
      </c>
      <c r="I2953">
        <v>150</v>
      </c>
      <c r="J2953" s="3">
        <f>VLOOKUP(_xlfn.CONCAT(base[[#This Row],[Evento]],base[[#This Row],[Tipo]]),'[1]tabela de preços'!$D$4:$E$14,2,0)</f>
        <v>120</v>
      </c>
      <c r="K2953" s="3">
        <v>18000</v>
      </c>
      <c r="L2953" s="3">
        <v>7683</v>
      </c>
      <c r="M2953" s="3">
        <v>10317</v>
      </c>
      <c r="N2953" t="s">
        <v>24</v>
      </c>
    </row>
    <row r="2954" spans="2:14" hidden="1" x14ac:dyDescent="0.25">
      <c r="B2954" s="2">
        <v>42871</v>
      </c>
      <c r="C2954" s="7">
        <f>YEAR(base[[#This Row],[Data]])</f>
        <v>2017</v>
      </c>
      <c r="D2954" s="7" t="str">
        <f>UPPER(TEXT(base[[#This Row],[Data]],"mmm"))</f>
        <v>MAI</v>
      </c>
      <c r="E2954" t="s">
        <v>10</v>
      </c>
      <c r="F2954" t="s">
        <v>17</v>
      </c>
      <c r="G2954" t="str">
        <f>PROPER(base[[#This Row],[Evento]]&amp;" "&amp;base[[#This Row],[Tipo]])</f>
        <v>Aniversário Melhor Idade</v>
      </c>
      <c r="H2954" t="s">
        <v>15</v>
      </c>
      <c r="I2954">
        <v>70</v>
      </c>
      <c r="J2954" s="3">
        <f>VLOOKUP(_xlfn.CONCAT(base[[#This Row],[Evento]],base[[#This Row],[Tipo]]),'[1]tabela de preços'!$D$4:$E$14,2,0)</f>
        <v>120</v>
      </c>
      <c r="K2954" s="3">
        <v>8400</v>
      </c>
      <c r="L2954" s="3">
        <v>3611</v>
      </c>
      <c r="M2954" s="3">
        <v>4789</v>
      </c>
      <c r="N2954" t="s">
        <v>24</v>
      </c>
    </row>
    <row r="2955" spans="2:14" hidden="1" x14ac:dyDescent="0.25">
      <c r="B2955" s="2">
        <v>42772</v>
      </c>
      <c r="C2955" s="7">
        <f>YEAR(base[[#This Row],[Data]])</f>
        <v>2017</v>
      </c>
      <c r="D2955" s="7" t="str">
        <f>UPPER(TEXT(base[[#This Row],[Data]],"mmm"))</f>
        <v>FEV</v>
      </c>
      <c r="E2955" t="s">
        <v>18</v>
      </c>
      <c r="F2955" t="s">
        <v>16</v>
      </c>
      <c r="G2955" t="str">
        <f>PROPER(base[[#This Row],[Evento]]&amp;" "&amp;base[[#This Row],[Tipo]])</f>
        <v>Casamento Adulto</v>
      </c>
      <c r="H2955" t="s">
        <v>12</v>
      </c>
      <c r="I2955">
        <v>120</v>
      </c>
      <c r="J2955" s="3">
        <f>VLOOKUP(_xlfn.CONCAT(base[[#This Row],[Evento]],base[[#This Row],[Tipo]]),'[1]tabela de preços'!$D$4:$E$14,2,0)</f>
        <v>150</v>
      </c>
      <c r="K2955" s="3">
        <v>18000</v>
      </c>
      <c r="L2955" s="3">
        <v>7045</v>
      </c>
      <c r="M2955" s="3">
        <v>10955</v>
      </c>
      <c r="N2955" t="s">
        <v>24</v>
      </c>
    </row>
    <row r="2956" spans="2:14" hidden="1" x14ac:dyDescent="0.25">
      <c r="B2956" s="2">
        <v>42857</v>
      </c>
      <c r="C2956" s="7">
        <f>YEAR(base[[#This Row],[Data]])</f>
        <v>2017</v>
      </c>
      <c r="D2956" s="7" t="str">
        <f>UPPER(TEXT(base[[#This Row],[Data]],"mmm"))</f>
        <v>MAI</v>
      </c>
      <c r="E2956" t="s">
        <v>19</v>
      </c>
      <c r="F2956" t="s">
        <v>16</v>
      </c>
      <c r="G2956" t="str">
        <f>PROPER(base[[#This Row],[Evento]]&amp;" "&amp;base[[#This Row],[Tipo]])</f>
        <v>Bodas Adulto</v>
      </c>
      <c r="H2956" t="s">
        <v>15</v>
      </c>
      <c r="I2956">
        <v>100</v>
      </c>
      <c r="J2956" s="3">
        <f>VLOOKUP(_xlfn.CONCAT(base[[#This Row],[Evento]],base[[#This Row],[Tipo]]),'[1]tabela de preços'!$D$4:$E$14,2,0)</f>
        <v>150</v>
      </c>
      <c r="K2956" s="3">
        <v>15000</v>
      </c>
      <c r="L2956" s="3">
        <v>6691</v>
      </c>
      <c r="M2956" s="3">
        <v>8309</v>
      </c>
      <c r="N2956" t="s">
        <v>24</v>
      </c>
    </row>
    <row r="2957" spans="2:14" hidden="1" x14ac:dyDescent="0.25">
      <c r="B2957" s="2">
        <v>42951</v>
      </c>
      <c r="C2957" s="7">
        <f>YEAR(base[[#This Row],[Data]])</f>
        <v>2017</v>
      </c>
      <c r="D2957" s="7" t="str">
        <f>UPPER(TEXT(base[[#This Row],[Data]],"mmm"))</f>
        <v>AGO</v>
      </c>
      <c r="E2957" t="s">
        <v>19</v>
      </c>
      <c r="F2957" t="s">
        <v>17</v>
      </c>
      <c r="G2957" t="str">
        <f>PROPER(base[[#This Row],[Evento]]&amp;" "&amp;base[[#This Row],[Tipo]])</f>
        <v>Bodas Melhor Idade</v>
      </c>
      <c r="H2957" t="s">
        <v>12</v>
      </c>
      <c r="I2957">
        <v>200</v>
      </c>
      <c r="J2957" s="3">
        <f>VLOOKUP(_xlfn.CONCAT(base[[#This Row],[Evento]],base[[#This Row],[Tipo]]),'[1]tabela de preços'!$D$4:$E$14,2,0)</f>
        <v>120</v>
      </c>
      <c r="K2957" s="3">
        <v>24000</v>
      </c>
      <c r="L2957" s="3">
        <v>9954</v>
      </c>
      <c r="M2957" s="3">
        <v>14046</v>
      </c>
      <c r="N2957" t="s">
        <v>24</v>
      </c>
    </row>
    <row r="2958" spans="2:14" hidden="1" x14ac:dyDescent="0.25">
      <c r="B2958" s="2">
        <v>42606</v>
      </c>
      <c r="C2958" s="7">
        <f>YEAR(base[[#This Row],[Data]])</f>
        <v>2016</v>
      </c>
      <c r="D2958" s="7" t="str">
        <f>UPPER(TEXT(base[[#This Row],[Data]],"mmm"))</f>
        <v>AGO</v>
      </c>
      <c r="E2958" t="s">
        <v>20</v>
      </c>
      <c r="F2958" t="s">
        <v>16</v>
      </c>
      <c r="G2958" t="str">
        <f>PROPER(base[[#This Row],[Evento]]&amp;" "&amp;base[[#This Row],[Tipo]])</f>
        <v>Empresa Adulto</v>
      </c>
      <c r="H2958" t="s">
        <v>15</v>
      </c>
      <c r="I2958">
        <v>50</v>
      </c>
      <c r="J2958" s="3">
        <f>VLOOKUP(_xlfn.CONCAT(base[[#This Row],[Evento]],base[[#This Row],[Tipo]]),'[1]tabela de preços'!$D$4:$E$14,2,0)</f>
        <v>100</v>
      </c>
      <c r="K2958" s="3">
        <v>5000</v>
      </c>
      <c r="L2958" s="3">
        <v>2162</v>
      </c>
      <c r="M2958" s="3">
        <v>2838</v>
      </c>
      <c r="N2958" t="s">
        <v>24</v>
      </c>
    </row>
    <row r="2959" spans="2:14" hidden="1" x14ac:dyDescent="0.25">
      <c r="B2959" s="2">
        <v>42999</v>
      </c>
      <c r="C2959" s="7">
        <f>YEAR(base[[#This Row],[Data]])</f>
        <v>2017</v>
      </c>
      <c r="D2959" s="7" t="str">
        <f>UPPER(TEXT(base[[#This Row],[Data]],"mmm"))</f>
        <v>SET</v>
      </c>
      <c r="E2959" t="s">
        <v>21</v>
      </c>
      <c r="F2959" t="s">
        <v>14</v>
      </c>
      <c r="G2959" t="str">
        <f>PROPER(base[[#This Row],[Evento]]&amp;" "&amp;base[[#This Row],[Tipo]])</f>
        <v>15 Anos Teen</v>
      </c>
      <c r="H2959" t="s">
        <v>12</v>
      </c>
      <c r="I2959">
        <v>100</v>
      </c>
      <c r="J2959" s="3">
        <f>VLOOKUP(_xlfn.CONCAT(base[[#This Row],[Evento]],base[[#This Row],[Tipo]]),'[1]tabela de preços'!$D$4:$E$14,2,0)</f>
        <v>90</v>
      </c>
      <c r="K2959" s="3">
        <v>9000</v>
      </c>
      <c r="L2959" s="3">
        <v>3053</v>
      </c>
      <c r="M2959" s="3">
        <v>5947</v>
      </c>
      <c r="N2959" t="s">
        <v>24</v>
      </c>
    </row>
    <row r="2960" spans="2:14" hidden="1" x14ac:dyDescent="0.25">
      <c r="B2960" s="2">
        <v>42603</v>
      </c>
      <c r="C2960" s="7">
        <f>YEAR(base[[#This Row],[Data]])</f>
        <v>2016</v>
      </c>
      <c r="D2960" s="7" t="str">
        <f>UPPER(TEXT(base[[#This Row],[Data]],"mmm"))</f>
        <v>AGO</v>
      </c>
      <c r="E2960" t="s">
        <v>22</v>
      </c>
      <c r="F2960" t="s">
        <v>16</v>
      </c>
      <c r="G2960" t="str">
        <f>PROPER(base[[#This Row],[Evento]]&amp;" "&amp;base[[#This Row],[Tipo]])</f>
        <v>Despedida Adulto</v>
      </c>
      <c r="H2960" t="s">
        <v>15</v>
      </c>
      <c r="I2960">
        <v>150</v>
      </c>
      <c r="J2960" s="3">
        <f>VLOOKUP(_xlfn.CONCAT(base[[#This Row],[Evento]],base[[#This Row],[Tipo]]),'[1]tabela de preços'!$D$4:$E$14,2,0)</f>
        <v>120</v>
      </c>
      <c r="K2960" s="3">
        <v>18000</v>
      </c>
      <c r="L2960" s="3">
        <v>7912</v>
      </c>
      <c r="M2960" s="3">
        <v>10088</v>
      </c>
      <c r="N2960" t="s">
        <v>24</v>
      </c>
    </row>
    <row r="2961" spans="2:14" hidden="1" x14ac:dyDescent="0.25">
      <c r="B2961" s="2">
        <v>42546</v>
      </c>
      <c r="C2961" s="7">
        <f>YEAR(base[[#This Row],[Data]])</f>
        <v>2016</v>
      </c>
      <c r="D2961" s="7" t="str">
        <f>UPPER(TEXT(base[[#This Row],[Data]],"mmm"))</f>
        <v>JUN</v>
      </c>
      <c r="E2961" t="s">
        <v>10</v>
      </c>
      <c r="F2961" t="s">
        <v>11</v>
      </c>
      <c r="G2961" t="str">
        <f>PROPER(base[[#This Row],[Evento]]&amp;" "&amp;base[[#This Row],[Tipo]])</f>
        <v>Aniversário Infantil</v>
      </c>
      <c r="H2961" t="s">
        <v>12</v>
      </c>
      <c r="I2961">
        <v>50</v>
      </c>
      <c r="J2961" s="3">
        <f>VLOOKUP(_xlfn.CONCAT(base[[#This Row],[Evento]],base[[#This Row],[Tipo]]),'[1]tabela de preços'!$D$4:$E$14,2,0)</f>
        <v>70</v>
      </c>
      <c r="K2961" s="3">
        <v>3500</v>
      </c>
      <c r="L2961" s="3">
        <v>1396</v>
      </c>
      <c r="M2961" s="3">
        <v>2104</v>
      </c>
      <c r="N2961" t="s">
        <v>24</v>
      </c>
    </row>
    <row r="2962" spans="2:14" hidden="1" x14ac:dyDescent="0.25">
      <c r="B2962" s="2">
        <v>42971</v>
      </c>
      <c r="C2962" s="7">
        <f>YEAR(base[[#This Row],[Data]])</f>
        <v>2017</v>
      </c>
      <c r="D2962" s="7" t="str">
        <f>UPPER(TEXT(base[[#This Row],[Data]],"mmm"))</f>
        <v>AGO</v>
      </c>
      <c r="E2962" t="s">
        <v>10</v>
      </c>
      <c r="F2962" t="s">
        <v>14</v>
      </c>
      <c r="G2962" t="str">
        <f>PROPER(base[[#This Row],[Evento]]&amp;" "&amp;base[[#This Row],[Tipo]])</f>
        <v>Aniversário Teen</v>
      </c>
      <c r="H2962" t="s">
        <v>15</v>
      </c>
      <c r="I2962">
        <v>100</v>
      </c>
      <c r="J2962" s="3">
        <f>VLOOKUP(_xlfn.CONCAT(base[[#This Row],[Evento]],base[[#This Row],[Tipo]]),'[1]tabela de preços'!$D$4:$E$14,2,0)</f>
        <v>90</v>
      </c>
      <c r="K2962" s="3">
        <v>9000</v>
      </c>
      <c r="L2962" s="3">
        <v>3433</v>
      </c>
      <c r="M2962" s="3">
        <v>5567</v>
      </c>
      <c r="N2962" t="s">
        <v>24</v>
      </c>
    </row>
    <row r="2963" spans="2:14" hidden="1" x14ac:dyDescent="0.25">
      <c r="B2963" s="2">
        <v>42465</v>
      </c>
      <c r="C2963" s="7">
        <f>YEAR(base[[#This Row],[Data]])</f>
        <v>2016</v>
      </c>
      <c r="D2963" s="7" t="str">
        <f>UPPER(TEXT(base[[#This Row],[Data]],"mmm"))</f>
        <v>ABR</v>
      </c>
      <c r="E2963" t="s">
        <v>10</v>
      </c>
      <c r="F2963" t="s">
        <v>16</v>
      </c>
      <c r="G2963" t="str">
        <f>PROPER(base[[#This Row],[Evento]]&amp;" "&amp;base[[#This Row],[Tipo]])</f>
        <v>Aniversário Adulto</v>
      </c>
      <c r="H2963" t="s">
        <v>12</v>
      </c>
      <c r="I2963">
        <v>150</v>
      </c>
      <c r="J2963" s="3">
        <f>VLOOKUP(_xlfn.CONCAT(base[[#This Row],[Evento]],base[[#This Row],[Tipo]]),'[1]tabela de preços'!$D$4:$E$14,2,0)</f>
        <v>120</v>
      </c>
      <c r="K2963" s="3">
        <v>18000</v>
      </c>
      <c r="L2963" s="3">
        <v>7358</v>
      </c>
      <c r="M2963" s="3">
        <v>10642</v>
      </c>
      <c r="N2963" t="s">
        <v>24</v>
      </c>
    </row>
    <row r="2964" spans="2:14" hidden="1" x14ac:dyDescent="0.25">
      <c r="B2964" s="2">
        <v>42540</v>
      </c>
      <c r="C2964" s="7">
        <f>YEAR(base[[#This Row],[Data]])</f>
        <v>2016</v>
      </c>
      <c r="D2964" s="7" t="str">
        <f>UPPER(TEXT(base[[#This Row],[Data]],"mmm"))</f>
        <v>JUN</v>
      </c>
      <c r="E2964" t="s">
        <v>10</v>
      </c>
      <c r="F2964" t="s">
        <v>17</v>
      </c>
      <c r="G2964" t="str">
        <f>PROPER(base[[#This Row],[Evento]]&amp;" "&amp;base[[#This Row],[Tipo]])</f>
        <v>Aniversário Melhor Idade</v>
      </c>
      <c r="H2964" t="s">
        <v>15</v>
      </c>
      <c r="I2964">
        <v>70</v>
      </c>
      <c r="J2964" s="3">
        <f>VLOOKUP(_xlfn.CONCAT(base[[#This Row],[Evento]],base[[#This Row],[Tipo]]),'[1]tabela de preços'!$D$4:$E$14,2,0)</f>
        <v>120</v>
      </c>
      <c r="K2964" s="3">
        <v>8400</v>
      </c>
      <c r="L2964" s="3">
        <v>3270</v>
      </c>
      <c r="M2964" s="3">
        <v>5130</v>
      </c>
      <c r="N2964" t="s">
        <v>24</v>
      </c>
    </row>
    <row r="2965" spans="2:14" hidden="1" x14ac:dyDescent="0.25">
      <c r="B2965" s="2">
        <v>43004</v>
      </c>
      <c r="C2965" s="7">
        <f>YEAR(base[[#This Row],[Data]])</f>
        <v>2017</v>
      </c>
      <c r="D2965" s="7" t="str">
        <f>UPPER(TEXT(base[[#This Row],[Data]],"mmm"))</f>
        <v>SET</v>
      </c>
      <c r="E2965" t="s">
        <v>18</v>
      </c>
      <c r="F2965" t="s">
        <v>16</v>
      </c>
      <c r="G2965" t="str">
        <f>PROPER(base[[#This Row],[Evento]]&amp;" "&amp;base[[#This Row],[Tipo]])</f>
        <v>Casamento Adulto</v>
      </c>
      <c r="H2965" t="s">
        <v>12</v>
      </c>
      <c r="I2965">
        <v>120</v>
      </c>
      <c r="J2965" s="3">
        <f>VLOOKUP(_xlfn.CONCAT(base[[#This Row],[Evento]],base[[#This Row],[Tipo]]),'[1]tabela de preços'!$D$4:$E$14,2,0)</f>
        <v>150</v>
      </c>
      <c r="K2965" s="3">
        <v>18000</v>
      </c>
      <c r="L2965" s="3">
        <v>6694</v>
      </c>
      <c r="M2965" s="3">
        <v>11306</v>
      </c>
      <c r="N2965" t="s">
        <v>24</v>
      </c>
    </row>
    <row r="2966" spans="2:14" x14ac:dyDescent="0.25">
      <c r="B2966" s="2">
        <v>42748</v>
      </c>
      <c r="C2966" s="7">
        <f>YEAR(base[[#This Row],[Data]])</f>
        <v>2017</v>
      </c>
      <c r="D2966" s="7" t="str">
        <f>UPPER(TEXT(base[[#This Row],[Data]],"mmm"))</f>
        <v>JAN</v>
      </c>
      <c r="E2966" t="s">
        <v>19</v>
      </c>
      <c r="F2966" t="s">
        <v>16</v>
      </c>
      <c r="G2966" t="str">
        <f>PROPER(base[[#This Row],[Evento]]&amp;" "&amp;base[[#This Row],[Tipo]])</f>
        <v>Bodas Adulto</v>
      </c>
      <c r="H2966" t="s">
        <v>15</v>
      </c>
      <c r="I2966">
        <v>100</v>
      </c>
      <c r="J2966" s="3">
        <f>VLOOKUP(_xlfn.CONCAT(base[[#This Row],[Evento]],base[[#This Row],[Tipo]]),'[1]tabela de preços'!$D$4:$E$14,2,0)</f>
        <v>150</v>
      </c>
      <c r="K2966" s="3">
        <v>15000</v>
      </c>
      <c r="L2966" s="3">
        <v>6314</v>
      </c>
      <c r="M2966" s="3">
        <v>8686</v>
      </c>
      <c r="N2966" t="s">
        <v>24</v>
      </c>
    </row>
    <row r="2967" spans="2:14" hidden="1" x14ac:dyDescent="0.25">
      <c r="B2967" s="2">
        <v>42512</v>
      </c>
      <c r="C2967" s="7">
        <f>YEAR(base[[#This Row],[Data]])</f>
        <v>2016</v>
      </c>
      <c r="D2967" s="7" t="str">
        <f>UPPER(TEXT(base[[#This Row],[Data]],"mmm"))</f>
        <v>MAI</v>
      </c>
      <c r="E2967" t="s">
        <v>19</v>
      </c>
      <c r="F2967" t="s">
        <v>17</v>
      </c>
      <c r="G2967" t="str">
        <f>PROPER(base[[#This Row],[Evento]]&amp;" "&amp;base[[#This Row],[Tipo]])</f>
        <v>Bodas Melhor Idade</v>
      </c>
      <c r="H2967" t="s">
        <v>12</v>
      </c>
      <c r="I2967">
        <v>200</v>
      </c>
      <c r="J2967" s="3">
        <f>VLOOKUP(_xlfn.CONCAT(base[[#This Row],[Evento]],base[[#This Row],[Tipo]]),'[1]tabela de preços'!$D$4:$E$14,2,0)</f>
        <v>120</v>
      </c>
      <c r="K2967" s="3">
        <v>24000</v>
      </c>
      <c r="L2967" s="3">
        <v>8636</v>
      </c>
      <c r="M2967" s="3">
        <v>15364</v>
      </c>
      <c r="N2967" t="s">
        <v>24</v>
      </c>
    </row>
    <row r="2968" spans="2:14" hidden="1" x14ac:dyDescent="0.25">
      <c r="B2968" s="2">
        <v>42516</v>
      </c>
      <c r="C2968" s="7">
        <f>YEAR(base[[#This Row],[Data]])</f>
        <v>2016</v>
      </c>
      <c r="D2968" s="7" t="str">
        <f>UPPER(TEXT(base[[#This Row],[Data]],"mmm"))</f>
        <v>MAI</v>
      </c>
      <c r="E2968" t="s">
        <v>20</v>
      </c>
      <c r="F2968" t="s">
        <v>16</v>
      </c>
      <c r="G2968" t="str">
        <f>PROPER(base[[#This Row],[Evento]]&amp;" "&amp;base[[#This Row],[Tipo]])</f>
        <v>Empresa Adulto</v>
      </c>
      <c r="H2968" t="s">
        <v>15</v>
      </c>
      <c r="I2968">
        <v>50</v>
      </c>
      <c r="J2968" s="3">
        <f>VLOOKUP(_xlfn.CONCAT(base[[#This Row],[Evento]],base[[#This Row],[Tipo]]),'[1]tabela de preços'!$D$4:$E$14,2,0)</f>
        <v>100</v>
      </c>
      <c r="K2968" s="3">
        <v>5000</v>
      </c>
      <c r="L2968" s="3">
        <v>2113</v>
      </c>
      <c r="M2968" s="3">
        <v>2887</v>
      </c>
      <c r="N2968" t="s">
        <v>24</v>
      </c>
    </row>
    <row r="2969" spans="2:14" hidden="1" x14ac:dyDescent="0.25">
      <c r="B2969" s="2">
        <v>42622</v>
      </c>
      <c r="C2969" s="7">
        <f>YEAR(base[[#This Row],[Data]])</f>
        <v>2016</v>
      </c>
      <c r="D2969" s="7" t="str">
        <f>UPPER(TEXT(base[[#This Row],[Data]],"mmm"))</f>
        <v>SET</v>
      </c>
      <c r="E2969" t="s">
        <v>21</v>
      </c>
      <c r="F2969" t="s">
        <v>14</v>
      </c>
      <c r="G2969" t="str">
        <f>PROPER(base[[#This Row],[Evento]]&amp;" "&amp;base[[#This Row],[Tipo]])</f>
        <v>15 Anos Teen</v>
      </c>
      <c r="H2969" t="s">
        <v>12</v>
      </c>
      <c r="I2969">
        <v>100</v>
      </c>
      <c r="J2969" s="3">
        <f>VLOOKUP(_xlfn.CONCAT(base[[#This Row],[Evento]],base[[#This Row],[Tipo]]),'[1]tabela de preços'!$D$4:$E$14,2,0)</f>
        <v>90</v>
      </c>
      <c r="K2969" s="3">
        <v>9000</v>
      </c>
      <c r="L2969" s="3">
        <v>3637</v>
      </c>
      <c r="M2969" s="3">
        <v>5363</v>
      </c>
      <c r="N2969" t="s">
        <v>24</v>
      </c>
    </row>
    <row r="2970" spans="2:14" hidden="1" x14ac:dyDescent="0.25">
      <c r="B2970" s="2">
        <v>42440</v>
      </c>
      <c r="C2970" s="7">
        <f>YEAR(base[[#This Row],[Data]])</f>
        <v>2016</v>
      </c>
      <c r="D2970" s="7" t="str">
        <f>UPPER(TEXT(base[[#This Row],[Data]],"mmm"))</f>
        <v>MAR</v>
      </c>
      <c r="E2970" t="s">
        <v>22</v>
      </c>
      <c r="F2970" t="s">
        <v>16</v>
      </c>
      <c r="G2970" t="str">
        <f>PROPER(base[[#This Row],[Evento]]&amp;" "&amp;base[[#This Row],[Tipo]])</f>
        <v>Despedida Adulto</v>
      </c>
      <c r="H2970" t="s">
        <v>15</v>
      </c>
      <c r="I2970">
        <v>150</v>
      </c>
      <c r="J2970" s="3">
        <f>VLOOKUP(_xlfn.CONCAT(base[[#This Row],[Evento]],base[[#This Row],[Tipo]]),'[1]tabela de preços'!$D$4:$E$14,2,0)</f>
        <v>120</v>
      </c>
      <c r="K2970" s="3">
        <v>18000</v>
      </c>
      <c r="L2970" s="3">
        <v>7160</v>
      </c>
      <c r="M2970" s="3">
        <v>10840</v>
      </c>
      <c r="N2970" t="s">
        <v>24</v>
      </c>
    </row>
    <row r="2971" spans="2:14" x14ac:dyDescent="0.25">
      <c r="B2971" s="2">
        <v>42744</v>
      </c>
      <c r="C2971" s="7">
        <f>YEAR(base[[#This Row],[Data]])</f>
        <v>2017</v>
      </c>
      <c r="D2971" s="7" t="str">
        <f>UPPER(TEXT(base[[#This Row],[Data]],"mmm"))</f>
        <v>JAN</v>
      </c>
      <c r="E2971" t="s">
        <v>10</v>
      </c>
      <c r="F2971" t="s">
        <v>11</v>
      </c>
      <c r="G2971" t="str">
        <f>PROPER(base[[#This Row],[Evento]]&amp;" "&amp;base[[#This Row],[Tipo]])</f>
        <v>Aniversário Infantil</v>
      </c>
      <c r="H2971" t="s">
        <v>12</v>
      </c>
      <c r="I2971">
        <v>50</v>
      </c>
      <c r="J2971" s="3">
        <f>VLOOKUP(_xlfn.CONCAT(base[[#This Row],[Evento]],base[[#This Row],[Tipo]]),'[1]tabela de preços'!$D$4:$E$14,2,0)</f>
        <v>70</v>
      </c>
      <c r="K2971" s="3">
        <v>3500</v>
      </c>
      <c r="L2971" s="3">
        <v>1199</v>
      </c>
      <c r="M2971" s="3">
        <v>2301</v>
      </c>
      <c r="N2971" t="s">
        <v>24</v>
      </c>
    </row>
    <row r="2972" spans="2:14" hidden="1" x14ac:dyDescent="0.25">
      <c r="B2972" s="2">
        <v>42572</v>
      </c>
      <c r="C2972" s="7">
        <f>YEAR(base[[#This Row],[Data]])</f>
        <v>2016</v>
      </c>
      <c r="D2972" s="7" t="str">
        <f>UPPER(TEXT(base[[#This Row],[Data]],"mmm"))</f>
        <v>JUL</v>
      </c>
      <c r="E2972" t="s">
        <v>10</v>
      </c>
      <c r="F2972" t="s">
        <v>14</v>
      </c>
      <c r="G2972" t="str">
        <f>PROPER(base[[#This Row],[Evento]]&amp;" "&amp;base[[#This Row],[Tipo]])</f>
        <v>Aniversário Teen</v>
      </c>
      <c r="H2972" t="s">
        <v>15</v>
      </c>
      <c r="I2972">
        <v>100</v>
      </c>
      <c r="J2972" s="3">
        <f>VLOOKUP(_xlfn.CONCAT(base[[#This Row],[Evento]],base[[#This Row],[Tipo]]),'[1]tabela de preços'!$D$4:$E$14,2,0)</f>
        <v>90</v>
      </c>
      <c r="K2972" s="3">
        <v>9000</v>
      </c>
      <c r="L2972" s="3">
        <v>3996</v>
      </c>
      <c r="M2972" s="3">
        <v>5004</v>
      </c>
      <c r="N2972" t="s">
        <v>24</v>
      </c>
    </row>
    <row r="2973" spans="2:14" hidden="1" x14ac:dyDescent="0.25">
      <c r="B2973" s="2">
        <v>42913</v>
      </c>
      <c r="C2973" s="7">
        <f>YEAR(base[[#This Row],[Data]])</f>
        <v>2017</v>
      </c>
      <c r="D2973" s="7" t="str">
        <f>UPPER(TEXT(base[[#This Row],[Data]],"mmm"))</f>
        <v>JUN</v>
      </c>
      <c r="E2973" t="s">
        <v>10</v>
      </c>
      <c r="F2973" t="s">
        <v>16</v>
      </c>
      <c r="G2973" t="str">
        <f>PROPER(base[[#This Row],[Evento]]&amp;" "&amp;base[[#This Row],[Tipo]])</f>
        <v>Aniversário Adulto</v>
      </c>
      <c r="H2973" t="s">
        <v>12</v>
      </c>
      <c r="I2973">
        <v>150</v>
      </c>
      <c r="J2973" s="3">
        <f>VLOOKUP(_xlfn.CONCAT(base[[#This Row],[Evento]],base[[#This Row],[Tipo]]),'[1]tabela de preços'!$D$4:$E$14,2,0)</f>
        <v>120</v>
      </c>
      <c r="K2973" s="3">
        <v>18000</v>
      </c>
      <c r="L2973" s="3">
        <v>6648</v>
      </c>
      <c r="M2973" s="3">
        <v>11352</v>
      </c>
      <c r="N2973" t="s">
        <v>24</v>
      </c>
    </row>
    <row r="2974" spans="2:14" hidden="1" x14ac:dyDescent="0.25">
      <c r="B2974" s="2">
        <v>42975</v>
      </c>
      <c r="C2974" s="7">
        <f>YEAR(base[[#This Row],[Data]])</f>
        <v>2017</v>
      </c>
      <c r="D2974" s="7" t="str">
        <f>UPPER(TEXT(base[[#This Row],[Data]],"mmm"))</f>
        <v>AGO</v>
      </c>
      <c r="E2974" t="s">
        <v>10</v>
      </c>
      <c r="F2974" t="s">
        <v>17</v>
      </c>
      <c r="G2974" t="str">
        <f>PROPER(base[[#This Row],[Evento]]&amp;" "&amp;base[[#This Row],[Tipo]])</f>
        <v>Aniversário Melhor Idade</v>
      </c>
      <c r="H2974" t="s">
        <v>15</v>
      </c>
      <c r="I2974">
        <v>70</v>
      </c>
      <c r="J2974" s="3">
        <f>VLOOKUP(_xlfn.CONCAT(base[[#This Row],[Evento]],base[[#This Row],[Tipo]]),'[1]tabela de preços'!$D$4:$E$14,2,0)</f>
        <v>120</v>
      </c>
      <c r="K2974" s="3">
        <v>8400</v>
      </c>
      <c r="L2974" s="3">
        <v>3754</v>
      </c>
      <c r="M2974" s="3">
        <v>4646</v>
      </c>
      <c r="N2974" t="s">
        <v>24</v>
      </c>
    </row>
    <row r="2975" spans="2:14" hidden="1" x14ac:dyDescent="0.25">
      <c r="B2975" s="2">
        <v>42805</v>
      </c>
      <c r="C2975" s="7">
        <f>YEAR(base[[#This Row],[Data]])</f>
        <v>2017</v>
      </c>
      <c r="D2975" s="7" t="str">
        <f>UPPER(TEXT(base[[#This Row],[Data]],"mmm"))</f>
        <v>MAR</v>
      </c>
      <c r="E2975" t="s">
        <v>18</v>
      </c>
      <c r="F2975" t="s">
        <v>16</v>
      </c>
      <c r="G2975" t="str">
        <f>PROPER(base[[#This Row],[Evento]]&amp;" "&amp;base[[#This Row],[Tipo]])</f>
        <v>Casamento Adulto</v>
      </c>
      <c r="H2975" t="s">
        <v>12</v>
      </c>
      <c r="I2975">
        <v>120</v>
      </c>
      <c r="J2975" s="3">
        <f>VLOOKUP(_xlfn.CONCAT(base[[#This Row],[Evento]],base[[#This Row],[Tipo]]),'[1]tabela de preços'!$D$4:$E$14,2,0)</f>
        <v>150</v>
      </c>
      <c r="K2975" s="3">
        <v>18000</v>
      </c>
      <c r="L2975" s="3">
        <v>6513</v>
      </c>
      <c r="M2975" s="3">
        <v>11487</v>
      </c>
      <c r="N2975" t="s">
        <v>24</v>
      </c>
    </row>
    <row r="2976" spans="2:14" hidden="1" x14ac:dyDescent="0.25">
      <c r="B2976" s="2">
        <v>42891</v>
      </c>
      <c r="C2976" s="7">
        <f>YEAR(base[[#This Row],[Data]])</f>
        <v>2017</v>
      </c>
      <c r="D2976" s="7" t="str">
        <f>UPPER(TEXT(base[[#This Row],[Data]],"mmm"))</f>
        <v>JUN</v>
      </c>
      <c r="E2976" t="s">
        <v>19</v>
      </c>
      <c r="F2976" t="s">
        <v>16</v>
      </c>
      <c r="G2976" t="str">
        <f>PROPER(base[[#This Row],[Evento]]&amp;" "&amp;base[[#This Row],[Tipo]])</f>
        <v>Bodas Adulto</v>
      </c>
      <c r="H2976" t="s">
        <v>15</v>
      </c>
      <c r="I2976">
        <v>100</v>
      </c>
      <c r="J2976" s="3">
        <f>VLOOKUP(_xlfn.CONCAT(base[[#This Row],[Evento]],base[[#This Row],[Tipo]]),'[1]tabela de preços'!$D$4:$E$14,2,0)</f>
        <v>150</v>
      </c>
      <c r="K2976" s="3">
        <v>15000</v>
      </c>
      <c r="L2976" s="3">
        <v>6429</v>
      </c>
      <c r="M2976" s="3">
        <v>8571</v>
      </c>
      <c r="N2976" t="s">
        <v>24</v>
      </c>
    </row>
    <row r="2977" spans="2:14" hidden="1" x14ac:dyDescent="0.25">
      <c r="B2977" s="2">
        <v>42538</v>
      </c>
      <c r="C2977" s="7">
        <f>YEAR(base[[#This Row],[Data]])</f>
        <v>2016</v>
      </c>
      <c r="D2977" s="7" t="str">
        <f>UPPER(TEXT(base[[#This Row],[Data]],"mmm"))</f>
        <v>JUN</v>
      </c>
      <c r="E2977" t="s">
        <v>19</v>
      </c>
      <c r="F2977" t="s">
        <v>17</v>
      </c>
      <c r="G2977" t="str">
        <f>PROPER(base[[#This Row],[Evento]]&amp;" "&amp;base[[#This Row],[Tipo]])</f>
        <v>Bodas Melhor Idade</v>
      </c>
      <c r="H2977" t="s">
        <v>12</v>
      </c>
      <c r="I2977">
        <v>200</v>
      </c>
      <c r="J2977" s="3">
        <f>VLOOKUP(_xlfn.CONCAT(base[[#This Row],[Evento]],base[[#This Row],[Tipo]]),'[1]tabela de preços'!$D$4:$E$14,2,0)</f>
        <v>120</v>
      </c>
      <c r="K2977" s="3">
        <v>24000</v>
      </c>
      <c r="L2977" s="3">
        <v>9270</v>
      </c>
      <c r="M2977" s="3">
        <v>14730</v>
      </c>
      <c r="N2977" t="s">
        <v>24</v>
      </c>
    </row>
    <row r="2978" spans="2:14" x14ac:dyDescent="0.25">
      <c r="B2978" s="2">
        <v>42756</v>
      </c>
      <c r="C2978" s="7">
        <f>YEAR(base[[#This Row],[Data]])</f>
        <v>2017</v>
      </c>
      <c r="D2978" s="7" t="str">
        <f>UPPER(TEXT(base[[#This Row],[Data]],"mmm"))</f>
        <v>JAN</v>
      </c>
      <c r="E2978" t="s">
        <v>20</v>
      </c>
      <c r="F2978" t="s">
        <v>16</v>
      </c>
      <c r="G2978" t="str">
        <f>PROPER(base[[#This Row],[Evento]]&amp;" "&amp;base[[#This Row],[Tipo]])</f>
        <v>Empresa Adulto</v>
      </c>
      <c r="H2978" t="s">
        <v>15</v>
      </c>
      <c r="I2978">
        <v>50</v>
      </c>
      <c r="J2978" s="3">
        <f>VLOOKUP(_xlfn.CONCAT(base[[#This Row],[Evento]],base[[#This Row],[Tipo]]),'[1]tabela de preços'!$D$4:$E$14,2,0)</f>
        <v>100</v>
      </c>
      <c r="K2978" s="3">
        <v>5000</v>
      </c>
      <c r="L2978" s="3">
        <v>1670</v>
      </c>
      <c r="M2978" s="3">
        <v>3330</v>
      </c>
      <c r="N2978" t="s">
        <v>24</v>
      </c>
    </row>
    <row r="2979" spans="2:14" hidden="1" x14ac:dyDescent="0.25">
      <c r="B2979" s="2">
        <v>42409</v>
      </c>
      <c r="C2979" s="7">
        <f>YEAR(base[[#This Row],[Data]])</f>
        <v>2016</v>
      </c>
      <c r="D2979" s="7" t="str">
        <f>UPPER(TEXT(base[[#This Row],[Data]],"mmm"))</f>
        <v>FEV</v>
      </c>
      <c r="E2979" t="s">
        <v>21</v>
      </c>
      <c r="F2979" t="s">
        <v>14</v>
      </c>
      <c r="G2979" t="str">
        <f>PROPER(base[[#This Row],[Evento]]&amp;" "&amp;base[[#This Row],[Tipo]])</f>
        <v>15 Anos Teen</v>
      </c>
      <c r="H2979" t="s">
        <v>12</v>
      </c>
      <c r="I2979">
        <v>100</v>
      </c>
      <c r="J2979" s="3">
        <f>VLOOKUP(_xlfn.CONCAT(base[[#This Row],[Evento]],base[[#This Row],[Tipo]]),'[1]tabela de preços'!$D$4:$E$14,2,0)</f>
        <v>90</v>
      </c>
      <c r="K2979" s="3">
        <v>9000</v>
      </c>
      <c r="L2979" s="3">
        <v>3916</v>
      </c>
      <c r="M2979" s="3">
        <v>5084</v>
      </c>
      <c r="N2979" t="s">
        <v>24</v>
      </c>
    </row>
    <row r="2980" spans="2:14" hidden="1" x14ac:dyDescent="0.25">
      <c r="B2980" s="2">
        <v>42469</v>
      </c>
      <c r="C2980" s="7">
        <f>YEAR(base[[#This Row],[Data]])</f>
        <v>2016</v>
      </c>
      <c r="D2980" s="7" t="str">
        <f>UPPER(TEXT(base[[#This Row],[Data]],"mmm"))</f>
        <v>ABR</v>
      </c>
      <c r="E2980" t="s">
        <v>22</v>
      </c>
      <c r="F2980" t="s">
        <v>16</v>
      </c>
      <c r="G2980" t="str">
        <f>PROPER(base[[#This Row],[Evento]]&amp;" "&amp;base[[#This Row],[Tipo]])</f>
        <v>Despedida Adulto</v>
      </c>
      <c r="H2980" t="s">
        <v>15</v>
      </c>
      <c r="I2980">
        <v>150</v>
      </c>
      <c r="J2980" s="3">
        <f>VLOOKUP(_xlfn.CONCAT(base[[#This Row],[Evento]],base[[#This Row],[Tipo]]),'[1]tabela de preços'!$D$4:$E$14,2,0)</f>
        <v>120</v>
      </c>
      <c r="K2980" s="3">
        <v>18000</v>
      </c>
      <c r="L2980" s="3">
        <v>7724</v>
      </c>
      <c r="M2980" s="3">
        <v>10276</v>
      </c>
      <c r="N2980" t="s">
        <v>24</v>
      </c>
    </row>
    <row r="2981" spans="2:14" x14ac:dyDescent="0.25">
      <c r="B2981" s="2">
        <v>42765</v>
      </c>
      <c r="C2981" s="7">
        <f>YEAR(base[[#This Row],[Data]])</f>
        <v>2017</v>
      </c>
      <c r="D2981" s="7" t="str">
        <f>UPPER(TEXT(base[[#This Row],[Data]],"mmm"))</f>
        <v>JAN</v>
      </c>
      <c r="E2981" t="s">
        <v>10</v>
      </c>
      <c r="F2981" t="s">
        <v>11</v>
      </c>
      <c r="G2981" t="str">
        <f>PROPER(base[[#This Row],[Evento]]&amp;" "&amp;base[[#This Row],[Tipo]])</f>
        <v>Aniversário Infantil</v>
      </c>
      <c r="H2981" t="s">
        <v>12</v>
      </c>
      <c r="I2981">
        <v>50</v>
      </c>
      <c r="J2981" s="3">
        <f>VLOOKUP(_xlfn.CONCAT(base[[#This Row],[Evento]],base[[#This Row],[Tipo]]),'[1]tabela de preços'!$D$4:$E$14,2,0)</f>
        <v>70</v>
      </c>
      <c r="K2981" s="3">
        <v>3500</v>
      </c>
      <c r="L2981" s="3">
        <v>1517</v>
      </c>
      <c r="M2981" s="3">
        <v>1983</v>
      </c>
      <c r="N2981" t="s">
        <v>24</v>
      </c>
    </row>
    <row r="2982" spans="2:14" hidden="1" x14ac:dyDescent="0.25">
      <c r="B2982" s="2">
        <v>42702</v>
      </c>
      <c r="C2982" s="7">
        <f>YEAR(base[[#This Row],[Data]])</f>
        <v>2016</v>
      </c>
      <c r="D2982" s="7" t="str">
        <f>UPPER(TEXT(base[[#This Row],[Data]],"mmm"))</f>
        <v>NOV</v>
      </c>
      <c r="E2982" t="s">
        <v>10</v>
      </c>
      <c r="F2982" t="s">
        <v>14</v>
      </c>
      <c r="G2982" t="str">
        <f>PROPER(base[[#This Row],[Evento]]&amp;" "&amp;base[[#This Row],[Tipo]])</f>
        <v>Aniversário Teen</v>
      </c>
      <c r="H2982" t="s">
        <v>15</v>
      </c>
      <c r="I2982">
        <v>100</v>
      </c>
      <c r="J2982" s="3">
        <f>VLOOKUP(_xlfn.CONCAT(base[[#This Row],[Evento]],base[[#This Row],[Tipo]]),'[1]tabela de preços'!$D$4:$E$14,2,0)</f>
        <v>90</v>
      </c>
      <c r="K2982" s="3">
        <v>9000</v>
      </c>
      <c r="L2982" s="3">
        <v>3505</v>
      </c>
      <c r="M2982" s="3">
        <v>5495</v>
      </c>
      <c r="N2982" t="s">
        <v>24</v>
      </c>
    </row>
    <row r="2983" spans="2:14" hidden="1" x14ac:dyDescent="0.25">
      <c r="B2983" s="2">
        <v>42940</v>
      </c>
      <c r="C2983" s="7">
        <f>YEAR(base[[#This Row],[Data]])</f>
        <v>2017</v>
      </c>
      <c r="D2983" s="7" t="str">
        <f>UPPER(TEXT(base[[#This Row],[Data]],"mmm"))</f>
        <v>JUL</v>
      </c>
      <c r="E2983" t="s">
        <v>10</v>
      </c>
      <c r="F2983" t="s">
        <v>16</v>
      </c>
      <c r="G2983" t="str">
        <f>PROPER(base[[#This Row],[Evento]]&amp;" "&amp;base[[#This Row],[Tipo]])</f>
        <v>Aniversário Adulto</v>
      </c>
      <c r="H2983" t="s">
        <v>12</v>
      </c>
      <c r="I2983">
        <v>150</v>
      </c>
      <c r="J2983" s="3">
        <f>VLOOKUP(_xlfn.CONCAT(base[[#This Row],[Evento]],base[[#This Row],[Tipo]]),'[1]tabela de preços'!$D$4:$E$14,2,0)</f>
        <v>120</v>
      </c>
      <c r="K2983" s="3">
        <v>18000</v>
      </c>
      <c r="L2983" s="3">
        <v>7655</v>
      </c>
      <c r="M2983" s="3">
        <v>10345</v>
      </c>
      <c r="N2983" t="s">
        <v>24</v>
      </c>
    </row>
    <row r="2984" spans="2:14" hidden="1" x14ac:dyDescent="0.25">
      <c r="B2984" s="2">
        <v>42952</v>
      </c>
      <c r="C2984" s="7">
        <f>YEAR(base[[#This Row],[Data]])</f>
        <v>2017</v>
      </c>
      <c r="D2984" s="7" t="str">
        <f>UPPER(TEXT(base[[#This Row],[Data]],"mmm"))</f>
        <v>AGO</v>
      </c>
      <c r="E2984" t="s">
        <v>10</v>
      </c>
      <c r="F2984" t="s">
        <v>17</v>
      </c>
      <c r="G2984" t="str">
        <f>PROPER(base[[#This Row],[Evento]]&amp;" "&amp;base[[#This Row],[Tipo]])</f>
        <v>Aniversário Melhor Idade</v>
      </c>
      <c r="H2984" t="s">
        <v>15</v>
      </c>
      <c r="I2984">
        <v>70</v>
      </c>
      <c r="J2984" s="3">
        <f>VLOOKUP(_xlfn.CONCAT(base[[#This Row],[Evento]],base[[#This Row],[Tipo]]),'[1]tabela de preços'!$D$4:$E$14,2,0)</f>
        <v>120</v>
      </c>
      <c r="K2984" s="3">
        <v>8400</v>
      </c>
      <c r="L2984" s="3">
        <v>3747</v>
      </c>
      <c r="M2984" s="3">
        <v>4653</v>
      </c>
      <c r="N2984" t="s">
        <v>24</v>
      </c>
    </row>
    <row r="2985" spans="2:14" hidden="1" x14ac:dyDescent="0.25">
      <c r="B2985" s="2">
        <v>42930</v>
      </c>
      <c r="C2985" s="7">
        <f>YEAR(base[[#This Row],[Data]])</f>
        <v>2017</v>
      </c>
      <c r="D2985" s="7" t="str">
        <f>UPPER(TEXT(base[[#This Row],[Data]],"mmm"))</f>
        <v>JUL</v>
      </c>
      <c r="E2985" t="s">
        <v>18</v>
      </c>
      <c r="F2985" t="s">
        <v>16</v>
      </c>
      <c r="G2985" t="str">
        <f>PROPER(base[[#This Row],[Evento]]&amp;" "&amp;base[[#This Row],[Tipo]])</f>
        <v>Casamento Adulto</v>
      </c>
      <c r="H2985" t="s">
        <v>12</v>
      </c>
      <c r="I2985">
        <v>120</v>
      </c>
      <c r="J2985" s="3">
        <f>VLOOKUP(_xlfn.CONCAT(base[[#This Row],[Evento]],base[[#This Row],[Tipo]]),'[1]tabela de preços'!$D$4:$E$14,2,0)</f>
        <v>150</v>
      </c>
      <c r="K2985" s="3">
        <v>18000</v>
      </c>
      <c r="L2985" s="3">
        <v>6602</v>
      </c>
      <c r="M2985" s="3">
        <v>11398</v>
      </c>
      <c r="N2985" t="s">
        <v>24</v>
      </c>
    </row>
    <row r="2986" spans="2:14" hidden="1" x14ac:dyDescent="0.25">
      <c r="B2986" s="2">
        <v>42480</v>
      </c>
      <c r="C2986" s="7">
        <f>YEAR(base[[#This Row],[Data]])</f>
        <v>2016</v>
      </c>
      <c r="D2986" s="7" t="str">
        <f>UPPER(TEXT(base[[#This Row],[Data]],"mmm"))</f>
        <v>ABR</v>
      </c>
      <c r="E2986" t="s">
        <v>19</v>
      </c>
      <c r="F2986" t="s">
        <v>16</v>
      </c>
      <c r="G2986" t="str">
        <f>PROPER(base[[#This Row],[Evento]]&amp;" "&amp;base[[#This Row],[Tipo]])</f>
        <v>Bodas Adulto</v>
      </c>
      <c r="H2986" t="s">
        <v>15</v>
      </c>
      <c r="I2986">
        <v>100</v>
      </c>
      <c r="J2986" s="3">
        <f>VLOOKUP(_xlfn.CONCAT(base[[#This Row],[Evento]],base[[#This Row],[Tipo]]),'[1]tabela de preços'!$D$4:$E$14,2,0)</f>
        <v>150</v>
      </c>
      <c r="K2986" s="3">
        <v>15000</v>
      </c>
      <c r="L2986" s="3">
        <v>5186</v>
      </c>
      <c r="M2986" s="3">
        <v>9814</v>
      </c>
      <c r="N2986" t="s">
        <v>24</v>
      </c>
    </row>
    <row r="2987" spans="2:14" hidden="1" x14ac:dyDescent="0.25">
      <c r="B2987" s="2">
        <v>42653</v>
      </c>
      <c r="C2987" s="7">
        <f>YEAR(base[[#This Row],[Data]])</f>
        <v>2016</v>
      </c>
      <c r="D2987" s="7" t="str">
        <f>UPPER(TEXT(base[[#This Row],[Data]],"mmm"))</f>
        <v>OUT</v>
      </c>
      <c r="E2987" t="s">
        <v>19</v>
      </c>
      <c r="F2987" t="s">
        <v>17</v>
      </c>
      <c r="G2987" t="str">
        <f>PROPER(base[[#This Row],[Evento]]&amp;" "&amp;base[[#This Row],[Tipo]])</f>
        <v>Bodas Melhor Idade</v>
      </c>
      <c r="H2987" t="s">
        <v>12</v>
      </c>
      <c r="I2987">
        <v>200</v>
      </c>
      <c r="J2987" s="3">
        <f>VLOOKUP(_xlfn.CONCAT(base[[#This Row],[Evento]],base[[#This Row],[Tipo]]),'[1]tabela de preços'!$D$4:$E$14,2,0)</f>
        <v>120</v>
      </c>
      <c r="K2987" s="3">
        <v>24000</v>
      </c>
      <c r="L2987" s="3">
        <v>8051</v>
      </c>
      <c r="M2987" s="3">
        <v>15949</v>
      </c>
      <c r="N2987" t="s">
        <v>24</v>
      </c>
    </row>
    <row r="2988" spans="2:14" hidden="1" x14ac:dyDescent="0.25">
      <c r="B2988" s="2">
        <v>42693</v>
      </c>
      <c r="C2988" s="7">
        <f>YEAR(base[[#This Row],[Data]])</f>
        <v>2016</v>
      </c>
      <c r="D2988" s="7" t="str">
        <f>UPPER(TEXT(base[[#This Row],[Data]],"mmm"))</f>
        <v>NOV</v>
      </c>
      <c r="E2988" t="s">
        <v>20</v>
      </c>
      <c r="F2988" t="s">
        <v>16</v>
      </c>
      <c r="G2988" t="str">
        <f>PROPER(base[[#This Row],[Evento]]&amp;" "&amp;base[[#This Row],[Tipo]])</f>
        <v>Empresa Adulto</v>
      </c>
      <c r="H2988" t="s">
        <v>15</v>
      </c>
      <c r="I2988">
        <v>50</v>
      </c>
      <c r="J2988" s="3">
        <f>VLOOKUP(_xlfn.CONCAT(base[[#This Row],[Evento]],base[[#This Row],[Tipo]]),'[1]tabela de preços'!$D$4:$E$14,2,0)</f>
        <v>100</v>
      </c>
      <c r="K2988" s="3">
        <v>5000</v>
      </c>
      <c r="L2988" s="3">
        <v>1686</v>
      </c>
      <c r="M2988" s="3">
        <v>3314</v>
      </c>
      <c r="N2988" t="s">
        <v>24</v>
      </c>
    </row>
    <row r="2989" spans="2:14" hidden="1" x14ac:dyDescent="0.25">
      <c r="B2989" s="2">
        <v>43033</v>
      </c>
      <c r="C2989" s="7">
        <f>YEAR(base[[#This Row],[Data]])</f>
        <v>2017</v>
      </c>
      <c r="D2989" s="7" t="str">
        <f>UPPER(TEXT(base[[#This Row],[Data]],"mmm"))</f>
        <v>OUT</v>
      </c>
      <c r="E2989" t="s">
        <v>21</v>
      </c>
      <c r="F2989" t="s">
        <v>14</v>
      </c>
      <c r="G2989" t="str">
        <f>PROPER(base[[#This Row],[Evento]]&amp;" "&amp;base[[#This Row],[Tipo]])</f>
        <v>15 Anos Teen</v>
      </c>
      <c r="H2989" t="s">
        <v>12</v>
      </c>
      <c r="I2989">
        <v>100</v>
      </c>
      <c r="J2989" s="3">
        <f>VLOOKUP(_xlfn.CONCAT(base[[#This Row],[Evento]],base[[#This Row],[Tipo]]),'[1]tabela de preços'!$D$4:$E$14,2,0)</f>
        <v>90</v>
      </c>
      <c r="K2989" s="3">
        <v>9000</v>
      </c>
      <c r="L2989" s="3">
        <v>3788</v>
      </c>
      <c r="M2989" s="3">
        <v>5212</v>
      </c>
      <c r="N2989" t="s">
        <v>24</v>
      </c>
    </row>
    <row r="2990" spans="2:14" hidden="1" x14ac:dyDescent="0.25">
      <c r="B2990" s="2">
        <v>42795</v>
      </c>
      <c r="C2990" s="7">
        <f>YEAR(base[[#This Row],[Data]])</f>
        <v>2017</v>
      </c>
      <c r="D2990" s="7" t="str">
        <f>UPPER(TEXT(base[[#This Row],[Data]],"mmm"))</f>
        <v>MAR</v>
      </c>
      <c r="E2990" t="s">
        <v>22</v>
      </c>
      <c r="F2990" t="s">
        <v>16</v>
      </c>
      <c r="G2990" t="str">
        <f>PROPER(base[[#This Row],[Evento]]&amp;" "&amp;base[[#This Row],[Tipo]])</f>
        <v>Despedida Adulto</v>
      </c>
      <c r="H2990" t="s">
        <v>15</v>
      </c>
      <c r="I2990">
        <v>150</v>
      </c>
      <c r="J2990" s="3">
        <f>VLOOKUP(_xlfn.CONCAT(base[[#This Row],[Evento]],base[[#This Row],[Tipo]]),'[1]tabela de preços'!$D$4:$E$14,2,0)</f>
        <v>120</v>
      </c>
      <c r="K2990" s="3">
        <v>18000</v>
      </c>
      <c r="L2990" s="3">
        <v>6243</v>
      </c>
      <c r="M2990" s="3">
        <v>11757</v>
      </c>
      <c r="N2990" t="s">
        <v>24</v>
      </c>
    </row>
    <row r="2991" spans="2:14" hidden="1" x14ac:dyDescent="0.25">
      <c r="B2991" s="2">
        <v>43025</v>
      </c>
      <c r="C2991" s="7">
        <f>YEAR(base[[#This Row],[Data]])</f>
        <v>2017</v>
      </c>
      <c r="D2991" s="7" t="str">
        <f>UPPER(TEXT(base[[#This Row],[Data]],"mmm"))</f>
        <v>OUT</v>
      </c>
      <c r="E2991" t="s">
        <v>10</v>
      </c>
      <c r="F2991" t="s">
        <v>11</v>
      </c>
      <c r="G2991" t="str">
        <f>PROPER(base[[#This Row],[Evento]]&amp;" "&amp;base[[#This Row],[Tipo]])</f>
        <v>Aniversário Infantil</v>
      </c>
      <c r="H2991" t="s">
        <v>12</v>
      </c>
      <c r="I2991">
        <v>50</v>
      </c>
      <c r="J2991" s="3">
        <f>VLOOKUP(_xlfn.CONCAT(base[[#This Row],[Evento]],base[[#This Row],[Tipo]]),'[1]tabela de preços'!$D$4:$E$14,2,0)</f>
        <v>70</v>
      </c>
      <c r="K2991" s="3">
        <v>3500</v>
      </c>
      <c r="L2991" s="3">
        <v>1293</v>
      </c>
      <c r="M2991" s="3">
        <v>2207</v>
      </c>
      <c r="N2991" t="s">
        <v>24</v>
      </c>
    </row>
    <row r="2992" spans="2:14" x14ac:dyDescent="0.25">
      <c r="B2992" s="2">
        <v>42756</v>
      </c>
      <c r="C2992" s="7">
        <f>YEAR(base[[#This Row],[Data]])</f>
        <v>2017</v>
      </c>
      <c r="D2992" s="7" t="str">
        <f>UPPER(TEXT(base[[#This Row],[Data]],"mmm"))</f>
        <v>JAN</v>
      </c>
      <c r="E2992" t="s">
        <v>10</v>
      </c>
      <c r="F2992" t="s">
        <v>14</v>
      </c>
      <c r="G2992" t="str">
        <f>PROPER(base[[#This Row],[Evento]]&amp;" "&amp;base[[#This Row],[Tipo]])</f>
        <v>Aniversário Teen</v>
      </c>
      <c r="H2992" t="s">
        <v>15</v>
      </c>
      <c r="I2992">
        <v>100</v>
      </c>
      <c r="J2992" s="3">
        <f>VLOOKUP(_xlfn.CONCAT(base[[#This Row],[Evento]],base[[#This Row],[Tipo]]),'[1]tabela de preços'!$D$4:$E$14,2,0)</f>
        <v>90</v>
      </c>
      <c r="K2992" s="3">
        <v>9000</v>
      </c>
      <c r="L2992" s="3">
        <v>3459</v>
      </c>
      <c r="M2992" s="3">
        <v>5541</v>
      </c>
      <c r="N2992" t="s">
        <v>24</v>
      </c>
    </row>
    <row r="2993" spans="2:14" hidden="1" x14ac:dyDescent="0.25">
      <c r="B2993" s="2">
        <v>42574</v>
      </c>
      <c r="C2993" s="7">
        <f>YEAR(base[[#This Row],[Data]])</f>
        <v>2016</v>
      </c>
      <c r="D2993" s="7" t="str">
        <f>UPPER(TEXT(base[[#This Row],[Data]],"mmm"))</f>
        <v>JUL</v>
      </c>
      <c r="E2993" t="s">
        <v>10</v>
      </c>
      <c r="F2993" t="s">
        <v>16</v>
      </c>
      <c r="G2993" t="str">
        <f>PROPER(base[[#This Row],[Evento]]&amp;" "&amp;base[[#This Row],[Tipo]])</f>
        <v>Aniversário Adulto</v>
      </c>
      <c r="H2993" t="s">
        <v>12</v>
      </c>
      <c r="I2993">
        <v>150</v>
      </c>
      <c r="J2993" s="3">
        <f>VLOOKUP(_xlfn.CONCAT(base[[#This Row],[Evento]],base[[#This Row],[Tipo]]),'[1]tabela de preços'!$D$4:$E$14,2,0)</f>
        <v>120</v>
      </c>
      <c r="K2993" s="3">
        <v>18000</v>
      </c>
      <c r="L2993" s="3">
        <v>7473</v>
      </c>
      <c r="M2993" s="3">
        <v>10527</v>
      </c>
      <c r="N2993" t="s">
        <v>24</v>
      </c>
    </row>
    <row r="2994" spans="2:14" hidden="1" x14ac:dyDescent="0.25">
      <c r="B2994" s="2">
        <v>42488</v>
      </c>
      <c r="C2994" s="7">
        <f>YEAR(base[[#This Row],[Data]])</f>
        <v>2016</v>
      </c>
      <c r="D2994" s="7" t="str">
        <f>UPPER(TEXT(base[[#This Row],[Data]],"mmm"))</f>
        <v>ABR</v>
      </c>
      <c r="E2994" t="s">
        <v>10</v>
      </c>
      <c r="F2994" t="s">
        <v>17</v>
      </c>
      <c r="G2994" t="str">
        <f>PROPER(base[[#This Row],[Evento]]&amp;" "&amp;base[[#This Row],[Tipo]])</f>
        <v>Aniversário Melhor Idade</v>
      </c>
      <c r="H2994" t="s">
        <v>15</v>
      </c>
      <c r="I2994">
        <v>70</v>
      </c>
      <c r="J2994" s="3">
        <f>VLOOKUP(_xlfn.CONCAT(base[[#This Row],[Evento]],base[[#This Row],[Tipo]]),'[1]tabela de preços'!$D$4:$E$14,2,0)</f>
        <v>120</v>
      </c>
      <c r="K2994" s="3">
        <v>8400</v>
      </c>
      <c r="L2994" s="3">
        <v>3014</v>
      </c>
      <c r="M2994" s="3">
        <v>5386</v>
      </c>
      <c r="N2994" t="s">
        <v>24</v>
      </c>
    </row>
    <row r="2995" spans="2:14" hidden="1" x14ac:dyDescent="0.25">
      <c r="B2995" s="2">
        <v>43007</v>
      </c>
      <c r="C2995" s="7">
        <f>YEAR(base[[#This Row],[Data]])</f>
        <v>2017</v>
      </c>
      <c r="D2995" s="7" t="str">
        <f>UPPER(TEXT(base[[#This Row],[Data]],"mmm"))</f>
        <v>SET</v>
      </c>
      <c r="E2995" t="s">
        <v>18</v>
      </c>
      <c r="F2995" t="s">
        <v>16</v>
      </c>
      <c r="G2995" t="str">
        <f>PROPER(base[[#This Row],[Evento]]&amp;" "&amp;base[[#This Row],[Tipo]])</f>
        <v>Casamento Adulto</v>
      </c>
      <c r="H2995" t="s">
        <v>12</v>
      </c>
      <c r="I2995">
        <v>120</v>
      </c>
      <c r="J2995" s="3">
        <f>VLOOKUP(_xlfn.CONCAT(base[[#This Row],[Evento]],base[[#This Row],[Tipo]]),'[1]tabela de preços'!$D$4:$E$14,2,0)</f>
        <v>150</v>
      </c>
      <c r="K2995" s="3">
        <v>18000</v>
      </c>
      <c r="L2995" s="3">
        <v>7991</v>
      </c>
      <c r="M2995" s="3">
        <v>10009</v>
      </c>
      <c r="N2995" t="s">
        <v>24</v>
      </c>
    </row>
    <row r="2996" spans="2:14" hidden="1" x14ac:dyDescent="0.25">
      <c r="B2996" s="2">
        <v>42822</v>
      </c>
      <c r="C2996" s="7">
        <f>YEAR(base[[#This Row],[Data]])</f>
        <v>2017</v>
      </c>
      <c r="D2996" s="7" t="str">
        <f>UPPER(TEXT(base[[#This Row],[Data]],"mmm"))</f>
        <v>MAR</v>
      </c>
      <c r="E2996" t="s">
        <v>19</v>
      </c>
      <c r="F2996" t="s">
        <v>16</v>
      </c>
      <c r="G2996" t="str">
        <f>PROPER(base[[#This Row],[Evento]]&amp;" "&amp;base[[#This Row],[Tipo]])</f>
        <v>Bodas Adulto</v>
      </c>
      <c r="H2996" t="s">
        <v>15</v>
      </c>
      <c r="I2996">
        <v>100</v>
      </c>
      <c r="J2996" s="3">
        <f>VLOOKUP(_xlfn.CONCAT(base[[#This Row],[Evento]],base[[#This Row],[Tipo]]),'[1]tabela de preços'!$D$4:$E$14,2,0)</f>
        <v>150</v>
      </c>
      <c r="K2996" s="3">
        <v>15000</v>
      </c>
      <c r="L2996" s="3">
        <v>6650</v>
      </c>
      <c r="M2996" s="3">
        <v>8350</v>
      </c>
      <c r="N2996" t="s">
        <v>24</v>
      </c>
    </row>
    <row r="2997" spans="2:14" hidden="1" x14ac:dyDescent="0.25">
      <c r="B2997" s="2">
        <v>42606</v>
      </c>
      <c r="C2997" s="7">
        <f>YEAR(base[[#This Row],[Data]])</f>
        <v>2016</v>
      </c>
      <c r="D2997" s="7" t="str">
        <f>UPPER(TEXT(base[[#This Row],[Data]],"mmm"))</f>
        <v>AGO</v>
      </c>
      <c r="E2997" t="s">
        <v>19</v>
      </c>
      <c r="F2997" t="s">
        <v>17</v>
      </c>
      <c r="G2997" t="str">
        <f>PROPER(base[[#This Row],[Evento]]&amp;" "&amp;base[[#This Row],[Tipo]])</f>
        <v>Bodas Melhor Idade</v>
      </c>
      <c r="H2997" t="s">
        <v>12</v>
      </c>
      <c r="I2997">
        <v>200</v>
      </c>
      <c r="J2997" s="3">
        <f>VLOOKUP(_xlfn.CONCAT(base[[#This Row],[Evento]],base[[#This Row],[Tipo]]),'[1]tabela de preços'!$D$4:$E$14,2,0)</f>
        <v>120</v>
      </c>
      <c r="K2997" s="3">
        <v>24000</v>
      </c>
      <c r="L2997" s="3">
        <v>10486</v>
      </c>
      <c r="M2997" s="3">
        <v>13514</v>
      </c>
      <c r="N2997" t="s">
        <v>24</v>
      </c>
    </row>
    <row r="2998" spans="2:14" hidden="1" x14ac:dyDescent="0.25">
      <c r="B2998" s="2">
        <v>42813</v>
      </c>
      <c r="C2998" s="7">
        <f>YEAR(base[[#This Row],[Data]])</f>
        <v>2017</v>
      </c>
      <c r="D2998" s="7" t="str">
        <f>UPPER(TEXT(base[[#This Row],[Data]],"mmm"))</f>
        <v>MAR</v>
      </c>
      <c r="E2998" t="s">
        <v>20</v>
      </c>
      <c r="F2998" t="s">
        <v>16</v>
      </c>
      <c r="G2998" t="str">
        <f>PROPER(base[[#This Row],[Evento]]&amp;" "&amp;base[[#This Row],[Tipo]])</f>
        <v>Empresa Adulto</v>
      </c>
      <c r="H2998" t="s">
        <v>15</v>
      </c>
      <c r="I2998">
        <v>50</v>
      </c>
      <c r="J2998" s="3">
        <f>VLOOKUP(_xlfn.CONCAT(base[[#This Row],[Evento]],base[[#This Row],[Tipo]]),'[1]tabela de preços'!$D$4:$E$14,2,0)</f>
        <v>100</v>
      </c>
      <c r="K2998" s="3">
        <v>5000</v>
      </c>
      <c r="L2998" s="3">
        <v>1672</v>
      </c>
      <c r="M2998" s="3">
        <v>3328</v>
      </c>
      <c r="N2998" t="s">
        <v>24</v>
      </c>
    </row>
    <row r="2999" spans="2:14" hidden="1" x14ac:dyDescent="0.25">
      <c r="B2999" s="2">
        <v>43071</v>
      </c>
      <c r="C2999" s="7">
        <f>YEAR(base[[#This Row],[Data]])</f>
        <v>2017</v>
      </c>
      <c r="D2999" s="7" t="str">
        <f>UPPER(TEXT(base[[#This Row],[Data]],"mmm"))</f>
        <v>DEZ</v>
      </c>
      <c r="E2999" t="s">
        <v>21</v>
      </c>
      <c r="F2999" t="s">
        <v>14</v>
      </c>
      <c r="G2999" t="str">
        <f>PROPER(base[[#This Row],[Evento]]&amp;" "&amp;base[[#This Row],[Tipo]])</f>
        <v>15 Anos Teen</v>
      </c>
      <c r="H2999" t="s">
        <v>12</v>
      </c>
      <c r="I2999">
        <v>100</v>
      </c>
      <c r="J2999" s="3">
        <f>VLOOKUP(_xlfn.CONCAT(base[[#This Row],[Evento]],base[[#This Row],[Tipo]]),'[1]tabela de preços'!$D$4:$E$14,2,0)</f>
        <v>90</v>
      </c>
      <c r="K2999" s="3">
        <v>9000</v>
      </c>
      <c r="L2999" s="3">
        <v>3146</v>
      </c>
      <c r="M2999" s="3">
        <v>5854</v>
      </c>
      <c r="N2999" t="s">
        <v>24</v>
      </c>
    </row>
    <row r="3000" spans="2:14" hidden="1" x14ac:dyDescent="0.25">
      <c r="B3000" s="2">
        <v>42541</v>
      </c>
      <c r="C3000" s="7">
        <f>YEAR(base[[#This Row],[Data]])</f>
        <v>2016</v>
      </c>
      <c r="D3000" s="7" t="str">
        <f>UPPER(TEXT(base[[#This Row],[Data]],"mmm"))</f>
        <v>JUN</v>
      </c>
      <c r="E3000" t="s">
        <v>22</v>
      </c>
      <c r="F3000" t="s">
        <v>16</v>
      </c>
      <c r="G3000" t="str">
        <f>PROPER(base[[#This Row],[Evento]]&amp;" "&amp;base[[#This Row],[Tipo]])</f>
        <v>Despedida Adulto</v>
      </c>
      <c r="H3000" t="s">
        <v>15</v>
      </c>
      <c r="I3000">
        <v>150</v>
      </c>
      <c r="J3000" s="3">
        <f>VLOOKUP(_xlfn.CONCAT(base[[#This Row],[Evento]],base[[#This Row],[Tipo]]),'[1]tabela de preços'!$D$4:$E$14,2,0)</f>
        <v>120</v>
      </c>
      <c r="K3000" s="3">
        <v>18000</v>
      </c>
      <c r="L3000" s="3">
        <v>7173</v>
      </c>
      <c r="M3000" s="3">
        <v>10827</v>
      </c>
      <c r="N3000" t="s">
        <v>24</v>
      </c>
    </row>
    <row r="3001" spans="2:14" hidden="1" x14ac:dyDescent="0.25">
      <c r="B3001" s="2">
        <v>42471</v>
      </c>
      <c r="C3001" s="7">
        <f>YEAR(base[[#This Row],[Data]])</f>
        <v>2016</v>
      </c>
      <c r="D3001" s="7" t="str">
        <f>UPPER(TEXT(base[[#This Row],[Data]],"mmm"))</f>
        <v>ABR</v>
      </c>
      <c r="E3001" t="s">
        <v>10</v>
      </c>
      <c r="F3001" t="s">
        <v>11</v>
      </c>
      <c r="G3001" t="str">
        <f>PROPER(base[[#This Row],[Evento]]&amp;" "&amp;base[[#This Row],[Tipo]])</f>
        <v>Aniversário Infantil</v>
      </c>
      <c r="H3001" t="s">
        <v>12</v>
      </c>
      <c r="I3001">
        <v>50</v>
      </c>
      <c r="J3001" s="3">
        <f>VLOOKUP(_xlfn.CONCAT(base[[#This Row],[Evento]],base[[#This Row],[Tipo]]),'[1]tabela de preços'!$D$4:$E$14,2,0)</f>
        <v>70</v>
      </c>
      <c r="K3001" s="3">
        <v>3500</v>
      </c>
      <c r="L3001" s="3">
        <v>1180</v>
      </c>
      <c r="M3001" s="3">
        <v>2320</v>
      </c>
      <c r="N3001" t="s">
        <v>24</v>
      </c>
    </row>
    <row r="3002" spans="2:14" hidden="1" x14ac:dyDescent="0.25">
      <c r="B3002" s="2">
        <v>42721</v>
      </c>
      <c r="C3002" s="7">
        <f>YEAR(base[[#This Row],[Data]])</f>
        <v>2016</v>
      </c>
      <c r="D3002" s="7" t="str">
        <f>UPPER(TEXT(base[[#This Row],[Data]],"mmm"))</f>
        <v>DEZ</v>
      </c>
      <c r="E3002" t="s">
        <v>10</v>
      </c>
      <c r="F3002" t="s">
        <v>14</v>
      </c>
      <c r="G3002" t="str">
        <f>PROPER(base[[#This Row],[Evento]]&amp;" "&amp;base[[#This Row],[Tipo]])</f>
        <v>Aniversário Teen</v>
      </c>
      <c r="H3002" t="s">
        <v>15</v>
      </c>
      <c r="I3002">
        <v>100</v>
      </c>
      <c r="J3002" s="3">
        <f>VLOOKUP(_xlfn.CONCAT(base[[#This Row],[Evento]],base[[#This Row],[Tipo]]),'[1]tabela de preços'!$D$4:$E$14,2,0)</f>
        <v>90</v>
      </c>
      <c r="K3002" s="3">
        <v>9000</v>
      </c>
      <c r="L3002" s="3">
        <v>3115</v>
      </c>
      <c r="M3002" s="3">
        <v>5885</v>
      </c>
      <c r="N3002" t="s">
        <v>24</v>
      </c>
    </row>
    <row r="3003" spans="2:14" hidden="1" x14ac:dyDescent="0.25">
      <c r="B3003" s="2">
        <v>42936</v>
      </c>
      <c r="C3003" s="7">
        <f>YEAR(base[[#This Row],[Data]])</f>
        <v>2017</v>
      </c>
      <c r="D3003" s="7" t="str">
        <f>UPPER(TEXT(base[[#This Row],[Data]],"mmm"))</f>
        <v>JUL</v>
      </c>
      <c r="E3003" t="s">
        <v>10</v>
      </c>
      <c r="F3003" t="s">
        <v>16</v>
      </c>
      <c r="G3003" t="str">
        <f>PROPER(base[[#This Row],[Evento]]&amp;" "&amp;base[[#This Row],[Tipo]])</f>
        <v>Aniversário Adulto</v>
      </c>
      <c r="H3003" t="s">
        <v>12</v>
      </c>
      <c r="I3003">
        <v>150</v>
      </c>
      <c r="J3003" s="3">
        <f>VLOOKUP(_xlfn.CONCAT(base[[#This Row],[Evento]],base[[#This Row],[Tipo]]),'[1]tabela de preços'!$D$4:$E$14,2,0)</f>
        <v>120</v>
      </c>
      <c r="K3003" s="3">
        <v>18000</v>
      </c>
      <c r="L3003" s="3">
        <v>7690</v>
      </c>
      <c r="M3003" s="3">
        <v>10310</v>
      </c>
      <c r="N3003" t="s">
        <v>24</v>
      </c>
    </row>
    <row r="3004" spans="2:14" hidden="1" x14ac:dyDescent="0.25">
      <c r="B3004" s="2">
        <v>42552</v>
      </c>
      <c r="C3004" s="7">
        <f>YEAR(base[[#This Row],[Data]])</f>
        <v>2016</v>
      </c>
      <c r="D3004" s="7" t="str">
        <f>UPPER(TEXT(base[[#This Row],[Data]],"mmm"))</f>
        <v>JUL</v>
      </c>
      <c r="E3004" t="s">
        <v>10</v>
      </c>
      <c r="F3004" t="s">
        <v>17</v>
      </c>
      <c r="G3004" t="str">
        <f>PROPER(base[[#This Row],[Evento]]&amp;" "&amp;base[[#This Row],[Tipo]])</f>
        <v>Aniversário Melhor Idade</v>
      </c>
      <c r="H3004" t="s">
        <v>15</v>
      </c>
      <c r="I3004">
        <v>70</v>
      </c>
      <c r="J3004" s="3">
        <f>VLOOKUP(_xlfn.CONCAT(base[[#This Row],[Evento]],base[[#This Row],[Tipo]]),'[1]tabela de preços'!$D$4:$E$14,2,0)</f>
        <v>120</v>
      </c>
      <c r="K3004" s="3">
        <v>8400</v>
      </c>
      <c r="L3004" s="3">
        <v>3548</v>
      </c>
      <c r="M3004" s="3">
        <v>4852</v>
      </c>
      <c r="N3004" t="s">
        <v>24</v>
      </c>
    </row>
    <row r="3005" spans="2:14" hidden="1" x14ac:dyDescent="0.25">
      <c r="B3005" s="2">
        <v>42939</v>
      </c>
      <c r="C3005" s="7">
        <f>YEAR(base[[#This Row],[Data]])</f>
        <v>2017</v>
      </c>
      <c r="D3005" s="7" t="str">
        <f>UPPER(TEXT(base[[#This Row],[Data]],"mmm"))</f>
        <v>JUL</v>
      </c>
      <c r="E3005" t="s">
        <v>18</v>
      </c>
      <c r="F3005" t="s">
        <v>16</v>
      </c>
      <c r="G3005" t="str">
        <f>PROPER(base[[#This Row],[Evento]]&amp;" "&amp;base[[#This Row],[Tipo]])</f>
        <v>Casamento Adulto</v>
      </c>
      <c r="H3005" t="s">
        <v>12</v>
      </c>
      <c r="I3005">
        <v>120</v>
      </c>
      <c r="J3005" s="3">
        <f>VLOOKUP(_xlfn.CONCAT(base[[#This Row],[Evento]],base[[#This Row],[Tipo]]),'[1]tabela de preços'!$D$4:$E$14,2,0)</f>
        <v>150</v>
      </c>
      <c r="K3005" s="3">
        <v>18000</v>
      </c>
      <c r="L3005" s="3">
        <v>7407</v>
      </c>
      <c r="M3005" s="3">
        <v>10593</v>
      </c>
      <c r="N3005" t="s">
        <v>24</v>
      </c>
    </row>
    <row r="3006" spans="2:14" hidden="1" x14ac:dyDescent="0.25">
      <c r="B3006" s="2">
        <v>42615</v>
      </c>
      <c r="C3006" s="7">
        <f>YEAR(base[[#This Row],[Data]])</f>
        <v>2016</v>
      </c>
      <c r="D3006" s="7" t="str">
        <f>UPPER(TEXT(base[[#This Row],[Data]],"mmm"))</f>
        <v>SET</v>
      </c>
      <c r="E3006" t="s">
        <v>19</v>
      </c>
      <c r="F3006" t="s">
        <v>16</v>
      </c>
      <c r="G3006" t="str">
        <f>PROPER(base[[#This Row],[Evento]]&amp;" "&amp;base[[#This Row],[Tipo]])</f>
        <v>Bodas Adulto</v>
      </c>
      <c r="H3006" t="s">
        <v>15</v>
      </c>
      <c r="I3006">
        <v>100</v>
      </c>
      <c r="J3006" s="3">
        <f>VLOOKUP(_xlfn.CONCAT(base[[#This Row],[Evento]],base[[#This Row],[Tipo]]),'[1]tabela de preços'!$D$4:$E$14,2,0)</f>
        <v>150</v>
      </c>
      <c r="K3006" s="3">
        <v>15000</v>
      </c>
      <c r="L3006" s="3">
        <v>5122</v>
      </c>
      <c r="M3006" s="3">
        <v>9878</v>
      </c>
      <c r="N3006" t="s">
        <v>24</v>
      </c>
    </row>
    <row r="3007" spans="2:14" hidden="1" x14ac:dyDescent="0.25">
      <c r="B3007" s="2">
        <v>42662</v>
      </c>
      <c r="C3007" s="7">
        <f>YEAR(base[[#This Row],[Data]])</f>
        <v>2016</v>
      </c>
      <c r="D3007" s="7" t="str">
        <f>UPPER(TEXT(base[[#This Row],[Data]],"mmm"))</f>
        <v>OUT</v>
      </c>
      <c r="E3007" t="s">
        <v>19</v>
      </c>
      <c r="F3007" t="s">
        <v>17</v>
      </c>
      <c r="G3007" t="str">
        <f>PROPER(base[[#This Row],[Evento]]&amp;" "&amp;base[[#This Row],[Tipo]])</f>
        <v>Bodas Melhor Idade</v>
      </c>
      <c r="H3007" t="s">
        <v>12</v>
      </c>
      <c r="I3007">
        <v>200</v>
      </c>
      <c r="J3007" s="3">
        <f>VLOOKUP(_xlfn.CONCAT(base[[#This Row],[Evento]],base[[#This Row],[Tipo]]),'[1]tabela de preços'!$D$4:$E$14,2,0)</f>
        <v>120</v>
      </c>
      <c r="K3007" s="3">
        <v>24000</v>
      </c>
      <c r="L3007" s="3">
        <v>8457</v>
      </c>
      <c r="M3007" s="3">
        <v>15543</v>
      </c>
      <c r="N3007" t="s">
        <v>24</v>
      </c>
    </row>
    <row r="3008" spans="2:14" hidden="1" x14ac:dyDescent="0.25">
      <c r="B3008" s="2">
        <v>42672</v>
      </c>
      <c r="C3008" s="7">
        <f>YEAR(base[[#This Row],[Data]])</f>
        <v>2016</v>
      </c>
      <c r="D3008" s="7" t="str">
        <f>UPPER(TEXT(base[[#This Row],[Data]],"mmm"))</f>
        <v>OUT</v>
      </c>
      <c r="E3008" t="s">
        <v>20</v>
      </c>
      <c r="F3008" t="s">
        <v>16</v>
      </c>
      <c r="G3008" t="str">
        <f>PROPER(base[[#This Row],[Evento]]&amp;" "&amp;base[[#This Row],[Tipo]])</f>
        <v>Empresa Adulto</v>
      </c>
      <c r="H3008" t="s">
        <v>15</v>
      </c>
      <c r="I3008">
        <v>50</v>
      </c>
      <c r="J3008" s="3">
        <f>VLOOKUP(_xlfn.CONCAT(base[[#This Row],[Evento]],base[[#This Row],[Tipo]]),'[1]tabela de preços'!$D$4:$E$14,2,0)</f>
        <v>100</v>
      </c>
      <c r="K3008" s="3">
        <v>5000</v>
      </c>
      <c r="L3008" s="3">
        <v>1674</v>
      </c>
      <c r="M3008" s="3">
        <v>3326</v>
      </c>
      <c r="N3008" t="s">
        <v>24</v>
      </c>
    </row>
    <row r="3009" spans="2:14" hidden="1" x14ac:dyDescent="0.25">
      <c r="B3009" s="2">
        <v>43087</v>
      </c>
      <c r="C3009" s="7">
        <f>YEAR(base[[#This Row],[Data]])</f>
        <v>2017</v>
      </c>
      <c r="D3009" s="7" t="str">
        <f>UPPER(TEXT(base[[#This Row],[Data]],"mmm"))</f>
        <v>DEZ</v>
      </c>
      <c r="E3009" t="s">
        <v>21</v>
      </c>
      <c r="F3009" t="s">
        <v>14</v>
      </c>
      <c r="G3009" t="str">
        <f>PROPER(base[[#This Row],[Evento]]&amp;" "&amp;base[[#This Row],[Tipo]])</f>
        <v>15 Anos Teen</v>
      </c>
      <c r="H3009" t="s">
        <v>12</v>
      </c>
      <c r="I3009">
        <v>100</v>
      </c>
      <c r="J3009" s="3">
        <f>VLOOKUP(_xlfn.CONCAT(base[[#This Row],[Evento]],base[[#This Row],[Tipo]]),'[1]tabela de preços'!$D$4:$E$14,2,0)</f>
        <v>90</v>
      </c>
      <c r="K3009" s="3">
        <v>9000</v>
      </c>
      <c r="L3009" s="3">
        <v>3961</v>
      </c>
      <c r="M3009" s="3">
        <v>5039</v>
      </c>
      <c r="N3009" t="s">
        <v>24</v>
      </c>
    </row>
    <row r="3010" spans="2:14" hidden="1" x14ac:dyDescent="0.25">
      <c r="B3010" s="2">
        <v>43055</v>
      </c>
      <c r="C3010" s="7">
        <f>YEAR(base[[#This Row],[Data]])</f>
        <v>2017</v>
      </c>
      <c r="D3010" s="7" t="str">
        <f>UPPER(TEXT(base[[#This Row],[Data]],"mmm"))</f>
        <v>NOV</v>
      </c>
      <c r="E3010" t="s">
        <v>22</v>
      </c>
      <c r="F3010" t="s">
        <v>16</v>
      </c>
      <c r="G3010" t="str">
        <f>PROPER(base[[#This Row],[Evento]]&amp;" "&amp;base[[#This Row],[Tipo]])</f>
        <v>Despedida Adulto</v>
      </c>
      <c r="H3010" t="s">
        <v>15</v>
      </c>
      <c r="I3010">
        <v>150</v>
      </c>
      <c r="J3010" s="3">
        <f>VLOOKUP(_xlfn.CONCAT(base[[#This Row],[Evento]],base[[#This Row],[Tipo]]),'[1]tabela de preços'!$D$4:$E$14,2,0)</f>
        <v>120</v>
      </c>
      <c r="K3010" s="3">
        <v>18000</v>
      </c>
      <c r="L3010" s="3">
        <v>6159</v>
      </c>
      <c r="M3010" s="3">
        <v>11841</v>
      </c>
      <c r="N3010" t="s">
        <v>24</v>
      </c>
    </row>
    <row r="3011" spans="2:14" hidden="1" x14ac:dyDescent="0.25">
      <c r="B3011" s="2">
        <v>43007</v>
      </c>
      <c r="C3011" s="7">
        <f>YEAR(base[[#This Row],[Data]])</f>
        <v>2017</v>
      </c>
      <c r="D3011" s="7" t="str">
        <f>UPPER(TEXT(base[[#This Row],[Data]],"mmm"))</f>
        <v>SET</v>
      </c>
      <c r="E3011" t="s">
        <v>10</v>
      </c>
      <c r="F3011" t="s">
        <v>11</v>
      </c>
      <c r="G3011" t="str">
        <f>PROPER(base[[#This Row],[Evento]]&amp;" "&amp;base[[#This Row],[Tipo]])</f>
        <v>Aniversário Infantil</v>
      </c>
      <c r="H3011" t="s">
        <v>12</v>
      </c>
      <c r="I3011">
        <v>50</v>
      </c>
      <c r="J3011" s="3">
        <f>VLOOKUP(_xlfn.CONCAT(base[[#This Row],[Evento]],base[[#This Row],[Tipo]]),'[1]tabela de preços'!$D$4:$E$14,2,0)</f>
        <v>70</v>
      </c>
      <c r="K3011" s="3">
        <v>3500</v>
      </c>
      <c r="L3011" s="3">
        <v>1157</v>
      </c>
      <c r="M3011" s="3">
        <v>2343</v>
      </c>
      <c r="N3011" t="s">
        <v>24</v>
      </c>
    </row>
    <row r="3012" spans="2:14" hidden="1" x14ac:dyDescent="0.25">
      <c r="B3012" s="2">
        <v>42511</v>
      </c>
      <c r="C3012" s="7">
        <f>YEAR(base[[#This Row],[Data]])</f>
        <v>2016</v>
      </c>
      <c r="D3012" s="7" t="str">
        <f>UPPER(TEXT(base[[#This Row],[Data]],"mmm"))</f>
        <v>MAI</v>
      </c>
      <c r="E3012" t="s">
        <v>10</v>
      </c>
      <c r="F3012" t="s">
        <v>14</v>
      </c>
      <c r="G3012" t="str">
        <f>PROPER(base[[#This Row],[Evento]]&amp;" "&amp;base[[#This Row],[Tipo]])</f>
        <v>Aniversário Teen</v>
      </c>
      <c r="H3012" t="s">
        <v>15</v>
      </c>
      <c r="I3012">
        <v>100</v>
      </c>
      <c r="J3012" s="3">
        <f>VLOOKUP(_xlfn.CONCAT(base[[#This Row],[Evento]],base[[#This Row],[Tipo]]),'[1]tabela de preços'!$D$4:$E$14,2,0)</f>
        <v>90</v>
      </c>
      <c r="K3012" s="3">
        <v>9000</v>
      </c>
      <c r="L3012" s="3">
        <v>3951</v>
      </c>
      <c r="M3012" s="3">
        <v>5049</v>
      </c>
      <c r="N3012" t="s">
        <v>24</v>
      </c>
    </row>
    <row r="3013" spans="2:14" hidden="1" x14ac:dyDescent="0.25">
      <c r="B3013" s="2">
        <v>43024</v>
      </c>
      <c r="C3013" s="7">
        <f>YEAR(base[[#This Row],[Data]])</f>
        <v>2017</v>
      </c>
      <c r="D3013" s="7" t="str">
        <f>UPPER(TEXT(base[[#This Row],[Data]],"mmm"))</f>
        <v>OUT</v>
      </c>
      <c r="E3013" t="s">
        <v>10</v>
      </c>
      <c r="F3013" t="s">
        <v>16</v>
      </c>
      <c r="G3013" t="str">
        <f>PROPER(base[[#This Row],[Evento]]&amp;" "&amp;base[[#This Row],[Tipo]])</f>
        <v>Aniversário Adulto</v>
      </c>
      <c r="H3013" t="s">
        <v>12</v>
      </c>
      <c r="I3013">
        <v>150</v>
      </c>
      <c r="J3013" s="3">
        <f>VLOOKUP(_xlfn.CONCAT(base[[#This Row],[Evento]],base[[#This Row],[Tipo]]),'[1]tabela de preços'!$D$4:$E$14,2,0)</f>
        <v>120</v>
      </c>
      <c r="K3013" s="3">
        <v>18000</v>
      </c>
      <c r="L3013" s="3">
        <v>7275</v>
      </c>
      <c r="M3013" s="3">
        <v>10725</v>
      </c>
      <c r="N3013" t="s">
        <v>24</v>
      </c>
    </row>
    <row r="3014" spans="2:14" hidden="1" x14ac:dyDescent="0.25">
      <c r="B3014" s="2">
        <v>42642</v>
      </c>
      <c r="C3014" s="7">
        <f>YEAR(base[[#This Row],[Data]])</f>
        <v>2016</v>
      </c>
      <c r="D3014" s="7" t="str">
        <f>UPPER(TEXT(base[[#This Row],[Data]],"mmm"))</f>
        <v>SET</v>
      </c>
      <c r="E3014" t="s">
        <v>10</v>
      </c>
      <c r="F3014" t="s">
        <v>17</v>
      </c>
      <c r="G3014" t="str">
        <f>PROPER(base[[#This Row],[Evento]]&amp;" "&amp;base[[#This Row],[Tipo]])</f>
        <v>Aniversário Melhor Idade</v>
      </c>
      <c r="H3014" t="s">
        <v>15</v>
      </c>
      <c r="I3014">
        <v>70</v>
      </c>
      <c r="J3014" s="3">
        <f>VLOOKUP(_xlfn.CONCAT(base[[#This Row],[Evento]],base[[#This Row],[Tipo]]),'[1]tabela de preços'!$D$4:$E$14,2,0)</f>
        <v>120</v>
      </c>
      <c r="K3014" s="3">
        <v>8400</v>
      </c>
      <c r="L3014" s="3">
        <v>3632</v>
      </c>
      <c r="M3014" s="3">
        <v>4768</v>
      </c>
      <c r="N3014" t="s">
        <v>24</v>
      </c>
    </row>
    <row r="3015" spans="2:14" hidden="1" x14ac:dyDescent="0.25">
      <c r="B3015" s="2">
        <v>42444</v>
      </c>
      <c r="C3015" s="7">
        <f>YEAR(base[[#This Row],[Data]])</f>
        <v>2016</v>
      </c>
      <c r="D3015" s="7" t="str">
        <f>UPPER(TEXT(base[[#This Row],[Data]],"mmm"))</f>
        <v>MAR</v>
      </c>
      <c r="E3015" t="s">
        <v>18</v>
      </c>
      <c r="F3015" t="s">
        <v>16</v>
      </c>
      <c r="G3015" t="str">
        <f>PROPER(base[[#This Row],[Evento]]&amp;" "&amp;base[[#This Row],[Tipo]])</f>
        <v>Casamento Adulto</v>
      </c>
      <c r="H3015" t="s">
        <v>12</v>
      </c>
      <c r="I3015">
        <v>120</v>
      </c>
      <c r="J3015" s="3">
        <f>VLOOKUP(_xlfn.CONCAT(base[[#This Row],[Evento]],base[[#This Row],[Tipo]]),'[1]tabela de preços'!$D$4:$E$14,2,0)</f>
        <v>150</v>
      </c>
      <c r="K3015" s="3">
        <v>18000</v>
      </c>
      <c r="L3015" s="3">
        <v>7994</v>
      </c>
      <c r="M3015" s="3">
        <v>10006</v>
      </c>
      <c r="N3015" t="s">
        <v>24</v>
      </c>
    </row>
    <row r="3016" spans="2:14" hidden="1" x14ac:dyDescent="0.25">
      <c r="B3016" s="2">
        <v>42794</v>
      </c>
      <c r="C3016" s="7">
        <f>YEAR(base[[#This Row],[Data]])</f>
        <v>2017</v>
      </c>
      <c r="D3016" s="7" t="str">
        <f>UPPER(TEXT(base[[#This Row],[Data]],"mmm"))</f>
        <v>FEV</v>
      </c>
      <c r="E3016" t="s">
        <v>19</v>
      </c>
      <c r="F3016" t="s">
        <v>16</v>
      </c>
      <c r="G3016" t="str">
        <f>PROPER(base[[#This Row],[Evento]]&amp;" "&amp;base[[#This Row],[Tipo]])</f>
        <v>Bodas Adulto</v>
      </c>
      <c r="H3016" t="s">
        <v>15</v>
      </c>
      <c r="I3016">
        <v>100</v>
      </c>
      <c r="J3016" s="3">
        <f>VLOOKUP(_xlfn.CONCAT(base[[#This Row],[Evento]],base[[#This Row],[Tipo]]),'[1]tabela de preços'!$D$4:$E$14,2,0)</f>
        <v>150</v>
      </c>
      <c r="K3016" s="3">
        <v>15000</v>
      </c>
      <c r="L3016" s="3">
        <v>6130</v>
      </c>
      <c r="M3016" s="3">
        <v>8870</v>
      </c>
      <c r="N3016" t="s">
        <v>24</v>
      </c>
    </row>
    <row r="3017" spans="2:14" hidden="1" x14ac:dyDescent="0.25">
      <c r="B3017" s="2">
        <v>42412</v>
      </c>
      <c r="C3017" s="7">
        <f>YEAR(base[[#This Row],[Data]])</f>
        <v>2016</v>
      </c>
      <c r="D3017" s="7" t="str">
        <f>UPPER(TEXT(base[[#This Row],[Data]],"mmm"))</f>
        <v>FEV</v>
      </c>
      <c r="E3017" t="s">
        <v>19</v>
      </c>
      <c r="F3017" t="s">
        <v>17</v>
      </c>
      <c r="G3017" t="str">
        <f>PROPER(base[[#This Row],[Evento]]&amp;" "&amp;base[[#This Row],[Tipo]])</f>
        <v>Bodas Melhor Idade</v>
      </c>
      <c r="H3017" t="s">
        <v>12</v>
      </c>
      <c r="I3017">
        <v>200</v>
      </c>
      <c r="J3017" s="3">
        <f>VLOOKUP(_xlfn.CONCAT(base[[#This Row],[Evento]],base[[#This Row],[Tipo]]),'[1]tabela de preços'!$D$4:$E$14,2,0)</f>
        <v>120</v>
      </c>
      <c r="K3017" s="3">
        <v>24000</v>
      </c>
      <c r="L3017" s="3">
        <v>9956</v>
      </c>
      <c r="M3017" s="3">
        <v>14044</v>
      </c>
      <c r="N3017" t="s">
        <v>24</v>
      </c>
    </row>
    <row r="3018" spans="2:14" hidden="1" x14ac:dyDescent="0.25">
      <c r="B3018" s="2">
        <v>42950</v>
      </c>
      <c r="C3018" s="7">
        <f>YEAR(base[[#This Row],[Data]])</f>
        <v>2017</v>
      </c>
      <c r="D3018" s="7" t="str">
        <f>UPPER(TEXT(base[[#This Row],[Data]],"mmm"))</f>
        <v>AGO</v>
      </c>
      <c r="E3018" t="s">
        <v>20</v>
      </c>
      <c r="F3018" t="s">
        <v>16</v>
      </c>
      <c r="G3018" t="str">
        <f>PROPER(base[[#This Row],[Evento]]&amp;" "&amp;base[[#This Row],[Tipo]])</f>
        <v>Empresa Adulto</v>
      </c>
      <c r="H3018" t="s">
        <v>15</v>
      </c>
      <c r="I3018">
        <v>50</v>
      </c>
      <c r="J3018" s="3">
        <f>VLOOKUP(_xlfn.CONCAT(base[[#This Row],[Evento]],base[[#This Row],[Tipo]]),'[1]tabela de preços'!$D$4:$E$14,2,0)</f>
        <v>100</v>
      </c>
      <c r="K3018" s="3">
        <v>5000</v>
      </c>
      <c r="L3018" s="3">
        <v>1944</v>
      </c>
      <c r="M3018" s="3">
        <v>3056</v>
      </c>
      <c r="N3018" t="s">
        <v>24</v>
      </c>
    </row>
    <row r="3019" spans="2:14" hidden="1" x14ac:dyDescent="0.25">
      <c r="B3019" s="2">
        <v>42919</v>
      </c>
      <c r="C3019" s="7">
        <f>YEAR(base[[#This Row],[Data]])</f>
        <v>2017</v>
      </c>
      <c r="D3019" s="7" t="str">
        <f>UPPER(TEXT(base[[#This Row],[Data]],"mmm"))</f>
        <v>JUL</v>
      </c>
      <c r="E3019" t="s">
        <v>21</v>
      </c>
      <c r="F3019" t="s">
        <v>14</v>
      </c>
      <c r="G3019" t="str">
        <f>PROPER(base[[#This Row],[Evento]]&amp;" "&amp;base[[#This Row],[Tipo]])</f>
        <v>15 Anos Teen</v>
      </c>
      <c r="H3019" t="s">
        <v>12</v>
      </c>
      <c r="I3019">
        <v>100</v>
      </c>
      <c r="J3019" s="3">
        <f>VLOOKUP(_xlfn.CONCAT(base[[#This Row],[Evento]],base[[#This Row],[Tipo]]),'[1]tabela de preços'!$D$4:$E$14,2,0)</f>
        <v>90</v>
      </c>
      <c r="K3019" s="3">
        <v>9000</v>
      </c>
      <c r="L3019" s="3">
        <v>3227</v>
      </c>
      <c r="M3019" s="3">
        <v>5773</v>
      </c>
      <c r="N3019" t="s">
        <v>24</v>
      </c>
    </row>
    <row r="3020" spans="2:14" hidden="1" x14ac:dyDescent="0.25">
      <c r="B3020" s="2">
        <v>43009</v>
      </c>
      <c r="C3020" s="7">
        <f>YEAR(base[[#This Row],[Data]])</f>
        <v>2017</v>
      </c>
      <c r="D3020" s="7" t="str">
        <f>UPPER(TEXT(base[[#This Row],[Data]],"mmm"))</f>
        <v>OUT</v>
      </c>
      <c r="E3020" t="s">
        <v>22</v>
      </c>
      <c r="F3020" t="s">
        <v>16</v>
      </c>
      <c r="G3020" t="str">
        <f>PROPER(base[[#This Row],[Evento]]&amp;" "&amp;base[[#This Row],[Tipo]])</f>
        <v>Despedida Adulto</v>
      </c>
      <c r="H3020" t="s">
        <v>15</v>
      </c>
      <c r="I3020">
        <v>150</v>
      </c>
      <c r="J3020" s="3">
        <f>VLOOKUP(_xlfn.CONCAT(base[[#This Row],[Evento]],base[[#This Row],[Tipo]]),'[1]tabela de preços'!$D$4:$E$14,2,0)</f>
        <v>120</v>
      </c>
      <c r="K3020" s="3">
        <v>18000</v>
      </c>
      <c r="L3020" s="3">
        <v>7883</v>
      </c>
      <c r="M3020" s="3">
        <v>10117</v>
      </c>
      <c r="N3020" t="s">
        <v>24</v>
      </c>
    </row>
    <row r="3021" spans="2:14" hidden="1" x14ac:dyDescent="0.25">
      <c r="B3021" s="2">
        <v>42636</v>
      </c>
      <c r="C3021" s="7">
        <f>YEAR(base[[#This Row],[Data]])</f>
        <v>2016</v>
      </c>
      <c r="D3021" s="7" t="str">
        <f>UPPER(TEXT(base[[#This Row],[Data]],"mmm"))</f>
        <v>SET</v>
      </c>
      <c r="E3021" t="s">
        <v>10</v>
      </c>
      <c r="F3021" t="s">
        <v>11</v>
      </c>
      <c r="G3021" t="str">
        <f>PROPER(base[[#This Row],[Evento]]&amp;" "&amp;base[[#This Row],[Tipo]])</f>
        <v>Aniversário Infantil</v>
      </c>
      <c r="H3021" t="s">
        <v>12</v>
      </c>
      <c r="I3021">
        <v>50</v>
      </c>
      <c r="J3021" s="3">
        <f>VLOOKUP(_xlfn.CONCAT(base[[#This Row],[Evento]],base[[#This Row],[Tipo]]),'[1]tabela de preços'!$D$4:$E$14,2,0)</f>
        <v>70</v>
      </c>
      <c r="K3021" s="3">
        <v>3500</v>
      </c>
      <c r="L3021" s="3">
        <v>1567</v>
      </c>
      <c r="M3021" s="3">
        <v>1933</v>
      </c>
      <c r="N3021" t="s">
        <v>24</v>
      </c>
    </row>
    <row r="3022" spans="2:14" hidden="1" x14ac:dyDescent="0.25">
      <c r="B3022" s="2">
        <v>42541</v>
      </c>
      <c r="C3022" s="7">
        <f>YEAR(base[[#This Row],[Data]])</f>
        <v>2016</v>
      </c>
      <c r="D3022" s="7" t="str">
        <f>UPPER(TEXT(base[[#This Row],[Data]],"mmm"))</f>
        <v>JUN</v>
      </c>
      <c r="E3022" t="s">
        <v>10</v>
      </c>
      <c r="F3022" t="s">
        <v>14</v>
      </c>
      <c r="G3022" t="str">
        <f>PROPER(base[[#This Row],[Evento]]&amp;" "&amp;base[[#This Row],[Tipo]])</f>
        <v>Aniversário Teen</v>
      </c>
      <c r="H3022" t="s">
        <v>15</v>
      </c>
      <c r="I3022">
        <v>100</v>
      </c>
      <c r="J3022" s="3">
        <f>VLOOKUP(_xlfn.CONCAT(base[[#This Row],[Evento]],base[[#This Row],[Tipo]]),'[1]tabela de preços'!$D$4:$E$14,2,0)</f>
        <v>90</v>
      </c>
      <c r="K3022" s="3">
        <v>9000</v>
      </c>
      <c r="L3022" s="3">
        <v>3580</v>
      </c>
      <c r="M3022" s="3">
        <v>5420</v>
      </c>
      <c r="N3022" t="s">
        <v>24</v>
      </c>
    </row>
    <row r="3023" spans="2:14" hidden="1" x14ac:dyDescent="0.25">
      <c r="B3023" s="2">
        <v>42996</v>
      </c>
      <c r="C3023" s="7">
        <f>YEAR(base[[#This Row],[Data]])</f>
        <v>2017</v>
      </c>
      <c r="D3023" s="7" t="str">
        <f>UPPER(TEXT(base[[#This Row],[Data]],"mmm"))</f>
        <v>SET</v>
      </c>
      <c r="E3023" t="s">
        <v>10</v>
      </c>
      <c r="F3023" t="s">
        <v>16</v>
      </c>
      <c r="G3023" t="str">
        <f>PROPER(base[[#This Row],[Evento]]&amp;" "&amp;base[[#This Row],[Tipo]])</f>
        <v>Aniversário Adulto</v>
      </c>
      <c r="H3023" t="s">
        <v>12</v>
      </c>
      <c r="I3023">
        <v>150</v>
      </c>
      <c r="J3023" s="3">
        <f>VLOOKUP(_xlfn.CONCAT(base[[#This Row],[Evento]],base[[#This Row],[Tipo]]),'[1]tabela de preços'!$D$4:$E$14,2,0)</f>
        <v>120</v>
      </c>
      <c r="K3023" s="3">
        <v>18000</v>
      </c>
      <c r="L3023" s="3">
        <v>7179</v>
      </c>
      <c r="M3023" s="3">
        <v>10821</v>
      </c>
      <c r="N3023" t="s">
        <v>24</v>
      </c>
    </row>
    <row r="3024" spans="2:14" hidden="1" x14ac:dyDescent="0.25">
      <c r="B3024" s="2">
        <v>42500</v>
      </c>
      <c r="C3024" s="7">
        <f>YEAR(base[[#This Row],[Data]])</f>
        <v>2016</v>
      </c>
      <c r="D3024" s="7" t="str">
        <f>UPPER(TEXT(base[[#This Row],[Data]],"mmm"))</f>
        <v>MAI</v>
      </c>
      <c r="E3024" t="s">
        <v>10</v>
      </c>
      <c r="F3024" t="s">
        <v>17</v>
      </c>
      <c r="G3024" t="str">
        <f>PROPER(base[[#This Row],[Evento]]&amp;" "&amp;base[[#This Row],[Tipo]])</f>
        <v>Aniversário Melhor Idade</v>
      </c>
      <c r="H3024" t="s">
        <v>15</v>
      </c>
      <c r="I3024">
        <v>70</v>
      </c>
      <c r="J3024" s="3">
        <f>VLOOKUP(_xlfn.CONCAT(base[[#This Row],[Evento]],base[[#This Row],[Tipo]]),'[1]tabela de preços'!$D$4:$E$14,2,0)</f>
        <v>120</v>
      </c>
      <c r="K3024" s="3">
        <v>8400</v>
      </c>
      <c r="L3024" s="3">
        <v>3248</v>
      </c>
      <c r="M3024" s="3">
        <v>5152</v>
      </c>
      <c r="N3024" t="s">
        <v>24</v>
      </c>
    </row>
    <row r="3025" spans="2:14" hidden="1" x14ac:dyDescent="0.25">
      <c r="B3025" s="2">
        <v>42530</v>
      </c>
      <c r="C3025" s="7">
        <f>YEAR(base[[#This Row],[Data]])</f>
        <v>2016</v>
      </c>
      <c r="D3025" s="7" t="str">
        <f>UPPER(TEXT(base[[#This Row],[Data]],"mmm"))</f>
        <v>JUN</v>
      </c>
      <c r="E3025" t="s">
        <v>18</v>
      </c>
      <c r="F3025" t="s">
        <v>16</v>
      </c>
      <c r="G3025" t="str">
        <f>PROPER(base[[#This Row],[Evento]]&amp;" "&amp;base[[#This Row],[Tipo]])</f>
        <v>Casamento Adulto</v>
      </c>
      <c r="H3025" t="s">
        <v>12</v>
      </c>
      <c r="I3025">
        <v>120</v>
      </c>
      <c r="J3025" s="3">
        <f>VLOOKUP(_xlfn.CONCAT(base[[#This Row],[Evento]],base[[#This Row],[Tipo]]),'[1]tabela de preços'!$D$4:$E$14,2,0)</f>
        <v>150</v>
      </c>
      <c r="K3025" s="3">
        <v>18000</v>
      </c>
      <c r="L3025" s="3">
        <v>7372</v>
      </c>
      <c r="M3025" s="3">
        <v>10628</v>
      </c>
      <c r="N3025" t="s">
        <v>24</v>
      </c>
    </row>
    <row r="3026" spans="2:14" hidden="1" x14ac:dyDescent="0.25">
      <c r="B3026" s="2">
        <v>42484</v>
      </c>
      <c r="C3026" s="7">
        <f>YEAR(base[[#This Row],[Data]])</f>
        <v>2016</v>
      </c>
      <c r="D3026" s="7" t="str">
        <f>UPPER(TEXT(base[[#This Row],[Data]],"mmm"))</f>
        <v>ABR</v>
      </c>
      <c r="E3026" t="s">
        <v>19</v>
      </c>
      <c r="F3026" t="s">
        <v>16</v>
      </c>
      <c r="G3026" t="str">
        <f>PROPER(base[[#This Row],[Evento]]&amp;" "&amp;base[[#This Row],[Tipo]])</f>
        <v>Bodas Adulto</v>
      </c>
      <c r="H3026" t="s">
        <v>15</v>
      </c>
      <c r="I3026">
        <v>100</v>
      </c>
      <c r="J3026" s="3">
        <f>VLOOKUP(_xlfn.CONCAT(base[[#This Row],[Evento]],base[[#This Row],[Tipo]]),'[1]tabela de preços'!$D$4:$E$14,2,0)</f>
        <v>150</v>
      </c>
      <c r="K3026" s="3">
        <v>15000</v>
      </c>
      <c r="L3026" s="3">
        <v>5730</v>
      </c>
      <c r="M3026" s="3">
        <v>9270</v>
      </c>
      <c r="N3026" t="s">
        <v>24</v>
      </c>
    </row>
    <row r="3027" spans="2:14" hidden="1" x14ac:dyDescent="0.25">
      <c r="B3027" s="2">
        <v>42849</v>
      </c>
      <c r="C3027" s="7">
        <f>YEAR(base[[#This Row],[Data]])</f>
        <v>2017</v>
      </c>
      <c r="D3027" s="7" t="str">
        <f>UPPER(TEXT(base[[#This Row],[Data]],"mmm"))</f>
        <v>ABR</v>
      </c>
      <c r="E3027" t="s">
        <v>19</v>
      </c>
      <c r="F3027" t="s">
        <v>17</v>
      </c>
      <c r="G3027" t="str">
        <f>PROPER(base[[#This Row],[Evento]]&amp;" "&amp;base[[#This Row],[Tipo]])</f>
        <v>Bodas Melhor Idade</v>
      </c>
      <c r="H3027" t="s">
        <v>12</v>
      </c>
      <c r="I3027">
        <v>200</v>
      </c>
      <c r="J3027" s="3">
        <f>VLOOKUP(_xlfn.CONCAT(base[[#This Row],[Evento]],base[[#This Row],[Tipo]]),'[1]tabela de preços'!$D$4:$E$14,2,0)</f>
        <v>120</v>
      </c>
      <c r="K3027" s="3">
        <v>24000</v>
      </c>
      <c r="L3027" s="3">
        <v>9089</v>
      </c>
      <c r="M3027" s="3">
        <v>14911</v>
      </c>
      <c r="N3027" t="s">
        <v>24</v>
      </c>
    </row>
    <row r="3028" spans="2:14" hidden="1" x14ac:dyDescent="0.25">
      <c r="B3028" s="2">
        <v>42975</v>
      </c>
      <c r="C3028" s="7">
        <f>YEAR(base[[#This Row],[Data]])</f>
        <v>2017</v>
      </c>
      <c r="D3028" s="7" t="str">
        <f>UPPER(TEXT(base[[#This Row],[Data]],"mmm"))</f>
        <v>AGO</v>
      </c>
      <c r="E3028" t="s">
        <v>20</v>
      </c>
      <c r="F3028" t="s">
        <v>16</v>
      </c>
      <c r="G3028" t="str">
        <f>PROPER(base[[#This Row],[Evento]]&amp;" "&amp;base[[#This Row],[Tipo]])</f>
        <v>Empresa Adulto</v>
      </c>
      <c r="H3028" t="s">
        <v>15</v>
      </c>
      <c r="I3028">
        <v>50</v>
      </c>
      <c r="J3028" s="3">
        <f>VLOOKUP(_xlfn.CONCAT(base[[#This Row],[Evento]],base[[#This Row],[Tipo]]),'[1]tabela de preços'!$D$4:$E$14,2,0)</f>
        <v>100</v>
      </c>
      <c r="K3028" s="3">
        <v>5000</v>
      </c>
      <c r="L3028" s="3">
        <v>1709</v>
      </c>
      <c r="M3028" s="3">
        <v>3291</v>
      </c>
      <c r="N3028" t="s">
        <v>24</v>
      </c>
    </row>
    <row r="3029" spans="2:14" hidden="1" x14ac:dyDescent="0.25">
      <c r="B3029" s="2">
        <v>42941</v>
      </c>
      <c r="C3029" s="7">
        <f>YEAR(base[[#This Row],[Data]])</f>
        <v>2017</v>
      </c>
      <c r="D3029" s="7" t="str">
        <f>UPPER(TEXT(base[[#This Row],[Data]],"mmm"))</f>
        <v>JUL</v>
      </c>
      <c r="E3029" t="s">
        <v>21</v>
      </c>
      <c r="F3029" t="s">
        <v>14</v>
      </c>
      <c r="G3029" t="str">
        <f>PROPER(base[[#This Row],[Evento]]&amp;" "&amp;base[[#This Row],[Tipo]])</f>
        <v>15 Anos Teen</v>
      </c>
      <c r="H3029" t="s">
        <v>12</v>
      </c>
      <c r="I3029">
        <v>100</v>
      </c>
      <c r="J3029" s="3">
        <f>VLOOKUP(_xlfn.CONCAT(base[[#This Row],[Evento]],base[[#This Row],[Tipo]]),'[1]tabela de preços'!$D$4:$E$14,2,0)</f>
        <v>90</v>
      </c>
      <c r="K3029" s="3">
        <v>9000</v>
      </c>
      <c r="L3029" s="3">
        <v>3831</v>
      </c>
      <c r="M3029" s="3">
        <v>5169</v>
      </c>
      <c r="N3029" t="s">
        <v>24</v>
      </c>
    </row>
    <row r="3030" spans="2:14" hidden="1" x14ac:dyDescent="0.25">
      <c r="B3030" s="2">
        <v>42421</v>
      </c>
      <c r="C3030" s="7">
        <f>YEAR(base[[#This Row],[Data]])</f>
        <v>2016</v>
      </c>
      <c r="D3030" s="7" t="str">
        <f>UPPER(TEXT(base[[#This Row],[Data]],"mmm"))</f>
        <v>FEV</v>
      </c>
      <c r="E3030" t="s">
        <v>22</v>
      </c>
      <c r="F3030" t="s">
        <v>16</v>
      </c>
      <c r="G3030" t="str">
        <f>PROPER(base[[#This Row],[Evento]]&amp;" "&amp;base[[#This Row],[Tipo]])</f>
        <v>Despedida Adulto</v>
      </c>
      <c r="H3030" t="s">
        <v>15</v>
      </c>
      <c r="I3030">
        <v>150</v>
      </c>
      <c r="J3030" s="3">
        <f>VLOOKUP(_xlfn.CONCAT(base[[#This Row],[Evento]],base[[#This Row],[Tipo]]),'[1]tabela de preços'!$D$4:$E$14,2,0)</f>
        <v>120</v>
      </c>
      <c r="K3030" s="3">
        <v>18000</v>
      </c>
      <c r="L3030" s="3">
        <v>7791</v>
      </c>
      <c r="M3030" s="3">
        <v>10209</v>
      </c>
      <c r="N3030" t="s">
        <v>24</v>
      </c>
    </row>
    <row r="3031" spans="2:14" hidden="1" x14ac:dyDescent="0.25">
      <c r="B3031" s="2">
        <v>42850</v>
      </c>
      <c r="C3031" s="7">
        <f>YEAR(base[[#This Row],[Data]])</f>
        <v>2017</v>
      </c>
      <c r="D3031" s="7" t="str">
        <f>UPPER(TEXT(base[[#This Row],[Data]],"mmm"))</f>
        <v>ABR</v>
      </c>
      <c r="E3031" t="s">
        <v>10</v>
      </c>
      <c r="F3031" t="s">
        <v>11</v>
      </c>
      <c r="G3031" t="str">
        <f>PROPER(base[[#This Row],[Evento]]&amp;" "&amp;base[[#This Row],[Tipo]])</f>
        <v>Aniversário Infantil</v>
      </c>
      <c r="H3031" t="s">
        <v>12</v>
      </c>
      <c r="I3031">
        <v>50</v>
      </c>
      <c r="J3031" s="3">
        <f>VLOOKUP(_xlfn.CONCAT(base[[#This Row],[Evento]],base[[#This Row],[Tipo]]),'[1]tabela de preços'!$D$4:$E$14,2,0)</f>
        <v>70</v>
      </c>
      <c r="K3031" s="3">
        <v>3500</v>
      </c>
      <c r="L3031" s="3">
        <v>1550</v>
      </c>
      <c r="M3031" s="3">
        <v>1950</v>
      </c>
      <c r="N3031" t="s">
        <v>24</v>
      </c>
    </row>
    <row r="3032" spans="2:14" hidden="1" x14ac:dyDescent="0.25">
      <c r="B3032" s="2">
        <v>43063</v>
      </c>
      <c r="C3032" s="7">
        <f>YEAR(base[[#This Row],[Data]])</f>
        <v>2017</v>
      </c>
      <c r="D3032" s="7" t="str">
        <f>UPPER(TEXT(base[[#This Row],[Data]],"mmm"))</f>
        <v>NOV</v>
      </c>
      <c r="E3032" t="s">
        <v>10</v>
      </c>
      <c r="F3032" t="s">
        <v>14</v>
      </c>
      <c r="G3032" t="str">
        <f>PROPER(base[[#This Row],[Evento]]&amp;" "&amp;base[[#This Row],[Tipo]])</f>
        <v>Aniversário Teen</v>
      </c>
      <c r="H3032" t="s">
        <v>15</v>
      </c>
      <c r="I3032">
        <v>100</v>
      </c>
      <c r="J3032" s="3">
        <f>VLOOKUP(_xlfn.CONCAT(base[[#This Row],[Evento]],base[[#This Row],[Tipo]]),'[1]tabela de preços'!$D$4:$E$14,2,0)</f>
        <v>90</v>
      </c>
      <c r="K3032" s="3">
        <v>9000</v>
      </c>
      <c r="L3032" s="3">
        <v>3567</v>
      </c>
      <c r="M3032" s="3">
        <v>5433</v>
      </c>
      <c r="N3032" t="s">
        <v>24</v>
      </c>
    </row>
    <row r="3033" spans="2:14" hidden="1" x14ac:dyDescent="0.25">
      <c r="B3033" s="2">
        <v>42948</v>
      </c>
      <c r="C3033" s="7">
        <f>YEAR(base[[#This Row],[Data]])</f>
        <v>2017</v>
      </c>
      <c r="D3033" s="7" t="str">
        <f>UPPER(TEXT(base[[#This Row],[Data]],"mmm"))</f>
        <v>AGO</v>
      </c>
      <c r="E3033" t="s">
        <v>10</v>
      </c>
      <c r="F3033" t="s">
        <v>16</v>
      </c>
      <c r="G3033" t="str">
        <f>PROPER(base[[#This Row],[Evento]]&amp;" "&amp;base[[#This Row],[Tipo]])</f>
        <v>Aniversário Adulto</v>
      </c>
      <c r="H3033" t="s">
        <v>12</v>
      </c>
      <c r="I3033">
        <v>150</v>
      </c>
      <c r="J3033" s="3">
        <f>VLOOKUP(_xlfn.CONCAT(base[[#This Row],[Evento]],base[[#This Row],[Tipo]]),'[1]tabela de preços'!$D$4:$E$14,2,0)</f>
        <v>120</v>
      </c>
      <c r="K3033" s="3">
        <v>18000</v>
      </c>
      <c r="L3033" s="3">
        <v>6795</v>
      </c>
      <c r="M3033" s="3">
        <v>11205</v>
      </c>
      <c r="N3033" t="s">
        <v>24</v>
      </c>
    </row>
    <row r="3034" spans="2:14" hidden="1" x14ac:dyDescent="0.25">
      <c r="B3034" s="2">
        <v>42767</v>
      </c>
      <c r="C3034" s="7">
        <f>YEAR(base[[#This Row],[Data]])</f>
        <v>2017</v>
      </c>
      <c r="D3034" s="7" t="str">
        <f>UPPER(TEXT(base[[#This Row],[Data]],"mmm"))</f>
        <v>FEV</v>
      </c>
      <c r="E3034" t="s">
        <v>10</v>
      </c>
      <c r="F3034" t="s">
        <v>17</v>
      </c>
      <c r="G3034" t="str">
        <f>PROPER(base[[#This Row],[Evento]]&amp;" "&amp;base[[#This Row],[Tipo]])</f>
        <v>Aniversário Melhor Idade</v>
      </c>
      <c r="H3034" t="s">
        <v>15</v>
      </c>
      <c r="I3034">
        <v>70</v>
      </c>
      <c r="J3034" s="3">
        <f>VLOOKUP(_xlfn.CONCAT(base[[#This Row],[Evento]],base[[#This Row],[Tipo]]),'[1]tabela de preços'!$D$4:$E$14,2,0)</f>
        <v>120</v>
      </c>
      <c r="K3034" s="3">
        <v>8400</v>
      </c>
      <c r="L3034" s="3">
        <v>2772</v>
      </c>
      <c r="M3034" s="3">
        <v>5628</v>
      </c>
      <c r="N3034" t="s">
        <v>24</v>
      </c>
    </row>
    <row r="3035" spans="2:14" hidden="1" x14ac:dyDescent="0.25">
      <c r="B3035" s="2">
        <v>42389</v>
      </c>
      <c r="C3035" s="7">
        <f>YEAR(base[[#This Row],[Data]])</f>
        <v>2016</v>
      </c>
      <c r="D3035" s="7" t="str">
        <f>UPPER(TEXT(base[[#This Row],[Data]],"mmm"))</f>
        <v>JAN</v>
      </c>
      <c r="E3035" t="s">
        <v>18</v>
      </c>
      <c r="F3035" t="s">
        <v>16</v>
      </c>
      <c r="G3035" t="str">
        <f>PROPER(base[[#This Row],[Evento]]&amp;" "&amp;base[[#This Row],[Tipo]])</f>
        <v>Casamento Adulto</v>
      </c>
      <c r="H3035" t="s">
        <v>12</v>
      </c>
      <c r="I3035">
        <v>120</v>
      </c>
      <c r="J3035" s="3">
        <f>VLOOKUP(_xlfn.CONCAT(base[[#This Row],[Evento]],base[[#This Row],[Tipo]]),'[1]tabela de preços'!$D$4:$E$14,2,0)</f>
        <v>150</v>
      </c>
      <c r="K3035" s="3">
        <v>18000</v>
      </c>
      <c r="L3035" s="3">
        <v>7831</v>
      </c>
      <c r="M3035" s="3">
        <v>10169</v>
      </c>
      <c r="N3035" t="s">
        <v>24</v>
      </c>
    </row>
    <row r="3036" spans="2:14" hidden="1" x14ac:dyDescent="0.25">
      <c r="B3036" s="2">
        <v>42455</v>
      </c>
      <c r="C3036" s="7">
        <f>YEAR(base[[#This Row],[Data]])</f>
        <v>2016</v>
      </c>
      <c r="D3036" s="7" t="str">
        <f>UPPER(TEXT(base[[#This Row],[Data]],"mmm"))</f>
        <v>MAR</v>
      </c>
      <c r="E3036" t="s">
        <v>19</v>
      </c>
      <c r="F3036" t="s">
        <v>16</v>
      </c>
      <c r="G3036" t="str">
        <f>PROPER(base[[#This Row],[Evento]]&amp;" "&amp;base[[#This Row],[Tipo]])</f>
        <v>Bodas Adulto</v>
      </c>
      <c r="H3036" t="s">
        <v>15</v>
      </c>
      <c r="I3036">
        <v>100</v>
      </c>
      <c r="J3036" s="3">
        <f>VLOOKUP(_xlfn.CONCAT(base[[#This Row],[Evento]],base[[#This Row],[Tipo]]),'[1]tabela de preços'!$D$4:$E$14,2,0)</f>
        <v>150</v>
      </c>
      <c r="K3036" s="3">
        <v>15000</v>
      </c>
      <c r="L3036" s="3">
        <v>6324</v>
      </c>
      <c r="M3036" s="3">
        <v>8676</v>
      </c>
      <c r="N3036" t="s">
        <v>24</v>
      </c>
    </row>
    <row r="3037" spans="2:14" hidden="1" x14ac:dyDescent="0.25">
      <c r="B3037" s="2">
        <v>42731</v>
      </c>
      <c r="C3037" s="7">
        <f>YEAR(base[[#This Row],[Data]])</f>
        <v>2016</v>
      </c>
      <c r="D3037" s="7" t="str">
        <f>UPPER(TEXT(base[[#This Row],[Data]],"mmm"))</f>
        <v>DEZ</v>
      </c>
      <c r="E3037" t="s">
        <v>19</v>
      </c>
      <c r="F3037" t="s">
        <v>17</v>
      </c>
      <c r="G3037" t="str">
        <f>PROPER(base[[#This Row],[Evento]]&amp;" "&amp;base[[#This Row],[Tipo]])</f>
        <v>Bodas Melhor Idade</v>
      </c>
      <c r="H3037" t="s">
        <v>12</v>
      </c>
      <c r="I3037">
        <v>200</v>
      </c>
      <c r="J3037" s="3">
        <f>VLOOKUP(_xlfn.CONCAT(base[[#This Row],[Evento]],base[[#This Row],[Tipo]]),'[1]tabela de preços'!$D$4:$E$14,2,0)</f>
        <v>120</v>
      </c>
      <c r="K3037" s="3">
        <v>24000</v>
      </c>
      <c r="L3037" s="3">
        <v>9994</v>
      </c>
      <c r="M3037" s="3">
        <v>14006</v>
      </c>
      <c r="N3037" t="s">
        <v>24</v>
      </c>
    </row>
    <row r="3038" spans="2:14" hidden="1" x14ac:dyDescent="0.25">
      <c r="B3038" s="2">
        <v>42885</v>
      </c>
      <c r="C3038" s="7">
        <f>YEAR(base[[#This Row],[Data]])</f>
        <v>2017</v>
      </c>
      <c r="D3038" s="7" t="str">
        <f>UPPER(TEXT(base[[#This Row],[Data]],"mmm"))</f>
        <v>MAI</v>
      </c>
      <c r="E3038" t="s">
        <v>20</v>
      </c>
      <c r="F3038" t="s">
        <v>16</v>
      </c>
      <c r="G3038" t="str">
        <f>PROPER(base[[#This Row],[Evento]]&amp;" "&amp;base[[#This Row],[Tipo]])</f>
        <v>Empresa Adulto</v>
      </c>
      <c r="H3038" t="s">
        <v>15</v>
      </c>
      <c r="I3038">
        <v>50</v>
      </c>
      <c r="J3038" s="3">
        <f>VLOOKUP(_xlfn.CONCAT(base[[#This Row],[Evento]],base[[#This Row],[Tipo]]),'[1]tabela de preços'!$D$4:$E$14,2,0)</f>
        <v>100</v>
      </c>
      <c r="K3038" s="3">
        <v>5000</v>
      </c>
      <c r="L3038" s="3">
        <v>1907</v>
      </c>
      <c r="M3038" s="3">
        <v>3093</v>
      </c>
      <c r="N3038" t="s">
        <v>24</v>
      </c>
    </row>
    <row r="3039" spans="2:14" hidden="1" x14ac:dyDescent="0.25">
      <c r="B3039" s="2">
        <v>42468</v>
      </c>
      <c r="C3039" s="7">
        <f>YEAR(base[[#This Row],[Data]])</f>
        <v>2016</v>
      </c>
      <c r="D3039" s="7" t="str">
        <f>UPPER(TEXT(base[[#This Row],[Data]],"mmm"))</f>
        <v>ABR</v>
      </c>
      <c r="E3039" t="s">
        <v>21</v>
      </c>
      <c r="F3039" t="s">
        <v>14</v>
      </c>
      <c r="G3039" t="str">
        <f>PROPER(base[[#This Row],[Evento]]&amp;" "&amp;base[[#This Row],[Tipo]])</f>
        <v>15 Anos Teen</v>
      </c>
      <c r="H3039" t="s">
        <v>12</v>
      </c>
      <c r="I3039">
        <v>100</v>
      </c>
      <c r="J3039" s="3">
        <f>VLOOKUP(_xlfn.CONCAT(base[[#This Row],[Evento]],base[[#This Row],[Tipo]]),'[1]tabela de preços'!$D$4:$E$14,2,0)</f>
        <v>90</v>
      </c>
      <c r="K3039" s="3">
        <v>9000</v>
      </c>
      <c r="L3039" s="3">
        <v>3518</v>
      </c>
      <c r="M3039" s="3">
        <v>5482</v>
      </c>
      <c r="N3039" t="s">
        <v>24</v>
      </c>
    </row>
    <row r="3040" spans="2:14" hidden="1" x14ac:dyDescent="0.25">
      <c r="B3040" s="2">
        <v>42394</v>
      </c>
      <c r="C3040" s="7">
        <f>YEAR(base[[#This Row],[Data]])</f>
        <v>2016</v>
      </c>
      <c r="D3040" s="7" t="str">
        <f>UPPER(TEXT(base[[#This Row],[Data]],"mmm"))</f>
        <v>JAN</v>
      </c>
      <c r="E3040" t="s">
        <v>22</v>
      </c>
      <c r="F3040" t="s">
        <v>16</v>
      </c>
      <c r="G3040" t="str">
        <f>PROPER(base[[#This Row],[Evento]]&amp;" "&amp;base[[#This Row],[Tipo]])</f>
        <v>Despedida Adulto</v>
      </c>
      <c r="H3040" t="s">
        <v>15</v>
      </c>
      <c r="I3040">
        <v>150</v>
      </c>
      <c r="J3040" s="3">
        <f>VLOOKUP(_xlfn.CONCAT(base[[#This Row],[Evento]],base[[#This Row],[Tipo]]),'[1]tabela de preços'!$D$4:$E$14,2,0)</f>
        <v>120</v>
      </c>
      <c r="K3040" s="3">
        <v>18000</v>
      </c>
      <c r="L3040" s="3">
        <v>6875</v>
      </c>
      <c r="M3040" s="3">
        <v>11125</v>
      </c>
      <c r="N3040" t="s">
        <v>24</v>
      </c>
    </row>
    <row r="3041" spans="2:14" hidden="1" x14ac:dyDescent="0.25">
      <c r="B3041" s="2">
        <v>42813</v>
      </c>
      <c r="C3041" s="7">
        <f>YEAR(base[[#This Row],[Data]])</f>
        <v>2017</v>
      </c>
      <c r="D3041" s="7" t="str">
        <f>UPPER(TEXT(base[[#This Row],[Data]],"mmm"))</f>
        <v>MAR</v>
      </c>
      <c r="E3041" t="s">
        <v>10</v>
      </c>
      <c r="F3041" t="s">
        <v>11</v>
      </c>
      <c r="G3041" t="str">
        <f>PROPER(base[[#This Row],[Evento]]&amp;" "&amp;base[[#This Row],[Tipo]])</f>
        <v>Aniversário Infantil</v>
      </c>
      <c r="H3041" t="s">
        <v>12</v>
      </c>
      <c r="I3041">
        <v>50</v>
      </c>
      <c r="J3041" s="3">
        <f>VLOOKUP(_xlfn.CONCAT(base[[#This Row],[Evento]],base[[#This Row],[Tipo]]),'[1]tabela de preços'!$D$4:$E$14,2,0)</f>
        <v>70</v>
      </c>
      <c r="K3041" s="3">
        <v>3500</v>
      </c>
      <c r="L3041" s="3">
        <v>1461</v>
      </c>
      <c r="M3041" s="3">
        <v>2039</v>
      </c>
      <c r="N3041" t="s">
        <v>24</v>
      </c>
    </row>
    <row r="3042" spans="2:14" hidden="1" x14ac:dyDescent="0.25">
      <c r="B3042" s="2">
        <v>43080</v>
      </c>
      <c r="C3042" s="7">
        <f>YEAR(base[[#This Row],[Data]])</f>
        <v>2017</v>
      </c>
      <c r="D3042" s="7" t="str">
        <f>UPPER(TEXT(base[[#This Row],[Data]],"mmm"))</f>
        <v>DEZ</v>
      </c>
      <c r="E3042" t="s">
        <v>10</v>
      </c>
      <c r="F3042" t="s">
        <v>14</v>
      </c>
      <c r="G3042" t="str">
        <f>PROPER(base[[#This Row],[Evento]]&amp;" "&amp;base[[#This Row],[Tipo]])</f>
        <v>Aniversário Teen</v>
      </c>
      <c r="H3042" t="s">
        <v>15</v>
      </c>
      <c r="I3042">
        <v>100</v>
      </c>
      <c r="J3042" s="3">
        <f>VLOOKUP(_xlfn.CONCAT(base[[#This Row],[Evento]],base[[#This Row],[Tipo]]),'[1]tabela de preços'!$D$4:$E$14,2,0)</f>
        <v>90</v>
      </c>
      <c r="K3042" s="3">
        <v>9000</v>
      </c>
      <c r="L3042" s="3">
        <v>3083</v>
      </c>
      <c r="M3042" s="3">
        <v>5917</v>
      </c>
      <c r="N3042" t="s">
        <v>24</v>
      </c>
    </row>
    <row r="3043" spans="2:14" hidden="1" x14ac:dyDescent="0.25">
      <c r="B3043" s="2">
        <v>42600</v>
      </c>
      <c r="C3043" s="7">
        <f>YEAR(base[[#This Row],[Data]])</f>
        <v>2016</v>
      </c>
      <c r="D3043" s="7" t="str">
        <f>UPPER(TEXT(base[[#This Row],[Data]],"mmm"))</f>
        <v>AGO</v>
      </c>
      <c r="E3043" t="s">
        <v>10</v>
      </c>
      <c r="F3043" t="s">
        <v>16</v>
      </c>
      <c r="G3043" t="str">
        <f>PROPER(base[[#This Row],[Evento]]&amp;" "&amp;base[[#This Row],[Tipo]])</f>
        <v>Aniversário Adulto</v>
      </c>
      <c r="H3043" t="s">
        <v>12</v>
      </c>
      <c r="I3043">
        <v>150</v>
      </c>
      <c r="J3043" s="3">
        <f>VLOOKUP(_xlfn.CONCAT(base[[#This Row],[Evento]],base[[#This Row],[Tipo]]),'[1]tabela de preços'!$D$4:$E$14,2,0)</f>
        <v>120</v>
      </c>
      <c r="K3043" s="3">
        <v>18000</v>
      </c>
      <c r="L3043" s="3">
        <v>7735</v>
      </c>
      <c r="M3043" s="3">
        <v>10265</v>
      </c>
      <c r="N3043" t="s">
        <v>24</v>
      </c>
    </row>
    <row r="3044" spans="2:14" hidden="1" x14ac:dyDescent="0.25">
      <c r="B3044" s="2">
        <v>42483</v>
      </c>
      <c r="C3044" s="7">
        <f>YEAR(base[[#This Row],[Data]])</f>
        <v>2016</v>
      </c>
      <c r="D3044" s="7" t="str">
        <f>UPPER(TEXT(base[[#This Row],[Data]],"mmm"))</f>
        <v>ABR</v>
      </c>
      <c r="E3044" t="s">
        <v>10</v>
      </c>
      <c r="F3044" t="s">
        <v>17</v>
      </c>
      <c r="G3044" t="str">
        <f>PROPER(base[[#This Row],[Evento]]&amp;" "&amp;base[[#This Row],[Tipo]])</f>
        <v>Aniversário Melhor Idade</v>
      </c>
      <c r="H3044" t="s">
        <v>15</v>
      </c>
      <c r="I3044">
        <v>70</v>
      </c>
      <c r="J3044" s="3">
        <f>VLOOKUP(_xlfn.CONCAT(base[[#This Row],[Evento]],base[[#This Row],[Tipo]]),'[1]tabela de preços'!$D$4:$E$14,2,0)</f>
        <v>120</v>
      </c>
      <c r="K3044" s="3">
        <v>8400</v>
      </c>
      <c r="L3044" s="3">
        <v>2939</v>
      </c>
      <c r="M3044" s="3">
        <v>5461</v>
      </c>
      <c r="N3044" t="s">
        <v>24</v>
      </c>
    </row>
    <row r="3045" spans="2:14" hidden="1" x14ac:dyDescent="0.25">
      <c r="B3045" s="2">
        <v>42710</v>
      </c>
      <c r="C3045" s="7">
        <f>YEAR(base[[#This Row],[Data]])</f>
        <v>2016</v>
      </c>
      <c r="D3045" s="7" t="str">
        <f>UPPER(TEXT(base[[#This Row],[Data]],"mmm"))</f>
        <v>DEZ</v>
      </c>
      <c r="E3045" t="s">
        <v>18</v>
      </c>
      <c r="F3045" t="s">
        <v>16</v>
      </c>
      <c r="G3045" t="str">
        <f>PROPER(base[[#This Row],[Evento]]&amp;" "&amp;base[[#This Row],[Tipo]])</f>
        <v>Casamento Adulto</v>
      </c>
      <c r="H3045" t="s">
        <v>12</v>
      </c>
      <c r="I3045">
        <v>120</v>
      </c>
      <c r="J3045" s="3">
        <f>VLOOKUP(_xlfn.CONCAT(base[[#This Row],[Evento]],base[[#This Row],[Tipo]]),'[1]tabela de preços'!$D$4:$E$14,2,0)</f>
        <v>150</v>
      </c>
      <c r="K3045" s="3">
        <v>18000</v>
      </c>
      <c r="L3045" s="3">
        <v>6823</v>
      </c>
      <c r="M3045" s="3">
        <v>11177</v>
      </c>
      <c r="N3045" t="s">
        <v>24</v>
      </c>
    </row>
    <row r="3046" spans="2:14" hidden="1" x14ac:dyDescent="0.25">
      <c r="B3046" s="2">
        <v>42577</v>
      </c>
      <c r="C3046" s="7">
        <f>YEAR(base[[#This Row],[Data]])</f>
        <v>2016</v>
      </c>
      <c r="D3046" s="7" t="str">
        <f>UPPER(TEXT(base[[#This Row],[Data]],"mmm"))</f>
        <v>JUL</v>
      </c>
      <c r="E3046" t="s">
        <v>19</v>
      </c>
      <c r="F3046" t="s">
        <v>16</v>
      </c>
      <c r="G3046" t="str">
        <f>PROPER(base[[#This Row],[Evento]]&amp;" "&amp;base[[#This Row],[Tipo]])</f>
        <v>Bodas Adulto</v>
      </c>
      <c r="H3046" t="s">
        <v>15</v>
      </c>
      <c r="I3046">
        <v>100</v>
      </c>
      <c r="J3046" s="3">
        <f>VLOOKUP(_xlfn.CONCAT(base[[#This Row],[Evento]],base[[#This Row],[Tipo]]),'[1]tabela de preços'!$D$4:$E$14,2,0)</f>
        <v>150</v>
      </c>
      <c r="K3046" s="3">
        <v>15000</v>
      </c>
      <c r="L3046" s="3">
        <v>6673</v>
      </c>
      <c r="M3046" s="3">
        <v>8327</v>
      </c>
      <c r="N3046" t="s">
        <v>24</v>
      </c>
    </row>
    <row r="3047" spans="2:14" hidden="1" x14ac:dyDescent="0.25">
      <c r="B3047" s="2">
        <v>42714</v>
      </c>
      <c r="C3047" s="7">
        <f>YEAR(base[[#This Row],[Data]])</f>
        <v>2016</v>
      </c>
      <c r="D3047" s="7" t="str">
        <f>UPPER(TEXT(base[[#This Row],[Data]],"mmm"))</f>
        <v>DEZ</v>
      </c>
      <c r="E3047" t="s">
        <v>19</v>
      </c>
      <c r="F3047" t="s">
        <v>17</v>
      </c>
      <c r="G3047" t="str">
        <f>PROPER(base[[#This Row],[Evento]]&amp;" "&amp;base[[#This Row],[Tipo]])</f>
        <v>Bodas Melhor Idade</v>
      </c>
      <c r="H3047" t="s">
        <v>12</v>
      </c>
      <c r="I3047">
        <v>200</v>
      </c>
      <c r="J3047" s="3">
        <f>VLOOKUP(_xlfn.CONCAT(base[[#This Row],[Evento]],base[[#This Row],[Tipo]]),'[1]tabela de preços'!$D$4:$E$14,2,0)</f>
        <v>120</v>
      </c>
      <c r="K3047" s="3">
        <v>24000</v>
      </c>
      <c r="L3047" s="3">
        <v>10475</v>
      </c>
      <c r="M3047" s="3">
        <v>13525</v>
      </c>
      <c r="N3047" t="s">
        <v>24</v>
      </c>
    </row>
    <row r="3048" spans="2:14" hidden="1" x14ac:dyDescent="0.25">
      <c r="B3048" s="2">
        <v>42646</v>
      </c>
      <c r="C3048" s="7">
        <f>YEAR(base[[#This Row],[Data]])</f>
        <v>2016</v>
      </c>
      <c r="D3048" s="7" t="str">
        <f>UPPER(TEXT(base[[#This Row],[Data]],"mmm"))</f>
        <v>OUT</v>
      </c>
      <c r="E3048" t="s">
        <v>20</v>
      </c>
      <c r="F3048" t="s">
        <v>16</v>
      </c>
      <c r="G3048" t="str">
        <f>PROPER(base[[#This Row],[Evento]]&amp;" "&amp;base[[#This Row],[Tipo]])</f>
        <v>Empresa Adulto</v>
      </c>
      <c r="H3048" t="s">
        <v>15</v>
      </c>
      <c r="I3048">
        <v>50</v>
      </c>
      <c r="J3048" s="3">
        <f>VLOOKUP(_xlfn.CONCAT(base[[#This Row],[Evento]],base[[#This Row],[Tipo]]),'[1]tabela de preços'!$D$4:$E$14,2,0)</f>
        <v>100</v>
      </c>
      <c r="K3048" s="3">
        <v>5000</v>
      </c>
      <c r="L3048" s="3">
        <v>1834</v>
      </c>
      <c r="M3048" s="3">
        <v>3166</v>
      </c>
      <c r="N3048" t="s">
        <v>24</v>
      </c>
    </row>
    <row r="3049" spans="2:14" hidden="1" x14ac:dyDescent="0.25">
      <c r="B3049" s="2">
        <v>42943</v>
      </c>
      <c r="C3049" s="7">
        <f>YEAR(base[[#This Row],[Data]])</f>
        <v>2017</v>
      </c>
      <c r="D3049" s="7" t="str">
        <f>UPPER(TEXT(base[[#This Row],[Data]],"mmm"))</f>
        <v>JUL</v>
      </c>
      <c r="E3049" t="s">
        <v>21</v>
      </c>
      <c r="F3049" t="s">
        <v>14</v>
      </c>
      <c r="G3049" t="str">
        <f>PROPER(base[[#This Row],[Evento]]&amp;" "&amp;base[[#This Row],[Tipo]])</f>
        <v>15 Anos Teen</v>
      </c>
      <c r="H3049" t="s">
        <v>12</v>
      </c>
      <c r="I3049">
        <v>100</v>
      </c>
      <c r="J3049" s="3">
        <f>VLOOKUP(_xlfn.CONCAT(base[[#This Row],[Evento]],base[[#This Row],[Tipo]]),'[1]tabela de preços'!$D$4:$E$14,2,0)</f>
        <v>90</v>
      </c>
      <c r="K3049" s="3">
        <v>9000</v>
      </c>
      <c r="L3049" s="3">
        <v>3673</v>
      </c>
      <c r="M3049" s="3">
        <v>5327</v>
      </c>
      <c r="N3049" t="s">
        <v>24</v>
      </c>
    </row>
    <row r="3050" spans="2:14" hidden="1" x14ac:dyDescent="0.25">
      <c r="B3050" s="2">
        <v>42926</v>
      </c>
      <c r="C3050" s="7">
        <f>YEAR(base[[#This Row],[Data]])</f>
        <v>2017</v>
      </c>
      <c r="D3050" s="7" t="str">
        <f>UPPER(TEXT(base[[#This Row],[Data]],"mmm"))</f>
        <v>JUL</v>
      </c>
      <c r="E3050" t="s">
        <v>22</v>
      </c>
      <c r="F3050" t="s">
        <v>16</v>
      </c>
      <c r="G3050" t="str">
        <f>PROPER(base[[#This Row],[Evento]]&amp;" "&amp;base[[#This Row],[Tipo]])</f>
        <v>Despedida Adulto</v>
      </c>
      <c r="H3050" t="s">
        <v>15</v>
      </c>
      <c r="I3050">
        <v>150</v>
      </c>
      <c r="J3050" s="3">
        <f>VLOOKUP(_xlfn.CONCAT(base[[#This Row],[Evento]],base[[#This Row],[Tipo]]),'[1]tabela de preços'!$D$4:$E$14,2,0)</f>
        <v>120</v>
      </c>
      <c r="K3050" s="3">
        <v>18000</v>
      </c>
      <c r="L3050" s="3">
        <v>7976</v>
      </c>
      <c r="M3050" s="3">
        <v>10024</v>
      </c>
      <c r="N3050" t="s">
        <v>24</v>
      </c>
    </row>
    <row r="3051" spans="2:14" hidden="1" x14ac:dyDescent="0.25">
      <c r="B3051" s="2">
        <v>42952</v>
      </c>
      <c r="C3051" s="7">
        <f>YEAR(base[[#This Row],[Data]])</f>
        <v>2017</v>
      </c>
      <c r="D3051" s="7" t="str">
        <f>UPPER(TEXT(base[[#This Row],[Data]],"mmm"))</f>
        <v>AGO</v>
      </c>
      <c r="E3051" t="s">
        <v>10</v>
      </c>
      <c r="F3051" t="s">
        <v>11</v>
      </c>
      <c r="G3051" t="str">
        <f>PROPER(base[[#This Row],[Evento]]&amp;" "&amp;base[[#This Row],[Tipo]])</f>
        <v>Aniversário Infantil</v>
      </c>
      <c r="H3051" t="s">
        <v>12</v>
      </c>
      <c r="I3051">
        <v>50</v>
      </c>
      <c r="J3051" s="3">
        <f>VLOOKUP(_xlfn.CONCAT(base[[#This Row],[Evento]],base[[#This Row],[Tipo]]),'[1]tabela de preços'!$D$4:$E$14,2,0)</f>
        <v>70</v>
      </c>
      <c r="K3051" s="3">
        <v>3500</v>
      </c>
      <c r="L3051" s="3">
        <v>1305</v>
      </c>
      <c r="M3051" s="3">
        <v>2195</v>
      </c>
      <c r="N3051" t="s">
        <v>24</v>
      </c>
    </row>
    <row r="3052" spans="2:14" hidden="1" x14ac:dyDescent="0.25">
      <c r="B3052" s="2">
        <v>42917</v>
      </c>
      <c r="C3052" s="7">
        <f>YEAR(base[[#This Row],[Data]])</f>
        <v>2017</v>
      </c>
      <c r="D3052" s="7" t="str">
        <f>UPPER(TEXT(base[[#This Row],[Data]],"mmm"))</f>
        <v>JUL</v>
      </c>
      <c r="E3052" t="s">
        <v>10</v>
      </c>
      <c r="F3052" t="s">
        <v>14</v>
      </c>
      <c r="G3052" t="str">
        <f>PROPER(base[[#This Row],[Evento]]&amp;" "&amp;base[[#This Row],[Tipo]])</f>
        <v>Aniversário Teen</v>
      </c>
      <c r="H3052" t="s">
        <v>15</v>
      </c>
      <c r="I3052">
        <v>100</v>
      </c>
      <c r="J3052" s="3">
        <f>VLOOKUP(_xlfn.CONCAT(base[[#This Row],[Evento]],base[[#This Row],[Tipo]]),'[1]tabela de preços'!$D$4:$E$14,2,0)</f>
        <v>90</v>
      </c>
      <c r="K3052" s="3">
        <v>9000</v>
      </c>
      <c r="L3052" s="3">
        <v>3494</v>
      </c>
      <c r="M3052" s="3">
        <v>5506</v>
      </c>
      <c r="N3052" t="s">
        <v>24</v>
      </c>
    </row>
    <row r="3053" spans="2:14" hidden="1" x14ac:dyDescent="0.25">
      <c r="B3053" s="2">
        <v>42591</v>
      </c>
      <c r="C3053" s="7">
        <f>YEAR(base[[#This Row],[Data]])</f>
        <v>2016</v>
      </c>
      <c r="D3053" s="7" t="str">
        <f>UPPER(TEXT(base[[#This Row],[Data]],"mmm"))</f>
        <v>AGO</v>
      </c>
      <c r="E3053" t="s">
        <v>10</v>
      </c>
      <c r="F3053" t="s">
        <v>16</v>
      </c>
      <c r="G3053" t="str">
        <f>PROPER(base[[#This Row],[Evento]]&amp;" "&amp;base[[#This Row],[Tipo]])</f>
        <v>Aniversário Adulto</v>
      </c>
      <c r="H3053" t="s">
        <v>12</v>
      </c>
      <c r="I3053">
        <v>150</v>
      </c>
      <c r="J3053" s="3">
        <f>VLOOKUP(_xlfn.CONCAT(base[[#This Row],[Evento]],base[[#This Row],[Tipo]]),'[1]tabela de preços'!$D$4:$E$14,2,0)</f>
        <v>120</v>
      </c>
      <c r="K3053" s="3">
        <v>18000</v>
      </c>
      <c r="L3053" s="3">
        <v>6422</v>
      </c>
      <c r="M3053" s="3">
        <v>11578</v>
      </c>
      <c r="N3053" t="s">
        <v>24</v>
      </c>
    </row>
    <row r="3054" spans="2:14" hidden="1" x14ac:dyDescent="0.25">
      <c r="B3054" s="2">
        <v>43018</v>
      </c>
      <c r="C3054" s="7">
        <f>YEAR(base[[#This Row],[Data]])</f>
        <v>2017</v>
      </c>
      <c r="D3054" s="7" t="str">
        <f>UPPER(TEXT(base[[#This Row],[Data]],"mmm"))</f>
        <v>OUT</v>
      </c>
      <c r="E3054" t="s">
        <v>10</v>
      </c>
      <c r="F3054" t="s">
        <v>17</v>
      </c>
      <c r="G3054" t="str">
        <f>PROPER(base[[#This Row],[Evento]]&amp;" "&amp;base[[#This Row],[Tipo]])</f>
        <v>Aniversário Melhor Idade</v>
      </c>
      <c r="H3054" t="s">
        <v>15</v>
      </c>
      <c r="I3054">
        <v>70</v>
      </c>
      <c r="J3054" s="3">
        <f>VLOOKUP(_xlfn.CONCAT(base[[#This Row],[Evento]],base[[#This Row],[Tipo]]),'[1]tabela de preços'!$D$4:$E$14,2,0)</f>
        <v>120</v>
      </c>
      <c r="K3054" s="3">
        <v>8400</v>
      </c>
      <c r="L3054" s="3">
        <v>2848</v>
      </c>
      <c r="M3054" s="3">
        <v>5552</v>
      </c>
      <c r="N3054" t="s">
        <v>24</v>
      </c>
    </row>
    <row r="3055" spans="2:14" x14ac:dyDescent="0.25">
      <c r="B3055" s="2">
        <v>42764</v>
      </c>
      <c r="C3055" s="7">
        <f>YEAR(base[[#This Row],[Data]])</f>
        <v>2017</v>
      </c>
      <c r="D3055" s="7" t="str">
        <f>UPPER(TEXT(base[[#This Row],[Data]],"mmm"))</f>
        <v>JAN</v>
      </c>
      <c r="E3055" t="s">
        <v>18</v>
      </c>
      <c r="F3055" t="s">
        <v>16</v>
      </c>
      <c r="G3055" t="str">
        <f>PROPER(base[[#This Row],[Evento]]&amp;" "&amp;base[[#This Row],[Tipo]])</f>
        <v>Casamento Adulto</v>
      </c>
      <c r="H3055" t="s">
        <v>12</v>
      </c>
      <c r="I3055">
        <v>120</v>
      </c>
      <c r="J3055" s="3">
        <f>VLOOKUP(_xlfn.CONCAT(base[[#This Row],[Evento]],base[[#This Row],[Tipo]]),'[1]tabela de preços'!$D$4:$E$14,2,0)</f>
        <v>150</v>
      </c>
      <c r="K3055" s="3">
        <v>18000</v>
      </c>
      <c r="L3055" s="3">
        <v>8041</v>
      </c>
      <c r="M3055" s="3">
        <v>9959</v>
      </c>
      <c r="N3055" t="s">
        <v>24</v>
      </c>
    </row>
    <row r="3056" spans="2:14" hidden="1" x14ac:dyDescent="0.25">
      <c r="B3056" s="2">
        <v>42991</v>
      </c>
      <c r="C3056" s="7">
        <f>YEAR(base[[#This Row],[Data]])</f>
        <v>2017</v>
      </c>
      <c r="D3056" s="7" t="str">
        <f>UPPER(TEXT(base[[#This Row],[Data]],"mmm"))</f>
        <v>SET</v>
      </c>
      <c r="E3056" t="s">
        <v>19</v>
      </c>
      <c r="F3056" t="s">
        <v>16</v>
      </c>
      <c r="G3056" t="str">
        <f>PROPER(base[[#This Row],[Evento]]&amp;" "&amp;base[[#This Row],[Tipo]])</f>
        <v>Bodas Adulto</v>
      </c>
      <c r="H3056" t="s">
        <v>15</v>
      </c>
      <c r="I3056">
        <v>100</v>
      </c>
      <c r="J3056" s="3">
        <f>VLOOKUP(_xlfn.CONCAT(base[[#This Row],[Evento]],base[[#This Row],[Tipo]]),'[1]tabela de preços'!$D$4:$E$14,2,0)</f>
        <v>150</v>
      </c>
      <c r="K3056" s="3">
        <v>15000</v>
      </c>
      <c r="L3056" s="3">
        <v>6252</v>
      </c>
      <c r="M3056" s="3">
        <v>8748</v>
      </c>
      <c r="N3056" t="s">
        <v>24</v>
      </c>
    </row>
    <row r="3057" spans="2:14" hidden="1" x14ac:dyDescent="0.25">
      <c r="B3057" s="2">
        <v>42376</v>
      </c>
      <c r="C3057" s="7">
        <f>YEAR(base[[#This Row],[Data]])</f>
        <v>2016</v>
      </c>
      <c r="D3057" s="7" t="str">
        <f>UPPER(TEXT(base[[#This Row],[Data]],"mmm"))</f>
        <v>JAN</v>
      </c>
      <c r="E3057" t="s">
        <v>19</v>
      </c>
      <c r="F3057" t="s">
        <v>17</v>
      </c>
      <c r="G3057" t="str">
        <f>PROPER(base[[#This Row],[Evento]]&amp;" "&amp;base[[#This Row],[Tipo]])</f>
        <v>Bodas Melhor Idade</v>
      </c>
      <c r="H3057" t="s">
        <v>12</v>
      </c>
      <c r="I3057">
        <v>200</v>
      </c>
      <c r="J3057" s="3">
        <f>VLOOKUP(_xlfn.CONCAT(base[[#This Row],[Evento]],base[[#This Row],[Tipo]]),'[1]tabela de preços'!$D$4:$E$14,2,0)</f>
        <v>120</v>
      </c>
      <c r="K3057" s="3">
        <v>24000</v>
      </c>
      <c r="L3057" s="3">
        <v>9975</v>
      </c>
      <c r="M3057" s="3">
        <v>14025</v>
      </c>
      <c r="N3057" t="s">
        <v>24</v>
      </c>
    </row>
    <row r="3058" spans="2:14" hidden="1" x14ac:dyDescent="0.25">
      <c r="B3058" s="2">
        <v>42802</v>
      </c>
      <c r="C3058" s="7">
        <f>YEAR(base[[#This Row],[Data]])</f>
        <v>2017</v>
      </c>
      <c r="D3058" s="7" t="str">
        <f>UPPER(TEXT(base[[#This Row],[Data]],"mmm"))</f>
        <v>MAR</v>
      </c>
      <c r="E3058" t="s">
        <v>20</v>
      </c>
      <c r="F3058" t="s">
        <v>16</v>
      </c>
      <c r="G3058" t="str">
        <f>PROPER(base[[#This Row],[Evento]]&amp;" "&amp;base[[#This Row],[Tipo]])</f>
        <v>Empresa Adulto</v>
      </c>
      <c r="H3058" t="s">
        <v>15</v>
      </c>
      <c r="I3058">
        <v>50</v>
      </c>
      <c r="J3058" s="3">
        <f>VLOOKUP(_xlfn.CONCAT(base[[#This Row],[Evento]],base[[#This Row],[Tipo]]),'[1]tabela de preços'!$D$4:$E$14,2,0)</f>
        <v>100</v>
      </c>
      <c r="K3058" s="3">
        <v>5000</v>
      </c>
      <c r="L3058" s="3">
        <v>1684</v>
      </c>
      <c r="M3058" s="3">
        <v>3316</v>
      </c>
      <c r="N3058" t="s">
        <v>24</v>
      </c>
    </row>
    <row r="3059" spans="2:14" hidden="1" x14ac:dyDescent="0.25">
      <c r="B3059" s="2">
        <v>42412</v>
      </c>
      <c r="C3059" s="7">
        <f>YEAR(base[[#This Row],[Data]])</f>
        <v>2016</v>
      </c>
      <c r="D3059" s="7" t="str">
        <f>UPPER(TEXT(base[[#This Row],[Data]],"mmm"))</f>
        <v>FEV</v>
      </c>
      <c r="E3059" t="s">
        <v>21</v>
      </c>
      <c r="F3059" t="s">
        <v>14</v>
      </c>
      <c r="G3059" t="str">
        <f>PROPER(base[[#This Row],[Evento]]&amp;" "&amp;base[[#This Row],[Tipo]])</f>
        <v>15 Anos Teen</v>
      </c>
      <c r="H3059" t="s">
        <v>12</v>
      </c>
      <c r="I3059">
        <v>100</v>
      </c>
      <c r="J3059" s="3">
        <f>VLOOKUP(_xlfn.CONCAT(base[[#This Row],[Evento]],base[[#This Row],[Tipo]]),'[1]tabela de preços'!$D$4:$E$14,2,0)</f>
        <v>90</v>
      </c>
      <c r="K3059" s="3">
        <v>9000</v>
      </c>
      <c r="L3059" s="3">
        <v>3155</v>
      </c>
      <c r="M3059" s="3">
        <v>5845</v>
      </c>
      <c r="N3059" t="s">
        <v>24</v>
      </c>
    </row>
    <row r="3060" spans="2:14" hidden="1" x14ac:dyDescent="0.25">
      <c r="B3060" s="2">
        <v>42544</v>
      </c>
      <c r="C3060" s="7">
        <f>YEAR(base[[#This Row],[Data]])</f>
        <v>2016</v>
      </c>
      <c r="D3060" s="7" t="str">
        <f>UPPER(TEXT(base[[#This Row],[Data]],"mmm"))</f>
        <v>JUN</v>
      </c>
      <c r="E3060" t="s">
        <v>22</v>
      </c>
      <c r="F3060" t="s">
        <v>16</v>
      </c>
      <c r="G3060" t="str">
        <f>PROPER(base[[#This Row],[Evento]]&amp;" "&amp;base[[#This Row],[Tipo]])</f>
        <v>Despedida Adulto</v>
      </c>
      <c r="H3060" t="s">
        <v>15</v>
      </c>
      <c r="I3060">
        <v>150</v>
      </c>
      <c r="J3060" s="3">
        <f>VLOOKUP(_xlfn.CONCAT(base[[#This Row],[Evento]],base[[#This Row],[Tipo]]),'[1]tabela de preços'!$D$4:$E$14,2,0)</f>
        <v>120</v>
      </c>
      <c r="K3060" s="3">
        <v>18000</v>
      </c>
      <c r="L3060" s="3">
        <v>8001</v>
      </c>
      <c r="M3060" s="3">
        <v>9999</v>
      </c>
      <c r="N3060" t="s">
        <v>24</v>
      </c>
    </row>
    <row r="3061" spans="2:14" hidden="1" x14ac:dyDescent="0.25">
      <c r="B3061" s="2">
        <v>42660</v>
      </c>
      <c r="C3061" s="7">
        <f>YEAR(base[[#This Row],[Data]])</f>
        <v>2016</v>
      </c>
      <c r="D3061" s="7" t="str">
        <f>UPPER(TEXT(base[[#This Row],[Data]],"mmm"))</f>
        <v>OUT</v>
      </c>
      <c r="E3061" t="s">
        <v>10</v>
      </c>
      <c r="F3061" t="s">
        <v>11</v>
      </c>
      <c r="G3061" t="str">
        <f>PROPER(base[[#This Row],[Evento]]&amp;" "&amp;base[[#This Row],[Tipo]])</f>
        <v>Aniversário Infantil</v>
      </c>
      <c r="H3061" t="s">
        <v>12</v>
      </c>
      <c r="I3061">
        <v>50</v>
      </c>
      <c r="J3061" s="3">
        <f>VLOOKUP(_xlfn.CONCAT(base[[#This Row],[Evento]],base[[#This Row],[Tipo]]),'[1]tabela de preços'!$D$4:$E$14,2,0)</f>
        <v>70</v>
      </c>
      <c r="K3061" s="3">
        <v>3500</v>
      </c>
      <c r="L3061" s="3">
        <v>1549</v>
      </c>
      <c r="M3061" s="3">
        <v>1951</v>
      </c>
      <c r="N3061" t="s">
        <v>24</v>
      </c>
    </row>
    <row r="3062" spans="2:14" hidden="1" x14ac:dyDescent="0.25">
      <c r="B3062" s="2">
        <v>42925</v>
      </c>
      <c r="C3062" s="7">
        <f>YEAR(base[[#This Row],[Data]])</f>
        <v>2017</v>
      </c>
      <c r="D3062" s="7" t="str">
        <f>UPPER(TEXT(base[[#This Row],[Data]],"mmm"))</f>
        <v>JUL</v>
      </c>
      <c r="E3062" t="s">
        <v>10</v>
      </c>
      <c r="F3062" t="s">
        <v>14</v>
      </c>
      <c r="G3062" t="str">
        <f>PROPER(base[[#This Row],[Evento]]&amp;" "&amp;base[[#This Row],[Tipo]])</f>
        <v>Aniversário Teen</v>
      </c>
      <c r="H3062" t="s">
        <v>15</v>
      </c>
      <c r="I3062">
        <v>100</v>
      </c>
      <c r="J3062" s="3">
        <f>VLOOKUP(_xlfn.CONCAT(base[[#This Row],[Evento]],base[[#This Row],[Tipo]]),'[1]tabela de preços'!$D$4:$E$14,2,0)</f>
        <v>90</v>
      </c>
      <c r="K3062" s="3">
        <v>9000</v>
      </c>
      <c r="L3062" s="3">
        <v>3268</v>
      </c>
      <c r="M3062" s="3">
        <v>5732</v>
      </c>
      <c r="N3062" t="s">
        <v>24</v>
      </c>
    </row>
    <row r="3063" spans="2:14" hidden="1" x14ac:dyDescent="0.25">
      <c r="B3063" s="2">
        <v>42976</v>
      </c>
      <c r="C3063" s="7">
        <f>YEAR(base[[#This Row],[Data]])</f>
        <v>2017</v>
      </c>
      <c r="D3063" s="7" t="str">
        <f>UPPER(TEXT(base[[#This Row],[Data]],"mmm"))</f>
        <v>AGO</v>
      </c>
      <c r="E3063" t="s">
        <v>10</v>
      </c>
      <c r="F3063" t="s">
        <v>16</v>
      </c>
      <c r="G3063" t="str">
        <f>PROPER(base[[#This Row],[Evento]]&amp;" "&amp;base[[#This Row],[Tipo]])</f>
        <v>Aniversário Adulto</v>
      </c>
      <c r="H3063" t="s">
        <v>12</v>
      </c>
      <c r="I3063">
        <v>150</v>
      </c>
      <c r="J3063" s="3">
        <f>VLOOKUP(_xlfn.CONCAT(base[[#This Row],[Evento]],base[[#This Row],[Tipo]]),'[1]tabela de preços'!$D$4:$E$14,2,0)</f>
        <v>120</v>
      </c>
      <c r="K3063" s="3">
        <v>18000</v>
      </c>
      <c r="L3063" s="3">
        <v>6963</v>
      </c>
      <c r="M3063" s="3">
        <v>11037</v>
      </c>
      <c r="N3063" t="s">
        <v>24</v>
      </c>
    </row>
    <row r="3064" spans="2:14" hidden="1" x14ac:dyDescent="0.25">
      <c r="B3064" s="2">
        <v>42388</v>
      </c>
      <c r="C3064" s="7">
        <f>YEAR(base[[#This Row],[Data]])</f>
        <v>2016</v>
      </c>
      <c r="D3064" s="7" t="str">
        <f>UPPER(TEXT(base[[#This Row],[Data]],"mmm"))</f>
        <v>JAN</v>
      </c>
      <c r="E3064" t="s">
        <v>10</v>
      </c>
      <c r="F3064" t="s">
        <v>17</v>
      </c>
      <c r="G3064" t="str">
        <f>PROPER(base[[#This Row],[Evento]]&amp;" "&amp;base[[#This Row],[Tipo]])</f>
        <v>Aniversário Melhor Idade</v>
      </c>
      <c r="H3064" t="s">
        <v>15</v>
      </c>
      <c r="I3064">
        <v>70</v>
      </c>
      <c r="J3064" s="3">
        <f>VLOOKUP(_xlfn.CONCAT(base[[#This Row],[Evento]],base[[#This Row],[Tipo]]),'[1]tabela de preços'!$D$4:$E$14,2,0)</f>
        <v>120</v>
      </c>
      <c r="K3064" s="3">
        <v>8400</v>
      </c>
      <c r="L3064" s="3">
        <v>2852</v>
      </c>
      <c r="M3064" s="3">
        <v>5548</v>
      </c>
      <c r="N3064" t="s">
        <v>24</v>
      </c>
    </row>
    <row r="3065" spans="2:14" hidden="1" x14ac:dyDescent="0.25">
      <c r="B3065" s="2">
        <v>43061</v>
      </c>
      <c r="C3065" s="7">
        <f>YEAR(base[[#This Row],[Data]])</f>
        <v>2017</v>
      </c>
      <c r="D3065" s="7" t="str">
        <f>UPPER(TEXT(base[[#This Row],[Data]],"mmm"))</f>
        <v>NOV</v>
      </c>
      <c r="E3065" t="s">
        <v>18</v>
      </c>
      <c r="F3065" t="s">
        <v>16</v>
      </c>
      <c r="G3065" t="str">
        <f>PROPER(base[[#This Row],[Evento]]&amp;" "&amp;base[[#This Row],[Tipo]])</f>
        <v>Casamento Adulto</v>
      </c>
      <c r="H3065" t="s">
        <v>12</v>
      </c>
      <c r="I3065">
        <v>120</v>
      </c>
      <c r="J3065" s="3">
        <f>VLOOKUP(_xlfn.CONCAT(base[[#This Row],[Evento]],base[[#This Row],[Tipo]]),'[1]tabela de preços'!$D$4:$E$14,2,0)</f>
        <v>150</v>
      </c>
      <c r="K3065" s="3">
        <v>18000</v>
      </c>
      <c r="L3065" s="3">
        <v>6299</v>
      </c>
      <c r="M3065" s="3">
        <v>11701</v>
      </c>
      <c r="N3065" t="s">
        <v>24</v>
      </c>
    </row>
    <row r="3066" spans="2:14" hidden="1" x14ac:dyDescent="0.25">
      <c r="B3066" s="2">
        <v>42954</v>
      </c>
      <c r="C3066" s="7">
        <f>YEAR(base[[#This Row],[Data]])</f>
        <v>2017</v>
      </c>
      <c r="D3066" s="7" t="str">
        <f>UPPER(TEXT(base[[#This Row],[Data]],"mmm"))</f>
        <v>AGO</v>
      </c>
      <c r="E3066" t="s">
        <v>19</v>
      </c>
      <c r="F3066" t="s">
        <v>16</v>
      </c>
      <c r="G3066" t="str">
        <f>PROPER(base[[#This Row],[Evento]]&amp;" "&amp;base[[#This Row],[Tipo]])</f>
        <v>Bodas Adulto</v>
      </c>
      <c r="H3066" t="s">
        <v>15</v>
      </c>
      <c r="I3066">
        <v>100</v>
      </c>
      <c r="J3066" s="3">
        <f>VLOOKUP(_xlfn.CONCAT(base[[#This Row],[Evento]],base[[#This Row],[Tipo]]),'[1]tabela de preços'!$D$4:$E$14,2,0)</f>
        <v>150</v>
      </c>
      <c r="K3066" s="3">
        <v>15000</v>
      </c>
      <c r="L3066" s="3">
        <v>5109</v>
      </c>
      <c r="M3066" s="3">
        <v>9891</v>
      </c>
      <c r="N3066" t="s">
        <v>24</v>
      </c>
    </row>
    <row r="3067" spans="2:14" hidden="1" x14ac:dyDescent="0.25">
      <c r="B3067" s="2">
        <v>42629</v>
      </c>
      <c r="C3067" s="7">
        <f>YEAR(base[[#This Row],[Data]])</f>
        <v>2016</v>
      </c>
      <c r="D3067" s="7" t="str">
        <f>UPPER(TEXT(base[[#This Row],[Data]],"mmm"))</f>
        <v>SET</v>
      </c>
      <c r="E3067" t="s">
        <v>19</v>
      </c>
      <c r="F3067" t="s">
        <v>17</v>
      </c>
      <c r="G3067" t="str">
        <f>PROPER(base[[#This Row],[Evento]]&amp;" "&amp;base[[#This Row],[Tipo]])</f>
        <v>Bodas Melhor Idade</v>
      </c>
      <c r="H3067" t="s">
        <v>12</v>
      </c>
      <c r="I3067">
        <v>200</v>
      </c>
      <c r="J3067" s="3">
        <f>VLOOKUP(_xlfn.CONCAT(base[[#This Row],[Evento]],base[[#This Row],[Tipo]]),'[1]tabela de preços'!$D$4:$E$14,2,0)</f>
        <v>120</v>
      </c>
      <c r="K3067" s="3">
        <v>24000</v>
      </c>
      <c r="L3067" s="3">
        <v>9187</v>
      </c>
      <c r="M3067" s="3">
        <v>14813</v>
      </c>
      <c r="N3067" t="s">
        <v>24</v>
      </c>
    </row>
    <row r="3068" spans="2:14" hidden="1" x14ac:dyDescent="0.25">
      <c r="B3068" s="2">
        <v>42807</v>
      </c>
      <c r="C3068" s="7">
        <f>YEAR(base[[#This Row],[Data]])</f>
        <v>2017</v>
      </c>
      <c r="D3068" s="7" t="str">
        <f>UPPER(TEXT(base[[#This Row],[Data]],"mmm"))</f>
        <v>MAR</v>
      </c>
      <c r="E3068" t="s">
        <v>20</v>
      </c>
      <c r="F3068" t="s">
        <v>16</v>
      </c>
      <c r="G3068" t="str">
        <f>PROPER(base[[#This Row],[Evento]]&amp;" "&amp;base[[#This Row],[Tipo]])</f>
        <v>Empresa Adulto</v>
      </c>
      <c r="H3068" t="s">
        <v>15</v>
      </c>
      <c r="I3068">
        <v>50</v>
      </c>
      <c r="J3068" s="3">
        <f>VLOOKUP(_xlfn.CONCAT(base[[#This Row],[Evento]],base[[#This Row],[Tipo]]),'[1]tabela de preços'!$D$4:$E$14,2,0)</f>
        <v>100</v>
      </c>
      <c r="K3068" s="3">
        <v>5000</v>
      </c>
      <c r="L3068" s="3">
        <v>1872</v>
      </c>
      <c r="M3068" s="3">
        <v>3128</v>
      </c>
      <c r="N3068" t="s">
        <v>24</v>
      </c>
    </row>
    <row r="3069" spans="2:14" hidden="1" x14ac:dyDescent="0.25">
      <c r="B3069" s="2">
        <v>42950</v>
      </c>
      <c r="C3069" s="7">
        <f>YEAR(base[[#This Row],[Data]])</f>
        <v>2017</v>
      </c>
      <c r="D3069" s="7" t="str">
        <f>UPPER(TEXT(base[[#This Row],[Data]],"mmm"))</f>
        <v>AGO</v>
      </c>
      <c r="E3069" t="s">
        <v>21</v>
      </c>
      <c r="F3069" t="s">
        <v>14</v>
      </c>
      <c r="G3069" t="str">
        <f>PROPER(base[[#This Row],[Evento]]&amp;" "&amp;base[[#This Row],[Tipo]])</f>
        <v>15 Anos Teen</v>
      </c>
      <c r="H3069" t="s">
        <v>12</v>
      </c>
      <c r="I3069">
        <v>100</v>
      </c>
      <c r="J3069" s="3">
        <f>VLOOKUP(_xlfn.CONCAT(base[[#This Row],[Evento]],base[[#This Row],[Tipo]]),'[1]tabela de preços'!$D$4:$E$14,2,0)</f>
        <v>90</v>
      </c>
      <c r="K3069" s="3">
        <v>9000</v>
      </c>
      <c r="L3069" s="3">
        <v>3065</v>
      </c>
      <c r="M3069" s="3">
        <v>5935</v>
      </c>
      <c r="N3069" t="s">
        <v>24</v>
      </c>
    </row>
    <row r="3070" spans="2:14" hidden="1" x14ac:dyDescent="0.25">
      <c r="B3070" s="2">
        <v>42629</v>
      </c>
      <c r="C3070" s="7">
        <f>YEAR(base[[#This Row],[Data]])</f>
        <v>2016</v>
      </c>
      <c r="D3070" s="7" t="str">
        <f>UPPER(TEXT(base[[#This Row],[Data]],"mmm"))</f>
        <v>SET</v>
      </c>
      <c r="E3070" t="s">
        <v>22</v>
      </c>
      <c r="F3070" t="s">
        <v>16</v>
      </c>
      <c r="G3070" t="str">
        <f>PROPER(base[[#This Row],[Evento]]&amp;" "&amp;base[[#This Row],[Tipo]])</f>
        <v>Despedida Adulto</v>
      </c>
      <c r="H3070" t="s">
        <v>15</v>
      </c>
      <c r="I3070">
        <v>150</v>
      </c>
      <c r="J3070" s="3">
        <f>VLOOKUP(_xlfn.CONCAT(base[[#This Row],[Evento]],base[[#This Row],[Tipo]]),'[1]tabela de preços'!$D$4:$E$14,2,0)</f>
        <v>120</v>
      </c>
      <c r="K3070" s="3">
        <v>18000</v>
      </c>
      <c r="L3070" s="3">
        <v>7048</v>
      </c>
      <c r="M3070" s="3">
        <v>10952</v>
      </c>
      <c r="N3070" t="s">
        <v>24</v>
      </c>
    </row>
    <row r="3071" spans="2:14" x14ac:dyDescent="0.25">
      <c r="B3071" s="2">
        <v>42748</v>
      </c>
      <c r="C3071" s="7">
        <f>YEAR(base[[#This Row],[Data]])</f>
        <v>2017</v>
      </c>
      <c r="D3071" s="7" t="str">
        <f>UPPER(TEXT(base[[#This Row],[Data]],"mmm"))</f>
        <v>JAN</v>
      </c>
      <c r="E3071" t="s">
        <v>10</v>
      </c>
      <c r="F3071" t="s">
        <v>11</v>
      </c>
      <c r="G3071" t="str">
        <f>PROPER(base[[#This Row],[Evento]]&amp;" "&amp;base[[#This Row],[Tipo]])</f>
        <v>Aniversário Infantil</v>
      </c>
      <c r="H3071" t="s">
        <v>12</v>
      </c>
      <c r="I3071">
        <v>50</v>
      </c>
      <c r="J3071" s="3">
        <f>VLOOKUP(_xlfn.CONCAT(base[[#This Row],[Evento]],base[[#This Row],[Tipo]]),'[1]tabela de preços'!$D$4:$E$14,2,0)</f>
        <v>70</v>
      </c>
      <c r="K3071" s="3">
        <v>3500</v>
      </c>
      <c r="L3071" s="3">
        <v>1397</v>
      </c>
      <c r="M3071" s="3">
        <v>2103</v>
      </c>
      <c r="N3071" t="s">
        <v>24</v>
      </c>
    </row>
    <row r="3072" spans="2:14" hidden="1" x14ac:dyDescent="0.25">
      <c r="B3072" s="2">
        <v>42428</v>
      </c>
      <c r="C3072" s="7">
        <f>YEAR(base[[#This Row],[Data]])</f>
        <v>2016</v>
      </c>
      <c r="D3072" s="7" t="str">
        <f>UPPER(TEXT(base[[#This Row],[Data]],"mmm"))</f>
        <v>FEV</v>
      </c>
      <c r="E3072" t="s">
        <v>10</v>
      </c>
      <c r="F3072" t="s">
        <v>14</v>
      </c>
      <c r="G3072" t="str">
        <f>PROPER(base[[#This Row],[Evento]]&amp;" "&amp;base[[#This Row],[Tipo]])</f>
        <v>Aniversário Teen</v>
      </c>
      <c r="H3072" t="s">
        <v>15</v>
      </c>
      <c r="I3072">
        <v>100</v>
      </c>
      <c r="J3072" s="3">
        <f>VLOOKUP(_xlfn.CONCAT(base[[#This Row],[Evento]],base[[#This Row],[Tipo]]),'[1]tabela de preços'!$D$4:$E$14,2,0)</f>
        <v>90</v>
      </c>
      <c r="K3072" s="3">
        <v>9000</v>
      </c>
      <c r="L3072" s="3">
        <v>2993</v>
      </c>
      <c r="M3072" s="3">
        <v>6007</v>
      </c>
      <c r="N3072" t="s">
        <v>24</v>
      </c>
    </row>
    <row r="3073" spans="2:14" x14ac:dyDescent="0.25">
      <c r="B3073" s="2">
        <v>42741</v>
      </c>
      <c r="C3073" s="7">
        <f>YEAR(base[[#This Row],[Data]])</f>
        <v>2017</v>
      </c>
      <c r="D3073" s="7" t="str">
        <f>UPPER(TEXT(base[[#This Row],[Data]],"mmm"))</f>
        <v>JAN</v>
      </c>
      <c r="E3073" t="s">
        <v>10</v>
      </c>
      <c r="F3073" t="s">
        <v>16</v>
      </c>
      <c r="G3073" t="str">
        <f>PROPER(base[[#This Row],[Evento]]&amp;" "&amp;base[[#This Row],[Tipo]])</f>
        <v>Aniversário Adulto</v>
      </c>
      <c r="H3073" t="s">
        <v>12</v>
      </c>
      <c r="I3073">
        <v>150</v>
      </c>
      <c r="J3073" s="3">
        <f>VLOOKUP(_xlfn.CONCAT(base[[#This Row],[Evento]],base[[#This Row],[Tipo]]),'[1]tabela de preços'!$D$4:$E$14,2,0)</f>
        <v>120</v>
      </c>
      <c r="K3073" s="3">
        <v>18000</v>
      </c>
      <c r="L3073" s="3">
        <v>7228</v>
      </c>
      <c r="M3073" s="3">
        <v>10772</v>
      </c>
      <c r="N3073" t="s">
        <v>24</v>
      </c>
    </row>
    <row r="3074" spans="2:14" hidden="1" x14ac:dyDescent="0.25">
      <c r="B3074" s="2">
        <v>42778</v>
      </c>
      <c r="C3074" s="7">
        <f>YEAR(base[[#This Row],[Data]])</f>
        <v>2017</v>
      </c>
      <c r="D3074" s="7" t="str">
        <f>UPPER(TEXT(base[[#This Row],[Data]],"mmm"))</f>
        <v>FEV</v>
      </c>
      <c r="E3074" t="s">
        <v>10</v>
      </c>
      <c r="F3074" t="s">
        <v>17</v>
      </c>
      <c r="G3074" t="str">
        <f>PROPER(base[[#This Row],[Evento]]&amp;" "&amp;base[[#This Row],[Tipo]])</f>
        <v>Aniversário Melhor Idade</v>
      </c>
      <c r="H3074" t="s">
        <v>15</v>
      </c>
      <c r="I3074">
        <v>70</v>
      </c>
      <c r="J3074" s="3">
        <f>VLOOKUP(_xlfn.CONCAT(base[[#This Row],[Evento]],base[[#This Row],[Tipo]]),'[1]tabela de preços'!$D$4:$E$14,2,0)</f>
        <v>120</v>
      </c>
      <c r="K3074" s="3">
        <v>8400</v>
      </c>
      <c r="L3074" s="3">
        <v>3659</v>
      </c>
      <c r="M3074" s="3">
        <v>4741</v>
      </c>
      <c r="N3074" t="s">
        <v>24</v>
      </c>
    </row>
    <row r="3075" spans="2:14" hidden="1" x14ac:dyDescent="0.25">
      <c r="B3075" s="2">
        <v>43019</v>
      </c>
      <c r="C3075" s="7">
        <f>YEAR(base[[#This Row],[Data]])</f>
        <v>2017</v>
      </c>
      <c r="D3075" s="7" t="str">
        <f>UPPER(TEXT(base[[#This Row],[Data]],"mmm"))</f>
        <v>OUT</v>
      </c>
      <c r="E3075" t="s">
        <v>18</v>
      </c>
      <c r="F3075" t="s">
        <v>16</v>
      </c>
      <c r="G3075" t="str">
        <f>PROPER(base[[#This Row],[Evento]]&amp;" "&amp;base[[#This Row],[Tipo]])</f>
        <v>Casamento Adulto</v>
      </c>
      <c r="H3075" t="s">
        <v>12</v>
      </c>
      <c r="I3075">
        <v>120</v>
      </c>
      <c r="J3075" s="3">
        <f>VLOOKUP(_xlfn.CONCAT(base[[#This Row],[Evento]],base[[#This Row],[Tipo]]),'[1]tabela de preços'!$D$4:$E$14,2,0)</f>
        <v>150</v>
      </c>
      <c r="K3075" s="3">
        <v>18000</v>
      </c>
      <c r="L3075" s="3">
        <v>7508</v>
      </c>
      <c r="M3075" s="3">
        <v>10492</v>
      </c>
      <c r="N3075" t="s">
        <v>24</v>
      </c>
    </row>
    <row r="3076" spans="2:14" hidden="1" x14ac:dyDescent="0.25">
      <c r="B3076" s="2">
        <v>42624</v>
      </c>
      <c r="C3076" s="7">
        <f>YEAR(base[[#This Row],[Data]])</f>
        <v>2016</v>
      </c>
      <c r="D3076" s="7" t="str">
        <f>UPPER(TEXT(base[[#This Row],[Data]],"mmm"))</f>
        <v>SET</v>
      </c>
      <c r="E3076" t="s">
        <v>19</v>
      </c>
      <c r="F3076" t="s">
        <v>16</v>
      </c>
      <c r="G3076" t="str">
        <f>PROPER(base[[#This Row],[Evento]]&amp;" "&amp;base[[#This Row],[Tipo]])</f>
        <v>Bodas Adulto</v>
      </c>
      <c r="H3076" t="s">
        <v>15</v>
      </c>
      <c r="I3076">
        <v>100</v>
      </c>
      <c r="J3076" s="3">
        <f>VLOOKUP(_xlfn.CONCAT(base[[#This Row],[Evento]],base[[#This Row],[Tipo]]),'[1]tabela de preços'!$D$4:$E$14,2,0)</f>
        <v>150</v>
      </c>
      <c r="K3076" s="3">
        <v>15000</v>
      </c>
      <c r="L3076" s="3">
        <v>6112</v>
      </c>
      <c r="M3076" s="3">
        <v>8888</v>
      </c>
      <c r="N3076" t="s">
        <v>24</v>
      </c>
    </row>
    <row r="3077" spans="2:14" hidden="1" x14ac:dyDescent="0.25">
      <c r="B3077" s="2">
        <v>42838</v>
      </c>
      <c r="C3077" s="7">
        <f>YEAR(base[[#This Row],[Data]])</f>
        <v>2017</v>
      </c>
      <c r="D3077" s="7" t="str">
        <f>UPPER(TEXT(base[[#This Row],[Data]],"mmm"))</f>
        <v>ABR</v>
      </c>
      <c r="E3077" t="s">
        <v>19</v>
      </c>
      <c r="F3077" t="s">
        <v>17</v>
      </c>
      <c r="G3077" t="str">
        <f>PROPER(base[[#This Row],[Evento]]&amp;" "&amp;base[[#This Row],[Tipo]])</f>
        <v>Bodas Melhor Idade</v>
      </c>
      <c r="H3077" t="s">
        <v>12</v>
      </c>
      <c r="I3077">
        <v>200</v>
      </c>
      <c r="J3077" s="3">
        <f>VLOOKUP(_xlfn.CONCAT(base[[#This Row],[Evento]],base[[#This Row],[Tipo]]),'[1]tabela de preços'!$D$4:$E$14,2,0)</f>
        <v>120</v>
      </c>
      <c r="K3077" s="3">
        <v>24000</v>
      </c>
      <c r="L3077" s="3">
        <v>10783</v>
      </c>
      <c r="M3077" s="3">
        <v>13217</v>
      </c>
      <c r="N3077" t="s">
        <v>24</v>
      </c>
    </row>
    <row r="3078" spans="2:14" hidden="1" x14ac:dyDescent="0.25">
      <c r="B3078" s="2">
        <v>42383</v>
      </c>
      <c r="C3078" s="7">
        <f>YEAR(base[[#This Row],[Data]])</f>
        <v>2016</v>
      </c>
      <c r="D3078" s="7" t="str">
        <f>UPPER(TEXT(base[[#This Row],[Data]],"mmm"))</f>
        <v>JAN</v>
      </c>
      <c r="E3078" t="s">
        <v>20</v>
      </c>
      <c r="F3078" t="s">
        <v>16</v>
      </c>
      <c r="G3078" t="str">
        <f>PROPER(base[[#This Row],[Evento]]&amp;" "&amp;base[[#This Row],[Tipo]])</f>
        <v>Empresa Adulto</v>
      </c>
      <c r="H3078" t="s">
        <v>15</v>
      </c>
      <c r="I3078">
        <v>50</v>
      </c>
      <c r="J3078" s="3">
        <f>VLOOKUP(_xlfn.CONCAT(base[[#This Row],[Evento]],base[[#This Row],[Tipo]]),'[1]tabela de preços'!$D$4:$E$14,2,0)</f>
        <v>100</v>
      </c>
      <c r="K3078" s="3">
        <v>5000</v>
      </c>
      <c r="L3078" s="3">
        <v>1873</v>
      </c>
      <c r="M3078" s="3">
        <v>3127</v>
      </c>
      <c r="N3078" t="s">
        <v>24</v>
      </c>
    </row>
    <row r="3079" spans="2:14" hidden="1" x14ac:dyDescent="0.25">
      <c r="B3079" s="2">
        <v>42639</v>
      </c>
      <c r="C3079" s="7">
        <f>YEAR(base[[#This Row],[Data]])</f>
        <v>2016</v>
      </c>
      <c r="D3079" s="7" t="str">
        <f>UPPER(TEXT(base[[#This Row],[Data]],"mmm"))</f>
        <v>SET</v>
      </c>
      <c r="E3079" t="s">
        <v>21</v>
      </c>
      <c r="F3079" t="s">
        <v>14</v>
      </c>
      <c r="G3079" t="str">
        <f>PROPER(base[[#This Row],[Evento]]&amp;" "&amp;base[[#This Row],[Tipo]])</f>
        <v>15 Anos Teen</v>
      </c>
      <c r="H3079" t="s">
        <v>12</v>
      </c>
      <c r="I3079">
        <v>100</v>
      </c>
      <c r="J3079" s="3">
        <f>VLOOKUP(_xlfn.CONCAT(base[[#This Row],[Evento]],base[[#This Row],[Tipo]]),'[1]tabela de preços'!$D$4:$E$14,2,0)</f>
        <v>90</v>
      </c>
      <c r="K3079" s="3">
        <v>9000</v>
      </c>
      <c r="L3079" s="3">
        <v>3960</v>
      </c>
      <c r="M3079" s="3">
        <v>5040</v>
      </c>
      <c r="N3079" t="s">
        <v>24</v>
      </c>
    </row>
    <row r="3080" spans="2:14" hidden="1" x14ac:dyDescent="0.25">
      <c r="B3080" s="2">
        <v>42912</v>
      </c>
      <c r="C3080" s="7">
        <f>YEAR(base[[#This Row],[Data]])</f>
        <v>2017</v>
      </c>
      <c r="D3080" s="7" t="str">
        <f>UPPER(TEXT(base[[#This Row],[Data]],"mmm"))</f>
        <v>JUN</v>
      </c>
      <c r="E3080" t="s">
        <v>22</v>
      </c>
      <c r="F3080" t="s">
        <v>16</v>
      </c>
      <c r="G3080" t="str">
        <f>PROPER(base[[#This Row],[Evento]]&amp;" "&amp;base[[#This Row],[Tipo]])</f>
        <v>Despedida Adulto</v>
      </c>
      <c r="H3080" t="s">
        <v>15</v>
      </c>
      <c r="I3080">
        <v>150</v>
      </c>
      <c r="J3080" s="3">
        <f>VLOOKUP(_xlfn.CONCAT(base[[#This Row],[Evento]],base[[#This Row],[Tipo]]),'[1]tabela de preços'!$D$4:$E$14,2,0)</f>
        <v>120</v>
      </c>
      <c r="K3080" s="3">
        <v>18000</v>
      </c>
      <c r="L3080" s="3">
        <v>6928</v>
      </c>
      <c r="M3080" s="3">
        <v>11072</v>
      </c>
      <c r="N3080" t="s">
        <v>24</v>
      </c>
    </row>
    <row r="3081" spans="2:14" hidden="1" x14ac:dyDescent="0.25">
      <c r="B3081" s="2">
        <v>42422</v>
      </c>
      <c r="C3081" s="7">
        <f>YEAR(base[[#This Row],[Data]])</f>
        <v>2016</v>
      </c>
      <c r="D3081" s="7" t="str">
        <f>UPPER(TEXT(base[[#This Row],[Data]],"mmm"))</f>
        <v>FEV</v>
      </c>
      <c r="E3081" t="s">
        <v>10</v>
      </c>
      <c r="F3081" t="s">
        <v>11</v>
      </c>
      <c r="G3081" t="str">
        <f>PROPER(base[[#This Row],[Evento]]&amp;" "&amp;base[[#This Row],[Tipo]])</f>
        <v>Aniversário Infantil</v>
      </c>
      <c r="H3081" t="s">
        <v>12</v>
      </c>
      <c r="I3081">
        <v>50</v>
      </c>
      <c r="J3081" s="3">
        <f>VLOOKUP(_xlfn.CONCAT(base[[#This Row],[Evento]],base[[#This Row],[Tipo]]),'[1]tabela de preços'!$D$4:$E$14,2,0)</f>
        <v>70</v>
      </c>
      <c r="K3081" s="3">
        <v>3500</v>
      </c>
      <c r="L3081" s="3">
        <v>1293</v>
      </c>
      <c r="M3081" s="3">
        <v>2207</v>
      </c>
      <c r="N3081" t="s">
        <v>24</v>
      </c>
    </row>
    <row r="3082" spans="2:14" hidden="1" x14ac:dyDescent="0.25">
      <c r="B3082" s="2">
        <v>42589</v>
      </c>
      <c r="C3082" s="7">
        <f>YEAR(base[[#This Row],[Data]])</f>
        <v>2016</v>
      </c>
      <c r="D3082" s="7" t="str">
        <f>UPPER(TEXT(base[[#This Row],[Data]],"mmm"))</f>
        <v>AGO</v>
      </c>
      <c r="E3082" t="s">
        <v>10</v>
      </c>
      <c r="F3082" t="s">
        <v>14</v>
      </c>
      <c r="G3082" t="str">
        <f>PROPER(base[[#This Row],[Evento]]&amp;" "&amp;base[[#This Row],[Tipo]])</f>
        <v>Aniversário Teen</v>
      </c>
      <c r="H3082" t="s">
        <v>15</v>
      </c>
      <c r="I3082">
        <v>100</v>
      </c>
      <c r="J3082" s="3">
        <f>VLOOKUP(_xlfn.CONCAT(base[[#This Row],[Evento]],base[[#This Row],[Tipo]]),'[1]tabela de preços'!$D$4:$E$14,2,0)</f>
        <v>90</v>
      </c>
      <c r="K3082" s="3">
        <v>9000</v>
      </c>
      <c r="L3082" s="3">
        <v>3086</v>
      </c>
      <c r="M3082" s="3">
        <v>5914</v>
      </c>
      <c r="N3082" t="s">
        <v>24</v>
      </c>
    </row>
    <row r="3083" spans="2:14" hidden="1" x14ac:dyDescent="0.25">
      <c r="B3083" s="2">
        <v>42831</v>
      </c>
      <c r="C3083" s="7">
        <f>YEAR(base[[#This Row],[Data]])</f>
        <v>2017</v>
      </c>
      <c r="D3083" s="7" t="str">
        <f>UPPER(TEXT(base[[#This Row],[Data]],"mmm"))</f>
        <v>ABR</v>
      </c>
      <c r="E3083" t="s">
        <v>10</v>
      </c>
      <c r="F3083" t="s">
        <v>16</v>
      </c>
      <c r="G3083" t="str">
        <f>PROPER(base[[#This Row],[Evento]]&amp;" "&amp;base[[#This Row],[Tipo]])</f>
        <v>Aniversário Adulto</v>
      </c>
      <c r="H3083" t="s">
        <v>12</v>
      </c>
      <c r="I3083">
        <v>150</v>
      </c>
      <c r="J3083" s="3">
        <f>VLOOKUP(_xlfn.CONCAT(base[[#This Row],[Evento]],base[[#This Row],[Tipo]]),'[1]tabela de preços'!$D$4:$E$14,2,0)</f>
        <v>120</v>
      </c>
      <c r="K3083" s="3">
        <v>18000</v>
      </c>
      <c r="L3083" s="3">
        <v>7598</v>
      </c>
      <c r="M3083" s="3">
        <v>10402</v>
      </c>
      <c r="N3083" t="s">
        <v>24</v>
      </c>
    </row>
    <row r="3084" spans="2:14" hidden="1" x14ac:dyDescent="0.25">
      <c r="B3084" s="2">
        <v>42822</v>
      </c>
      <c r="C3084" s="7">
        <f>YEAR(base[[#This Row],[Data]])</f>
        <v>2017</v>
      </c>
      <c r="D3084" s="7" t="str">
        <f>UPPER(TEXT(base[[#This Row],[Data]],"mmm"))</f>
        <v>MAR</v>
      </c>
      <c r="E3084" t="s">
        <v>10</v>
      </c>
      <c r="F3084" t="s">
        <v>17</v>
      </c>
      <c r="G3084" t="str">
        <f>PROPER(base[[#This Row],[Evento]]&amp;" "&amp;base[[#This Row],[Tipo]])</f>
        <v>Aniversário Melhor Idade</v>
      </c>
      <c r="H3084" t="s">
        <v>15</v>
      </c>
      <c r="I3084">
        <v>70</v>
      </c>
      <c r="J3084" s="3">
        <f>VLOOKUP(_xlfn.CONCAT(base[[#This Row],[Evento]],base[[#This Row],[Tipo]]),'[1]tabela de preços'!$D$4:$E$14,2,0)</f>
        <v>120</v>
      </c>
      <c r="K3084" s="3">
        <v>8400</v>
      </c>
      <c r="L3084" s="3">
        <v>3746</v>
      </c>
      <c r="M3084" s="3">
        <v>4654</v>
      </c>
      <c r="N3084" t="s">
        <v>24</v>
      </c>
    </row>
    <row r="3085" spans="2:14" hidden="1" x14ac:dyDescent="0.25">
      <c r="B3085" s="2">
        <v>42978</v>
      </c>
      <c r="C3085" s="7">
        <f>YEAR(base[[#This Row],[Data]])</f>
        <v>2017</v>
      </c>
      <c r="D3085" s="7" t="str">
        <f>UPPER(TEXT(base[[#This Row],[Data]],"mmm"))</f>
        <v>AGO</v>
      </c>
      <c r="E3085" t="s">
        <v>18</v>
      </c>
      <c r="F3085" t="s">
        <v>16</v>
      </c>
      <c r="G3085" t="str">
        <f>PROPER(base[[#This Row],[Evento]]&amp;" "&amp;base[[#This Row],[Tipo]])</f>
        <v>Casamento Adulto</v>
      </c>
      <c r="H3085" t="s">
        <v>12</v>
      </c>
      <c r="I3085">
        <v>120</v>
      </c>
      <c r="J3085" s="3">
        <f>VLOOKUP(_xlfn.CONCAT(base[[#This Row],[Evento]],base[[#This Row],[Tipo]]),'[1]tabela de preços'!$D$4:$E$14,2,0)</f>
        <v>150</v>
      </c>
      <c r="K3085" s="3">
        <v>18000</v>
      </c>
      <c r="L3085" s="3">
        <v>8049</v>
      </c>
      <c r="M3085" s="3">
        <v>9951</v>
      </c>
      <c r="N3085" t="s">
        <v>24</v>
      </c>
    </row>
    <row r="3086" spans="2:14" hidden="1" x14ac:dyDescent="0.25">
      <c r="B3086" s="2">
        <v>43015</v>
      </c>
      <c r="C3086" s="7">
        <f>YEAR(base[[#This Row],[Data]])</f>
        <v>2017</v>
      </c>
      <c r="D3086" s="7" t="str">
        <f>UPPER(TEXT(base[[#This Row],[Data]],"mmm"))</f>
        <v>OUT</v>
      </c>
      <c r="E3086" t="s">
        <v>19</v>
      </c>
      <c r="F3086" t="s">
        <v>16</v>
      </c>
      <c r="G3086" t="str">
        <f>PROPER(base[[#This Row],[Evento]]&amp;" "&amp;base[[#This Row],[Tipo]])</f>
        <v>Bodas Adulto</v>
      </c>
      <c r="H3086" t="s">
        <v>15</v>
      </c>
      <c r="I3086">
        <v>100</v>
      </c>
      <c r="J3086" s="3">
        <f>VLOOKUP(_xlfn.CONCAT(base[[#This Row],[Evento]],base[[#This Row],[Tipo]]),'[1]tabela de preços'!$D$4:$E$14,2,0)</f>
        <v>150</v>
      </c>
      <c r="K3086" s="3">
        <v>15000</v>
      </c>
      <c r="L3086" s="3">
        <v>6124</v>
      </c>
      <c r="M3086" s="3">
        <v>8876</v>
      </c>
      <c r="N3086" t="s">
        <v>24</v>
      </c>
    </row>
    <row r="3087" spans="2:14" hidden="1" x14ac:dyDescent="0.25">
      <c r="B3087" s="2">
        <v>43018</v>
      </c>
      <c r="C3087" s="7">
        <f>YEAR(base[[#This Row],[Data]])</f>
        <v>2017</v>
      </c>
      <c r="D3087" s="7" t="str">
        <f>UPPER(TEXT(base[[#This Row],[Data]],"mmm"))</f>
        <v>OUT</v>
      </c>
      <c r="E3087" t="s">
        <v>19</v>
      </c>
      <c r="F3087" t="s">
        <v>17</v>
      </c>
      <c r="G3087" t="str">
        <f>PROPER(base[[#This Row],[Evento]]&amp;" "&amp;base[[#This Row],[Tipo]])</f>
        <v>Bodas Melhor Idade</v>
      </c>
      <c r="H3087" t="s">
        <v>12</v>
      </c>
      <c r="I3087">
        <v>200</v>
      </c>
      <c r="J3087" s="3">
        <f>VLOOKUP(_xlfn.CONCAT(base[[#This Row],[Evento]],base[[#This Row],[Tipo]]),'[1]tabela de preços'!$D$4:$E$14,2,0)</f>
        <v>120</v>
      </c>
      <c r="K3087" s="3">
        <v>24000</v>
      </c>
      <c r="L3087" s="3">
        <v>10507</v>
      </c>
      <c r="M3087" s="3">
        <v>13493</v>
      </c>
      <c r="N3087" t="s">
        <v>24</v>
      </c>
    </row>
    <row r="3088" spans="2:14" hidden="1" x14ac:dyDescent="0.25">
      <c r="B3088" s="2">
        <v>42439</v>
      </c>
      <c r="C3088" s="7">
        <f>YEAR(base[[#This Row],[Data]])</f>
        <v>2016</v>
      </c>
      <c r="D3088" s="7" t="str">
        <f>UPPER(TEXT(base[[#This Row],[Data]],"mmm"))</f>
        <v>MAR</v>
      </c>
      <c r="E3088" t="s">
        <v>20</v>
      </c>
      <c r="F3088" t="s">
        <v>16</v>
      </c>
      <c r="G3088" t="str">
        <f>PROPER(base[[#This Row],[Evento]]&amp;" "&amp;base[[#This Row],[Tipo]])</f>
        <v>Empresa Adulto</v>
      </c>
      <c r="H3088" t="s">
        <v>15</v>
      </c>
      <c r="I3088">
        <v>50</v>
      </c>
      <c r="J3088" s="3">
        <f>VLOOKUP(_xlfn.CONCAT(base[[#This Row],[Evento]],base[[#This Row],[Tipo]]),'[1]tabela de preços'!$D$4:$E$14,2,0)</f>
        <v>100</v>
      </c>
      <c r="K3088" s="3">
        <v>5000</v>
      </c>
      <c r="L3088" s="3">
        <v>1677</v>
      </c>
      <c r="M3088" s="3">
        <v>3323</v>
      </c>
      <c r="N3088" t="s">
        <v>24</v>
      </c>
    </row>
    <row r="3089" spans="2:14" hidden="1" x14ac:dyDescent="0.25">
      <c r="B3089" s="2">
        <v>42566</v>
      </c>
      <c r="C3089" s="7">
        <f>YEAR(base[[#This Row],[Data]])</f>
        <v>2016</v>
      </c>
      <c r="D3089" s="7" t="str">
        <f>UPPER(TEXT(base[[#This Row],[Data]],"mmm"))</f>
        <v>JUL</v>
      </c>
      <c r="E3089" t="s">
        <v>21</v>
      </c>
      <c r="F3089" t="s">
        <v>14</v>
      </c>
      <c r="G3089" t="str">
        <f>PROPER(base[[#This Row],[Evento]]&amp;" "&amp;base[[#This Row],[Tipo]])</f>
        <v>15 Anos Teen</v>
      </c>
      <c r="H3089" t="s">
        <v>12</v>
      </c>
      <c r="I3089">
        <v>100</v>
      </c>
      <c r="J3089" s="3">
        <f>VLOOKUP(_xlfn.CONCAT(base[[#This Row],[Evento]],base[[#This Row],[Tipo]]),'[1]tabela de preços'!$D$4:$E$14,2,0)</f>
        <v>90</v>
      </c>
      <c r="K3089" s="3">
        <v>9000</v>
      </c>
      <c r="L3089" s="3">
        <v>3577</v>
      </c>
      <c r="M3089" s="3">
        <v>5423</v>
      </c>
      <c r="N3089" t="s">
        <v>24</v>
      </c>
    </row>
    <row r="3090" spans="2:14" hidden="1" x14ac:dyDescent="0.25">
      <c r="B3090" s="2">
        <v>43075</v>
      </c>
      <c r="C3090" s="7">
        <f>YEAR(base[[#This Row],[Data]])</f>
        <v>2017</v>
      </c>
      <c r="D3090" s="7" t="str">
        <f>UPPER(TEXT(base[[#This Row],[Data]],"mmm"))</f>
        <v>DEZ</v>
      </c>
      <c r="E3090" t="s">
        <v>22</v>
      </c>
      <c r="F3090" t="s">
        <v>16</v>
      </c>
      <c r="G3090" t="str">
        <f>PROPER(base[[#This Row],[Evento]]&amp;" "&amp;base[[#This Row],[Tipo]])</f>
        <v>Despedida Adulto</v>
      </c>
      <c r="H3090" t="s">
        <v>15</v>
      </c>
      <c r="I3090">
        <v>150</v>
      </c>
      <c r="J3090" s="3">
        <f>VLOOKUP(_xlfn.CONCAT(base[[#This Row],[Evento]],base[[#This Row],[Tipo]]),'[1]tabela de preços'!$D$4:$E$14,2,0)</f>
        <v>120</v>
      </c>
      <c r="K3090" s="3">
        <v>18000</v>
      </c>
      <c r="L3090" s="3">
        <v>6833</v>
      </c>
      <c r="M3090" s="3">
        <v>11167</v>
      </c>
      <c r="N3090" t="s">
        <v>24</v>
      </c>
    </row>
    <row r="3091" spans="2:14" hidden="1" x14ac:dyDescent="0.25">
      <c r="B3091" s="2">
        <v>42550</v>
      </c>
      <c r="C3091" s="7">
        <f>YEAR(base[[#This Row],[Data]])</f>
        <v>2016</v>
      </c>
      <c r="D3091" s="7" t="str">
        <f>UPPER(TEXT(base[[#This Row],[Data]],"mmm"))</f>
        <v>JUN</v>
      </c>
      <c r="E3091" t="s">
        <v>10</v>
      </c>
      <c r="F3091" t="s">
        <v>11</v>
      </c>
      <c r="G3091" t="str">
        <f>PROPER(base[[#This Row],[Evento]]&amp;" "&amp;base[[#This Row],[Tipo]])</f>
        <v>Aniversário Infantil</v>
      </c>
      <c r="H3091" t="s">
        <v>12</v>
      </c>
      <c r="I3091">
        <v>50</v>
      </c>
      <c r="J3091" s="3">
        <f>VLOOKUP(_xlfn.CONCAT(base[[#This Row],[Evento]],base[[#This Row],[Tipo]]),'[1]tabela de preços'!$D$4:$E$14,2,0)</f>
        <v>70</v>
      </c>
      <c r="K3091" s="3">
        <v>3500</v>
      </c>
      <c r="L3091" s="3">
        <v>1569</v>
      </c>
      <c r="M3091" s="3">
        <v>1931</v>
      </c>
      <c r="N3091" t="s">
        <v>24</v>
      </c>
    </row>
    <row r="3092" spans="2:14" hidden="1" x14ac:dyDescent="0.25">
      <c r="B3092" s="2">
        <v>42676</v>
      </c>
      <c r="C3092" s="7">
        <f>YEAR(base[[#This Row],[Data]])</f>
        <v>2016</v>
      </c>
      <c r="D3092" s="7" t="str">
        <f>UPPER(TEXT(base[[#This Row],[Data]],"mmm"))</f>
        <v>NOV</v>
      </c>
      <c r="E3092" t="s">
        <v>10</v>
      </c>
      <c r="F3092" t="s">
        <v>14</v>
      </c>
      <c r="G3092" t="str">
        <f>PROPER(base[[#This Row],[Evento]]&amp;" "&amp;base[[#This Row],[Tipo]])</f>
        <v>Aniversário Teen</v>
      </c>
      <c r="H3092" t="s">
        <v>15</v>
      </c>
      <c r="I3092">
        <v>100</v>
      </c>
      <c r="J3092" s="3">
        <f>VLOOKUP(_xlfn.CONCAT(base[[#This Row],[Evento]],base[[#This Row],[Tipo]]),'[1]tabela de preços'!$D$4:$E$14,2,0)</f>
        <v>90</v>
      </c>
      <c r="K3092" s="3">
        <v>9000</v>
      </c>
      <c r="L3092" s="3">
        <v>3416</v>
      </c>
      <c r="M3092" s="3">
        <v>5584</v>
      </c>
      <c r="N3092" t="s">
        <v>24</v>
      </c>
    </row>
    <row r="3093" spans="2:14" hidden="1" x14ac:dyDescent="0.25">
      <c r="B3093" s="2">
        <v>43061</v>
      </c>
      <c r="C3093" s="7">
        <f>YEAR(base[[#This Row],[Data]])</f>
        <v>2017</v>
      </c>
      <c r="D3093" s="7" t="str">
        <f>UPPER(TEXT(base[[#This Row],[Data]],"mmm"))</f>
        <v>NOV</v>
      </c>
      <c r="E3093" t="s">
        <v>10</v>
      </c>
      <c r="F3093" t="s">
        <v>16</v>
      </c>
      <c r="G3093" t="str">
        <f>PROPER(base[[#This Row],[Evento]]&amp;" "&amp;base[[#This Row],[Tipo]])</f>
        <v>Aniversário Adulto</v>
      </c>
      <c r="H3093" t="s">
        <v>12</v>
      </c>
      <c r="I3093">
        <v>150</v>
      </c>
      <c r="J3093" s="3">
        <f>VLOOKUP(_xlfn.CONCAT(base[[#This Row],[Evento]],base[[#This Row],[Tipo]]),'[1]tabela de preços'!$D$4:$E$14,2,0)</f>
        <v>120</v>
      </c>
      <c r="K3093" s="3">
        <v>18000</v>
      </c>
      <c r="L3093" s="3">
        <v>7813</v>
      </c>
      <c r="M3093" s="3">
        <v>10187</v>
      </c>
      <c r="N3093" t="s">
        <v>24</v>
      </c>
    </row>
    <row r="3094" spans="2:14" hidden="1" x14ac:dyDescent="0.25">
      <c r="B3094" s="2">
        <v>42373</v>
      </c>
      <c r="C3094" s="7">
        <f>YEAR(base[[#This Row],[Data]])</f>
        <v>2016</v>
      </c>
      <c r="D3094" s="7" t="str">
        <f>UPPER(TEXT(base[[#This Row],[Data]],"mmm"))</f>
        <v>JAN</v>
      </c>
      <c r="E3094" t="s">
        <v>10</v>
      </c>
      <c r="F3094" t="s">
        <v>17</v>
      </c>
      <c r="G3094" t="str">
        <f>PROPER(base[[#This Row],[Evento]]&amp;" "&amp;base[[#This Row],[Tipo]])</f>
        <v>Aniversário Melhor Idade</v>
      </c>
      <c r="H3094" t="s">
        <v>15</v>
      </c>
      <c r="I3094">
        <v>70</v>
      </c>
      <c r="J3094" s="3">
        <f>VLOOKUP(_xlfn.CONCAT(base[[#This Row],[Evento]],base[[#This Row],[Tipo]]),'[1]tabela de preços'!$D$4:$E$14,2,0)</f>
        <v>120</v>
      </c>
      <c r="K3094" s="3">
        <v>8400</v>
      </c>
      <c r="L3094" s="3">
        <v>3134</v>
      </c>
      <c r="M3094" s="3">
        <v>5266</v>
      </c>
      <c r="N3094" t="s">
        <v>24</v>
      </c>
    </row>
    <row r="3095" spans="2:14" hidden="1" x14ac:dyDescent="0.25">
      <c r="B3095" s="2">
        <v>42881</v>
      </c>
      <c r="C3095" s="7">
        <f>YEAR(base[[#This Row],[Data]])</f>
        <v>2017</v>
      </c>
      <c r="D3095" s="7" t="str">
        <f>UPPER(TEXT(base[[#This Row],[Data]],"mmm"))</f>
        <v>MAI</v>
      </c>
      <c r="E3095" t="s">
        <v>18</v>
      </c>
      <c r="F3095" t="s">
        <v>16</v>
      </c>
      <c r="G3095" t="str">
        <f>PROPER(base[[#This Row],[Evento]]&amp;" "&amp;base[[#This Row],[Tipo]])</f>
        <v>Casamento Adulto</v>
      </c>
      <c r="H3095" t="s">
        <v>12</v>
      </c>
      <c r="I3095">
        <v>120</v>
      </c>
      <c r="J3095" s="3">
        <f>VLOOKUP(_xlfn.CONCAT(base[[#This Row],[Evento]],base[[#This Row],[Tipo]]),'[1]tabela de preços'!$D$4:$E$14,2,0)</f>
        <v>150</v>
      </c>
      <c r="K3095" s="3">
        <v>18000</v>
      </c>
      <c r="L3095" s="3">
        <v>6629</v>
      </c>
      <c r="M3095" s="3">
        <v>11371</v>
      </c>
      <c r="N3095" t="s">
        <v>24</v>
      </c>
    </row>
    <row r="3096" spans="2:14" hidden="1" x14ac:dyDescent="0.25">
      <c r="B3096" s="2">
        <v>43060</v>
      </c>
      <c r="C3096" s="7">
        <f>YEAR(base[[#This Row],[Data]])</f>
        <v>2017</v>
      </c>
      <c r="D3096" s="7" t="str">
        <f>UPPER(TEXT(base[[#This Row],[Data]],"mmm"))</f>
        <v>NOV</v>
      </c>
      <c r="E3096" t="s">
        <v>19</v>
      </c>
      <c r="F3096" t="s">
        <v>16</v>
      </c>
      <c r="G3096" t="str">
        <f>PROPER(base[[#This Row],[Evento]]&amp;" "&amp;base[[#This Row],[Tipo]])</f>
        <v>Bodas Adulto</v>
      </c>
      <c r="H3096" t="s">
        <v>15</v>
      </c>
      <c r="I3096">
        <v>100</v>
      </c>
      <c r="J3096" s="3">
        <f>VLOOKUP(_xlfn.CONCAT(base[[#This Row],[Evento]],base[[#This Row],[Tipo]]),'[1]tabela de preços'!$D$4:$E$14,2,0)</f>
        <v>150</v>
      </c>
      <c r="K3096" s="3">
        <v>15000</v>
      </c>
      <c r="L3096" s="3">
        <v>5758</v>
      </c>
      <c r="M3096" s="3">
        <v>9242</v>
      </c>
      <c r="N3096" t="s">
        <v>24</v>
      </c>
    </row>
    <row r="3097" spans="2:14" hidden="1" x14ac:dyDescent="0.25">
      <c r="B3097" s="2">
        <v>42582</v>
      </c>
      <c r="C3097" s="7">
        <f>YEAR(base[[#This Row],[Data]])</f>
        <v>2016</v>
      </c>
      <c r="D3097" s="7" t="str">
        <f>UPPER(TEXT(base[[#This Row],[Data]],"mmm"))</f>
        <v>JUL</v>
      </c>
      <c r="E3097" t="s">
        <v>19</v>
      </c>
      <c r="F3097" t="s">
        <v>17</v>
      </c>
      <c r="G3097" t="str">
        <f>PROPER(base[[#This Row],[Evento]]&amp;" "&amp;base[[#This Row],[Tipo]])</f>
        <v>Bodas Melhor Idade</v>
      </c>
      <c r="H3097" t="s">
        <v>12</v>
      </c>
      <c r="I3097">
        <v>200</v>
      </c>
      <c r="J3097" s="3">
        <f>VLOOKUP(_xlfn.CONCAT(base[[#This Row],[Evento]],base[[#This Row],[Tipo]]),'[1]tabela de preços'!$D$4:$E$14,2,0)</f>
        <v>120</v>
      </c>
      <c r="K3097" s="3">
        <v>24000</v>
      </c>
      <c r="L3097" s="3">
        <v>8261</v>
      </c>
      <c r="M3097" s="3">
        <v>15739</v>
      </c>
      <c r="N3097" t="s">
        <v>24</v>
      </c>
    </row>
    <row r="3098" spans="2:14" hidden="1" x14ac:dyDescent="0.25">
      <c r="B3098" s="2">
        <v>42546</v>
      </c>
      <c r="C3098" s="7">
        <f>YEAR(base[[#This Row],[Data]])</f>
        <v>2016</v>
      </c>
      <c r="D3098" s="7" t="str">
        <f>UPPER(TEXT(base[[#This Row],[Data]],"mmm"))</f>
        <v>JUN</v>
      </c>
      <c r="E3098" t="s">
        <v>20</v>
      </c>
      <c r="F3098" t="s">
        <v>16</v>
      </c>
      <c r="G3098" t="str">
        <f>PROPER(base[[#This Row],[Evento]]&amp;" "&amp;base[[#This Row],[Tipo]])</f>
        <v>Empresa Adulto</v>
      </c>
      <c r="H3098" t="s">
        <v>15</v>
      </c>
      <c r="I3098">
        <v>50</v>
      </c>
      <c r="J3098" s="3">
        <f>VLOOKUP(_xlfn.CONCAT(base[[#This Row],[Evento]],base[[#This Row],[Tipo]]),'[1]tabela de preços'!$D$4:$E$14,2,0)</f>
        <v>100</v>
      </c>
      <c r="K3098" s="3">
        <v>5000</v>
      </c>
      <c r="L3098" s="3">
        <v>1911</v>
      </c>
      <c r="M3098" s="3">
        <v>3089</v>
      </c>
      <c r="N3098" t="s">
        <v>24</v>
      </c>
    </row>
    <row r="3099" spans="2:14" hidden="1" x14ac:dyDescent="0.25">
      <c r="B3099" s="2">
        <v>42391</v>
      </c>
      <c r="C3099" s="7">
        <f>YEAR(base[[#This Row],[Data]])</f>
        <v>2016</v>
      </c>
      <c r="D3099" s="7" t="str">
        <f>UPPER(TEXT(base[[#This Row],[Data]],"mmm"))</f>
        <v>JAN</v>
      </c>
      <c r="E3099" t="s">
        <v>21</v>
      </c>
      <c r="F3099" t="s">
        <v>14</v>
      </c>
      <c r="G3099" t="str">
        <f>PROPER(base[[#This Row],[Evento]]&amp;" "&amp;base[[#This Row],[Tipo]])</f>
        <v>15 Anos Teen</v>
      </c>
      <c r="H3099" t="s">
        <v>12</v>
      </c>
      <c r="I3099">
        <v>100</v>
      </c>
      <c r="J3099" s="3">
        <f>VLOOKUP(_xlfn.CONCAT(base[[#This Row],[Evento]],base[[#This Row],[Tipo]]),'[1]tabela de preços'!$D$4:$E$14,2,0)</f>
        <v>90</v>
      </c>
      <c r="K3099" s="3">
        <v>9000</v>
      </c>
      <c r="L3099" s="3">
        <v>4012</v>
      </c>
      <c r="M3099" s="3">
        <v>4988</v>
      </c>
      <c r="N3099" t="s">
        <v>24</v>
      </c>
    </row>
    <row r="3100" spans="2:14" hidden="1" x14ac:dyDescent="0.25">
      <c r="B3100" s="2">
        <v>42499</v>
      </c>
      <c r="C3100" s="7">
        <f>YEAR(base[[#This Row],[Data]])</f>
        <v>2016</v>
      </c>
      <c r="D3100" s="7" t="str">
        <f>UPPER(TEXT(base[[#This Row],[Data]],"mmm"))</f>
        <v>MAI</v>
      </c>
      <c r="E3100" t="s">
        <v>22</v>
      </c>
      <c r="F3100" t="s">
        <v>16</v>
      </c>
      <c r="G3100" t="str">
        <f>PROPER(base[[#This Row],[Evento]]&amp;" "&amp;base[[#This Row],[Tipo]])</f>
        <v>Despedida Adulto</v>
      </c>
      <c r="H3100" t="s">
        <v>15</v>
      </c>
      <c r="I3100">
        <v>150</v>
      </c>
      <c r="J3100" s="3">
        <f>VLOOKUP(_xlfn.CONCAT(base[[#This Row],[Evento]],base[[#This Row],[Tipo]]),'[1]tabela de preços'!$D$4:$E$14,2,0)</f>
        <v>120</v>
      </c>
      <c r="K3100" s="3">
        <v>18000</v>
      </c>
      <c r="L3100" s="3">
        <v>6094</v>
      </c>
      <c r="M3100" s="3">
        <v>11906</v>
      </c>
      <c r="N3100" t="s">
        <v>24</v>
      </c>
    </row>
    <row r="3101" spans="2:14" hidden="1" x14ac:dyDescent="0.25">
      <c r="B3101" s="2">
        <v>42546</v>
      </c>
      <c r="C3101" s="7">
        <f>YEAR(base[[#This Row],[Data]])</f>
        <v>2016</v>
      </c>
      <c r="D3101" s="7" t="str">
        <f>UPPER(TEXT(base[[#This Row],[Data]],"mmm"))</f>
        <v>JUN</v>
      </c>
      <c r="E3101" t="s">
        <v>10</v>
      </c>
      <c r="F3101" t="s">
        <v>11</v>
      </c>
      <c r="G3101" t="str">
        <f>PROPER(base[[#This Row],[Evento]]&amp;" "&amp;base[[#This Row],[Tipo]])</f>
        <v>Aniversário Infantil</v>
      </c>
      <c r="H3101" t="s">
        <v>12</v>
      </c>
      <c r="I3101">
        <v>50</v>
      </c>
      <c r="J3101" s="3">
        <f>VLOOKUP(_xlfn.CONCAT(base[[#This Row],[Evento]],base[[#This Row],[Tipo]]),'[1]tabela de preços'!$D$4:$E$14,2,0)</f>
        <v>70</v>
      </c>
      <c r="K3101" s="3">
        <v>3500</v>
      </c>
      <c r="L3101" s="3">
        <v>1166</v>
      </c>
      <c r="M3101" s="3">
        <v>2334</v>
      </c>
      <c r="N3101" t="s">
        <v>24</v>
      </c>
    </row>
    <row r="3102" spans="2:14" hidden="1" x14ac:dyDescent="0.25">
      <c r="B3102" s="2">
        <v>43000</v>
      </c>
      <c r="C3102" s="7">
        <f>YEAR(base[[#This Row],[Data]])</f>
        <v>2017</v>
      </c>
      <c r="D3102" s="7" t="str">
        <f>UPPER(TEXT(base[[#This Row],[Data]],"mmm"))</f>
        <v>SET</v>
      </c>
      <c r="E3102" t="s">
        <v>10</v>
      </c>
      <c r="F3102" t="s">
        <v>14</v>
      </c>
      <c r="G3102" t="str">
        <f>PROPER(base[[#This Row],[Evento]]&amp;" "&amp;base[[#This Row],[Tipo]])</f>
        <v>Aniversário Teen</v>
      </c>
      <c r="H3102" t="s">
        <v>15</v>
      </c>
      <c r="I3102">
        <v>100</v>
      </c>
      <c r="J3102" s="3">
        <f>VLOOKUP(_xlfn.CONCAT(base[[#This Row],[Evento]],base[[#This Row],[Tipo]]),'[1]tabela de preços'!$D$4:$E$14,2,0)</f>
        <v>90</v>
      </c>
      <c r="K3102" s="3">
        <v>9000</v>
      </c>
      <c r="L3102" s="3">
        <v>3917</v>
      </c>
      <c r="M3102" s="3">
        <v>5083</v>
      </c>
      <c r="N3102" t="s">
        <v>24</v>
      </c>
    </row>
    <row r="3103" spans="2:14" hidden="1" x14ac:dyDescent="0.25">
      <c r="B3103" s="2">
        <v>42956</v>
      </c>
      <c r="C3103" s="7">
        <f>YEAR(base[[#This Row],[Data]])</f>
        <v>2017</v>
      </c>
      <c r="D3103" s="7" t="str">
        <f>UPPER(TEXT(base[[#This Row],[Data]],"mmm"))</f>
        <v>AGO</v>
      </c>
      <c r="E3103" t="s">
        <v>10</v>
      </c>
      <c r="F3103" t="s">
        <v>16</v>
      </c>
      <c r="G3103" t="str">
        <f>PROPER(base[[#This Row],[Evento]]&amp;" "&amp;base[[#This Row],[Tipo]])</f>
        <v>Aniversário Adulto</v>
      </c>
      <c r="H3103" t="s">
        <v>12</v>
      </c>
      <c r="I3103">
        <v>150</v>
      </c>
      <c r="J3103" s="3">
        <f>VLOOKUP(_xlfn.CONCAT(base[[#This Row],[Evento]],base[[#This Row],[Tipo]]),'[1]tabela de preços'!$D$4:$E$14,2,0)</f>
        <v>120</v>
      </c>
      <c r="K3103" s="3">
        <v>18000</v>
      </c>
      <c r="L3103" s="3">
        <v>7661</v>
      </c>
      <c r="M3103" s="3">
        <v>10339</v>
      </c>
      <c r="N3103" t="s">
        <v>24</v>
      </c>
    </row>
    <row r="3104" spans="2:14" hidden="1" x14ac:dyDescent="0.25">
      <c r="B3104" s="2">
        <v>42532</v>
      </c>
      <c r="C3104" s="7">
        <f>YEAR(base[[#This Row],[Data]])</f>
        <v>2016</v>
      </c>
      <c r="D3104" s="7" t="str">
        <f>UPPER(TEXT(base[[#This Row],[Data]],"mmm"))</f>
        <v>JUN</v>
      </c>
      <c r="E3104" t="s">
        <v>10</v>
      </c>
      <c r="F3104" t="s">
        <v>17</v>
      </c>
      <c r="G3104" t="str">
        <f>PROPER(base[[#This Row],[Evento]]&amp;" "&amp;base[[#This Row],[Tipo]])</f>
        <v>Aniversário Melhor Idade</v>
      </c>
      <c r="H3104" t="s">
        <v>15</v>
      </c>
      <c r="I3104">
        <v>70</v>
      </c>
      <c r="J3104" s="3">
        <f>VLOOKUP(_xlfn.CONCAT(base[[#This Row],[Evento]],base[[#This Row],[Tipo]]),'[1]tabela de preços'!$D$4:$E$14,2,0)</f>
        <v>120</v>
      </c>
      <c r="K3104" s="3">
        <v>8400</v>
      </c>
      <c r="L3104" s="3">
        <v>2981</v>
      </c>
      <c r="M3104" s="3">
        <v>5419</v>
      </c>
      <c r="N3104" t="s">
        <v>24</v>
      </c>
    </row>
    <row r="3105" spans="2:14" hidden="1" x14ac:dyDescent="0.25">
      <c r="B3105" s="2">
        <v>42631</v>
      </c>
      <c r="C3105" s="7">
        <f>YEAR(base[[#This Row],[Data]])</f>
        <v>2016</v>
      </c>
      <c r="D3105" s="7" t="str">
        <f>UPPER(TEXT(base[[#This Row],[Data]],"mmm"))</f>
        <v>SET</v>
      </c>
      <c r="E3105" t="s">
        <v>18</v>
      </c>
      <c r="F3105" t="s">
        <v>16</v>
      </c>
      <c r="G3105" t="str">
        <f>PROPER(base[[#This Row],[Evento]]&amp;" "&amp;base[[#This Row],[Tipo]])</f>
        <v>Casamento Adulto</v>
      </c>
      <c r="H3105" t="s">
        <v>12</v>
      </c>
      <c r="I3105">
        <v>120</v>
      </c>
      <c r="J3105" s="3">
        <f>VLOOKUP(_xlfn.CONCAT(base[[#This Row],[Evento]],base[[#This Row],[Tipo]]),'[1]tabela de preços'!$D$4:$E$14,2,0)</f>
        <v>150</v>
      </c>
      <c r="K3105" s="3">
        <v>18000</v>
      </c>
      <c r="L3105" s="3">
        <v>6839</v>
      </c>
      <c r="M3105" s="3">
        <v>11161</v>
      </c>
      <c r="N3105" t="s">
        <v>24</v>
      </c>
    </row>
    <row r="3106" spans="2:14" hidden="1" x14ac:dyDescent="0.25">
      <c r="B3106" s="2">
        <v>42832</v>
      </c>
      <c r="C3106" s="7">
        <f>YEAR(base[[#This Row],[Data]])</f>
        <v>2017</v>
      </c>
      <c r="D3106" s="7" t="str">
        <f>UPPER(TEXT(base[[#This Row],[Data]],"mmm"))</f>
        <v>ABR</v>
      </c>
      <c r="E3106" t="s">
        <v>19</v>
      </c>
      <c r="F3106" t="s">
        <v>16</v>
      </c>
      <c r="G3106" t="str">
        <f>PROPER(base[[#This Row],[Evento]]&amp;" "&amp;base[[#This Row],[Tipo]])</f>
        <v>Bodas Adulto</v>
      </c>
      <c r="H3106" t="s">
        <v>15</v>
      </c>
      <c r="I3106">
        <v>100</v>
      </c>
      <c r="J3106" s="3">
        <f>VLOOKUP(_xlfn.CONCAT(base[[#This Row],[Evento]],base[[#This Row],[Tipo]]),'[1]tabela de preços'!$D$4:$E$14,2,0)</f>
        <v>150</v>
      </c>
      <c r="K3106" s="3">
        <v>15000</v>
      </c>
      <c r="L3106" s="3">
        <v>5088</v>
      </c>
      <c r="M3106" s="3">
        <v>9912</v>
      </c>
      <c r="N3106" t="s">
        <v>24</v>
      </c>
    </row>
    <row r="3107" spans="2:14" hidden="1" x14ac:dyDescent="0.25">
      <c r="B3107" s="2">
        <v>42620</v>
      </c>
      <c r="C3107" s="7">
        <f>YEAR(base[[#This Row],[Data]])</f>
        <v>2016</v>
      </c>
      <c r="D3107" s="7" t="str">
        <f>UPPER(TEXT(base[[#This Row],[Data]],"mmm"))</f>
        <v>SET</v>
      </c>
      <c r="E3107" t="s">
        <v>19</v>
      </c>
      <c r="F3107" t="s">
        <v>17</v>
      </c>
      <c r="G3107" t="str">
        <f>PROPER(base[[#This Row],[Evento]]&amp;" "&amp;base[[#This Row],[Tipo]])</f>
        <v>Bodas Melhor Idade</v>
      </c>
      <c r="H3107" t="s">
        <v>12</v>
      </c>
      <c r="I3107">
        <v>200</v>
      </c>
      <c r="J3107" s="3">
        <f>VLOOKUP(_xlfn.CONCAT(base[[#This Row],[Evento]],base[[#This Row],[Tipo]]),'[1]tabela de preços'!$D$4:$E$14,2,0)</f>
        <v>120</v>
      </c>
      <c r="K3107" s="3">
        <v>24000</v>
      </c>
      <c r="L3107" s="3">
        <v>8190</v>
      </c>
      <c r="M3107" s="3">
        <v>15810</v>
      </c>
      <c r="N3107" t="s">
        <v>24</v>
      </c>
    </row>
    <row r="3108" spans="2:14" hidden="1" x14ac:dyDescent="0.25">
      <c r="B3108" s="2">
        <v>43029</v>
      </c>
      <c r="C3108" s="7">
        <f>YEAR(base[[#This Row],[Data]])</f>
        <v>2017</v>
      </c>
      <c r="D3108" s="7" t="str">
        <f>UPPER(TEXT(base[[#This Row],[Data]],"mmm"))</f>
        <v>OUT</v>
      </c>
      <c r="E3108" t="s">
        <v>20</v>
      </c>
      <c r="F3108" t="s">
        <v>16</v>
      </c>
      <c r="G3108" t="str">
        <f>PROPER(base[[#This Row],[Evento]]&amp;" "&amp;base[[#This Row],[Tipo]])</f>
        <v>Empresa Adulto</v>
      </c>
      <c r="H3108" t="s">
        <v>15</v>
      </c>
      <c r="I3108">
        <v>50</v>
      </c>
      <c r="J3108" s="3">
        <f>VLOOKUP(_xlfn.CONCAT(base[[#This Row],[Evento]],base[[#This Row],[Tipo]]),'[1]tabela de preços'!$D$4:$E$14,2,0)</f>
        <v>100</v>
      </c>
      <c r="K3108" s="3">
        <v>5000</v>
      </c>
      <c r="L3108" s="3">
        <v>1962</v>
      </c>
      <c r="M3108" s="3">
        <v>3038</v>
      </c>
      <c r="N3108" t="s">
        <v>24</v>
      </c>
    </row>
    <row r="3109" spans="2:14" hidden="1" x14ac:dyDescent="0.25">
      <c r="B3109" s="2">
        <v>42515</v>
      </c>
      <c r="C3109" s="7">
        <f>YEAR(base[[#This Row],[Data]])</f>
        <v>2016</v>
      </c>
      <c r="D3109" s="7" t="str">
        <f>UPPER(TEXT(base[[#This Row],[Data]],"mmm"))</f>
        <v>MAI</v>
      </c>
      <c r="E3109" t="s">
        <v>21</v>
      </c>
      <c r="F3109" t="s">
        <v>14</v>
      </c>
      <c r="G3109" t="str">
        <f>PROPER(base[[#This Row],[Evento]]&amp;" "&amp;base[[#This Row],[Tipo]])</f>
        <v>15 Anos Teen</v>
      </c>
      <c r="H3109" t="s">
        <v>12</v>
      </c>
      <c r="I3109">
        <v>100</v>
      </c>
      <c r="J3109" s="3">
        <f>VLOOKUP(_xlfn.CONCAT(base[[#This Row],[Evento]],base[[#This Row],[Tipo]]),'[1]tabela de preços'!$D$4:$E$14,2,0)</f>
        <v>90</v>
      </c>
      <c r="K3109" s="3">
        <v>9000</v>
      </c>
      <c r="L3109" s="3">
        <v>3082</v>
      </c>
      <c r="M3109" s="3">
        <v>5918</v>
      </c>
      <c r="N3109" t="s">
        <v>24</v>
      </c>
    </row>
    <row r="3110" spans="2:14" hidden="1" x14ac:dyDescent="0.25">
      <c r="B3110" s="2">
        <v>42767</v>
      </c>
      <c r="C3110" s="7">
        <f>YEAR(base[[#This Row],[Data]])</f>
        <v>2017</v>
      </c>
      <c r="D3110" s="7" t="str">
        <f>UPPER(TEXT(base[[#This Row],[Data]],"mmm"))</f>
        <v>FEV</v>
      </c>
      <c r="E3110" t="s">
        <v>22</v>
      </c>
      <c r="F3110" t="s">
        <v>16</v>
      </c>
      <c r="G3110" t="str">
        <f>PROPER(base[[#This Row],[Evento]]&amp;" "&amp;base[[#This Row],[Tipo]])</f>
        <v>Despedida Adulto</v>
      </c>
      <c r="H3110" t="s">
        <v>15</v>
      </c>
      <c r="I3110">
        <v>150</v>
      </c>
      <c r="J3110" s="3">
        <f>VLOOKUP(_xlfn.CONCAT(base[[#This Row],[Evento]],base[[#This Row],[Tipo]]),'[1]tabela de preços'!$D$4:$E$14,2,0)</f>
        <v>120</v>
      </c>
      <c r="K3110" s="3">
        <v>18000</v>
      </c>
      <c r="L3110" s="3">
        <v>6182</v>
      </c>
      <c r="M3110" s="3">
        <v>11818</v>
      </c>
      <c r="N3110" t="s">
        <v>24</v>
      </c>
    </row>
    <row r="3111" spans="2:14" hidden="1" x14ac:dyDescent="0.25">
      <c r="B3111" s="2">
        <v>43044</v>
      </c>
      <c r="C3111" s="7">
        <f>YEAR(base[[#This Row],[Data]])</f>
        <v>2017</v>
      </c>
      <c r="D3111" s="7" t="str">
        <f>UPPER(TEXT(base[[#This Row],[Data]],"mmm"))</f>
        <v>NOV</v>
      </c>
      <c r="E3111" t="s">
        <v>10</v>
      </c>
      <c r="F3111" t="s">
        <v>11</v>
      </c>
      <c r="G3111" t="str">
        <f>PROPER(base[[#This Row],[Evento]]&amp;" "&amp;base[[#This Row],[Tipo]])</f>
        <v>Aniversário Infantil</v>
      </c>
      <c r="H3111" t="s">
        <v>12</v>
      </c>
      <c r="I3111">
        <v>50</v>
      </c>
      <c r="J3111" s="3">
        <f>VLOOKUP(_xlfn.CONCAT(base[[#This Row],[Evento]],base[[#This Row],[Tipo]]),'[1]tabela de preços'!$D$4:$E$14,2,0)</f>
        <v>70</v>
      </c>
      <c r="K3111" s="3">
        <v>3500</v>
      </c>
      <c r="L3111" s="3">
        <v>1441</v>
      </c>
      <c r="M3111" s="3">
        <v>2059</v>
      </c>
      <c r="N3111" t="s">
        <v>24</v>
      </c>
    </row>
    <row r="3112" spans="2:14" hidden="1" x14ac:dyDescent="0.25">
      <c r="B3112" s="2">
        <v>42792</v>
      </c>
      <c r="C3112" s="7">
        <f>YEAR(base[[#This Row],[Data]])</f>
        <v>2017</v>
      </c>
      <c r="D3112" s="7" t="str">
        <f>UPPER(TEXT(base[[#This Row],[Data]],"mmm"))</f>
        <v>FEV</v>
      </c>
      <c r="E3112" t="s">
        <v>10</v>
      </c>
      <c r="F3112" t="s">
        <v>14</v>
      </c>
      <c r="G3112" t="str">
        <f>PROPER(base[[#This Row],[Evento]]&amp;" "&amp;base[[#This Row],[Tipo]])</f>
        <v>Aniversário Teen</v>
      </c>
      <c r="H3112" t="s">
        <v>15</v>
      </c>
      <c r="I3112">
        <v>100</v>
      </c>
      <c r="J3112" s="3">
        <f>VLOOKUP(_xlfn.CONCAT(base[[#This Row],[Evento]],base[[#This Row],[Tipo]]),'[1]tabela de preços'!$D$4:$E$14,2,0)</f>
        <v>90</v>
      </c>
      <c r="K3112" s="3">
        <v>9000</v>
      </c>
      <c r="L3112" s="3">
        <v>3561</v>
      </c>
      <c r="M3112" s="3">
        <v>5439</v>
      </c>
      <c r="N3112" t="s">
        <v>24</v>
      </c>
    </row>
    <row r="3113" spans="2:14" hidden="1" x14ac:dyDescent="0.25">
      <c r="B3113" s="2">
        <v>42641</v>
      </c>
      <c r="C3113" s="7">
        <f>YEAR(base[[#This Row],[Data]])</f>
        <v>2016</v>
      </c>
      <c r="D3113" s="7" t="str">
        <f>UPPER(TEXT(base[[#This Row],[Data]],"mmm"))</f>
        <v>SET</v>
      </c>
      <c r="E3113" t="s">
        <v>10</v>
      </c>
      <c r="F3113" t="s">
        <v>16</v>
      </c>
      <c r="G3113" t="str">
        <f>PROPER(base[[#This Row],[Evento]]&amp;" "&amp;base[[#This Row],[Tipo]])</f>
        <v>Aniversário Adulto</v>
      </c>
      <c r="H3113" t="s">
        <v>12</v>
      </c>
      <c r="I3113">
        <v>150</v>
      </c>
      <c r="J3113" s="3">
        <f>VLOOKUP(_xlfn.CONCAT(base[[#This Row],[Evento]],base[[#This Row],[Tipo]]),'[1]tabela de preços'!$D$4:$E$14,2,0)</f>
        <v>120</v>
      </c>
      <c r="K3113" s="3">
        <v>18000</v>
      </c>
      <c r="L3113" s="3">
        <v>7228</v>
      </c>
      <c r="M3113" s="3">
        <v>10772</v>
      </c>
      <c r="N3113" t="s">
        <v>24</v>
      </c>
    </row>
    <row r="3114" spans="2:14" hidden="1" x14ac:dyDescent="0.25">
      <c r="B3114" s="2">
        <v>42865</v>
      </c>
      <c r="C3114" s="7">
        <f>YEAR(base[[#This Row],[Data]])</f>
        <v>2017</v>
      </c>
      <c r="D3114" s="7" t="str">
        <f>UPPER(TEXT(base[[#This Row],[Data]],"mmm"))</f>
        <v>MAI</v>
      </c>
      <c r="E3114" t="s">
        <v>10</v>
      </c>
      <c r="F3114" t="s">
        <v>17</v>
      </c>
      <c r="G3114" t="str">
        <f>PROPER(base[[#This Row],[Evento]]&amp;" "&amp;base[[#This Row],[Tipo]])</f>
        <v>Aniversário Melhor Idade</v>
      </c>
      <c r="H3114" t="s">
        <v>15</v>
      </c>
      <c r="I3114">
        <v>70</v>
      </c>
      <c r="J3114" s="3">
        <f>VLOOKUP(_xlfn.CONCAT(base[[#This Row],[Evento]],base[[#This Row],[Tipo]]),'[1]tabela de preços'!$D$4:$E$14,2,0)</f>
        <v>120</v>
      </c>
      <c r="K3114" s="3">
        <v>8400</v>
      </c>
      <c r="L3114" s="3">
        <v>3675</v>
      </c>
      <c r="M3114" s="3">
        <v>4725</v>
      </c>
      <c r="N3114" t="s">
        <v>24</v>
      </c>
    </row>
    <row r="3115" spans="2:14" hidden="1" x14ac:dyDescent="0.25">
      <c r="B3115" s="2">
        <v>42888</v>
      </c>
      <c r="C3115" s="7">
        <f>YEAR(base[[#This Row],[Data]])</f>
        <v>2017</v>
      </c>
      <c r="D3115" s="7" t="str">
        <f>UPPER(TEXT(base[[#This Row],[Data]],"mmm"))</f>
        <v>JUN</v>
      </c>
      <c r="E3115" t="s">
        <v>18</v>
      </c>
      <c r="F3115" t="s">
        <v>16</v>
      </c>
      <c r="G3115" t="str">
        <f>PROPER(base[[#This Row],[Evento]]&amp;" "&amp;base[[#This Row],[Tipo]])</f>
        <v>Casamento Adulto</v>
      </c>
      <c r="H3115" t="s">
        <v>12</v>
      </c>
      <c r="I3115">
        <v>120</v>
      </c>
      <c r="J3115" s="3">
        <f>VLOOKUP(_xlfn.CONCAT(base[[#This Row],[Evento]],base[[#This Row],[Tipo]]),'[1]tabela de preços'!$D$4:$E$14,2,0)</f>
        <v>150</v>
      </c>
      <c r="K3115" s="3">
        <v>18000</v>
      </c>
      <c r="L3115" s="3">
        <v>7811</v>
      </c>
      <c r="M3115" s="3">
        <v>10189</v>
      </c>
      <c r="N3115" t="s">
        <v>24</v>
      </c>
    </row>
    <row r="3116" spans="2:14" hidden="1" x14ac:dyDescent="0.25">
      <c r="B3116" s="2">
        <v>42906</v>
      </c>
      <c r="C3116" s="7">
        <f>YEAR(base[[#This Row],[Data]])</f>
        <v>2017</v>
      </c>
      <c r="D3116" s="7" t="str">
        <f>UPPER(TEXT(base[[#This Row],[Data]],"mmm"))</f>
        <v>JUN</v>
      </c>
      <c r="E3116" t="s">
        <v>19</v>
      </c>
      <c r="F3116" t="s">
        <v>16</v>
      </c>
      <c r="G3116" t="str">
        <f>PROPER(base[[#This Row],[Evento]]&amp;" "&amp;base[[#This Row],[Tipo]])</f>
        <v>Bodas Adulto</v>
      </c>
      <c r="H3116" t="s">
        <v>15</v>
      </c>
      <c r="I3116">
        <v>100</v>
      </c>
      <c r="J3116" s="3">
        <f>VLOOKUP(_xlfn.CONCAT(base[[#This Row],[Evento]],base[[#This Row],[Tipo]]),'[1]tabela de preços'!$D$4:$E$14,2,0)</f>
        <v>150</v>
      </c>
      <c r="K3116" s="3">
        <v>15000</v>
      </c>
      <c r="L3116" s="3">
        <v>5586</v>
      </c>
      <c r="M3116" s="3">
        <v>9414</v>
      </c>
      <c r="N3116" t="s">
        <v>24</v>
      </c>
    </row>
    <row r="3117" spans="2:14" hidden="1" x14ac:dyDescent="0.25">
      <c r="B3117" s="2">
        <v>42589</v>
      </c>
      <c r="C3117" s="7">
        <f>YEAR(base[[#This Row],[Data]])</f>
        <v>2016</v>
      </c>
      <c r="D3117" s="7" t="str">
        <f>UPPER(TEXT(base[[#This Row],[Data]],"mmm"))</f>
        <v>AGO</v>
      </c>
      <c r="E3117" t="s">
        <v>19</v>
      </c>
      <c r="F3117" t="s">
        <v>17</v>
      </c>
      <c r="G3117" t="str">
        <f>PROPER(base[[#This Row],[Evento]]&amp;" "&amp;base[[#This Row],[Tipo]])</f>
        <v>Bodas Melhor Idade</v>
      </c>
      <c r="H3117" t="s">
        <v>12</v>
      </c>
      <c r="I3117">
        <v>200</v>
      </c>
      <c r="J3117" s="3">
        <f>VLOOKUP(_xlfn.CONCAT(base[[#This Row],[Evento]],base[[#This Row],[Tipo]]),'[1]tabela de preços'!$D$4:$E$14,2,0)</f>
        <v>120</v>
      </c>
      <c r="K3117" s="3">
        <v>24000</v>
      </c>
      <c r="L3117" s="3">
        <v>9662</v>
      </c>
      <c r="M3117" s="3">
        <v>14338</v>
      </c>
      <c r="N3117" t="s">
        <v>24</v>
      </c>
    </row>
    <row r="3118" spans="2:14" hidden="1" x14ac:dyDescent="0.25">
      <c r="B3118" s="2">
        <v>42635</v>
      </c>
      <c r="C3118" s="7">
        <f>YEAR(base[[#This Row],[Data]])</f>
        <v>2016</v>
      </c>
      <c r="D3118" s="7" t="str">
        <f>UPPER(TEXT(base[[#This Row],[Data]],"mmm"))</f>
        <v>SET</v>
      </c>
      <c r="E3118" t="s">
        <v>20</v>
      </c>
      <c r="F3118" t="s">
        <v>16</v>
      </c>
      <c r="G3118" t="str">
        <f>PROPER(base[[#This Row],[Evento]]&amp;" "&amp;base[[#This Row],[Tipo]])</f>
        <v>Empresa Adulto</v>
      </c>
      <c r="H3118" t="s">
        <v>15</v>
      </c>
      <c r="I3118">
        <v>50</v>
      </c>
      <c r="J3118" s="3">
        <f>VLOOKUP(_xlfn.CONCAT(base[[#This Row],[Evento]],base[[#This Row],[Tipo]]),'[1]tabela de preços'!$D$4:$E$14,2,0)</f>
        <v>100</v>
      </c>
      <c r="K3118" s="3">
        <v>5000</v>
      </c>
      <c r="L3118" s="3">
        <v>2002</v>
      </c>
      <c r="M3118" s="3">
        <v>2998</v>
      </c>
      <c r="N3118" t="s">
        <v>24</v>
      </c>
    </row>
    <row r="3119" spans="2:14" hidden="1" x14ac:dyDescent="0.25">
      <c r="B3119" s="2">
        <v>42628</v>
      </c>
      <c r="C3119" s="7">
        <f>YEAR(base[[#This Row],[Data]])</f>
        <v>2016</v>
      </c>
      <c r="D3119" s="7" t="str">
        <f>UPPER(TEXT(base[[#This Row],[Data]],"mmm"))</f>
        <v>SET</v>
      </c>
      <c r="E3119" t="s">
        <v>21</v>
      </c>
      <c r="F3119" t="s">
        <v>14</v>
      </c>
      <c r="G3119" t="str">
        <f>PROPER(base[[#This Row],[Evento]]&amp;" "&amp;base[[#This Row],[Tipo]])</f>
        <v>15 Anos Teen</v>
      </c>
      <c r="H3119" t="s">
        <v>12</v>
      </c>
      <c r="I3119">
        <v>100</v>
      </c>
      <c r="J3119" s="3">
        <f>VLOOKUP(_xlfn.CONCAT(base[[#This Row],[Evento]],base[[#This Row],[Tipo]]),'[1]tabela de preços'!$D$4:$E$14,2,0)</f>
        <v>90</v>
      </c>
      <c r="K3119" s="3">
        <v>9000</v>
      </c>
      <c r="L3119" s="3">
        <v>3206</v>
      </c>
      <c r="M3119" s="3">
        <v>5794</v>
      </c>
      <c r="N3119" t="s">
        <v>24</v>
      </c>
    </row>
    <row r="3120" spans="2:14" hidden="1" x14ac:dyDescent="0.25">
      <c r="B3120" s="2">
        <v>42499</v>
      </c>
      <c r="C3120" s="7">
        <f>YEAR(base[[#This Row],[Data]])</f>
        <v>2016</v>
      </c>
      <c r="D3120" s="7" t="str">
        <f>UPPER(TEXT(base[[#This Row],[Data]],"mmm"))</f>
        <v>MAI</v>
      </c>
      <c r="E3120" t="s">
        <v>22</v>
      </c>
      <c r="F3120" t="s">
        <v>16</v>
      </c>
      <c r="G3120" t="str">
        <f>PROPER(base[[#This Row],[Evento]]&amp;" "&amp;base[[#This Row],[Tipo]])</f>
        <v>Despedida Adulto</v>
      </c>
      <c r="H3120" t="s">
        <v>15</v>
      </c>
      <c r="I3120">
        <v>150</v>
      </c>
      <c r="J3120" s="3">
        <f>VLOOKUP(_xlfn.CONCAT(base[[#This Row],[Evento]],base[[#This Row],[Tipo]]),'[1]tabela de preços'!$D$4:$E$14,2,0)</f>
        <v>120</v>
      </c>
      <c r="K3120" s="3">
        <v>18000</v>
      </c>
      <c r="L3120" s="3">
        <v>6086</v>
      </c>
      <c r="M3120" s="3">
        <v>11914</v>
      </c>
      <c r="N3120" t="s">
        <v>24</v>
      </c>
    </row>
    <row r="3121" spans="2:14" hidden="1" x14ac:dyDescent="0.25">
      <c r="B3121" s="2">
        <v>42375</v>
      </c>
      <c r="C3121" s="7">
        <f>YEAR(base[[#This Row],[Data]])</f>
        <v>2016</v>
      </c>
      <c r="D3121" s="7" t="str">
        <f>UPPER(TEXT(base[[#This Row],[Data]],"mmm"))</f>
        <v>JAN</v>
      </c>
      <c r="E3121" t="s">
        <v>10</v>
      </c>
      <c r="F3121" t="s">
        <v>11</v>
      </c>
      <c r="G3121" t="str">
        <f>PROPER(base[[#This Row],[Evento]]&amp;" "&amp;base[[#This Row],[Tipo]])</f>
        <v>Aniversário Infantil</v>
      </c>
      <c r="H3121" t="s">
        <v>12</v>
      </c>
      <c r="I3121">
        <v>50</v>
      </c>
      <c r="J3121" s="3">
        <f>VLOOKUP(_xlfn.CONCAT(base[[#This Row],[Evento]],base[[#This Row],[Tipo]]),'[1]tabela de preços'!$D$4:$E$14,2,0)</f>
        <v>70</v>
      </c>
      <c r="K3121" s="3">
        <v>3500</v>
      </c>
      <c r="L3121" s="3">
        <v>1427</v>
      </c>
      <c r="M3121" s="3">
        <v>2073</v>
      </c>
      <c r="N3121" t="s">
        <v>24</v>
      </c>
    </row>
    <row r="3122" spans="2:14" hidden="1" x14ac:dyDescent="0.25">
      <c r="B3122" s="2">
        <v>43005</v>
      </c>
      <c r="C3122" s="7">
        <f>YEAR(base[[#This Row],[Data]])</f>
        <v>2017</v>
      </c>
      <c r="D3122" s="7" t="str">
        <f>UPPER(TEXT(base[[#This Row],[Data]],"mmm"))</f>
        <v>SET</v>
      </c>
      <c r="E3122" t="s">
        <v>10</v>
      </c>
      <c r="F3122" t="s">
        <v>14</v>
      </c>
      <c r="G3122" t="str">
        <f>PROPER(base[[#This Row],[Evento]]&amp;" "&amp;base[[#This Row],[Tipo]])</f>
        <v>Aniversário Teen</v>
      </c>
      <c r="H3122" t="s">
        <v>15</v>
      </c>
      <c r="I3122">
        <v>100</v>
      </c>
      <c r="J3122" s="3">
        <f>VLOOKUP(_xlfn.CONCAT(base[[#This Row],[Evento]],base[[#This Row],[Tipo]]),'[1]tabela de preços'!$D$4:$E$14,2,0)</f>
        <v>90</v>
      </c>
      <c r="K3122" s="3">
        <v>9000</v>
      </c>
      <c r="L3122" s="3">
        <v>3645</v>
      </c>
      <c r="M3122" s="3">
        <v>5355</v>
      </c>
      <c r="N3122" t="s">
        <v>24</v>
      </c>
    </row>
    <row r="3123" spans="2:14" x14ac:dyDescent="0.25">
      <c r="B3123" s="2">
        <v>42756</v>
      </c>
      <c r="C3123" s="7">
        <f>YEAR(base[[#This Row],[Data]])</f>
        <v>2017</v>
      </c>
      <c r="D3123" s="7" t="str">
        <f>UPPER(TEXT(base[[#This Row],[Data]],"mmm"))</f>
        <v>JAN</v>
      </c>
      <c r="E3123" t="s">
        <v>10</v>
      </c>
      <c r="F3123" t="s">
        <v>16</v>
      </c>
      <c r="G3123" t="str">
        <f>PROPER(base[[#This Row],[Evento]]&amp;" "&amp;base[[#This Row],[Tipo]])</f>
        <v>Aniversário Adulto</v>
      </c>
      <c r="H3123" t="s">
        <v>12</v>
      </c>
      <c r="I3123">
        <v>150</v>
      </c>
      <c r="J3123" s="3">
        <f>VLOOKUP(_xlfn.CONCAT(base[[#This Row],[Evento]],base[[#This Row],[Tipo]]),'[1]tabela de preços'!$D$4:$E$14,2,0)</f>
        <v>120</v>
      </c>
      <c r="K3123" s="3">
        <v>18000</v>
      </c>
      <c r="L3123" s="3">
        <v>7507</v>
      </c>
      <c r="M3123" s="3">
        <v>10493</v>
      </c>
      <c r="N3123" t="s">
        <v>24</v>
      </c>
    </row>
    <row r="3124" spans="2:14" hidden="1" x14ac:dyDescent="0.25">
      <c r="B3124" s="2">
        <v>43015</v>
      </c>
      <c r="C3124" s="7">
        <f>YEAR(base[[#This Row],[Data]])</f>
        <v>2017</v>
      </c>
      <c r="D3124" s="7" t="str">
        <f>UPPER(TEXT(base[[#This Row],[Data]],"mmm"))</f>
        <v>OUT</v>
      </c>
      <c r="E3124" t="s">
        <v>10</v>
      </c>
      <c r="F3124" t="s">
        <v>17</v>
      </c>
      <c r="G3124" t="str">
        <f>PROPER(base[[#This Row],[Evento]]&amp;" "&amp;base[[#This Row],[Tipo]])</f>
        <v>Aniversário Melhor Idade</v>
      </c>
      <c r="H3124" t="s">
        <v>15</v>
      </c>
      <c r="I3124">
        <v>70</v>
      </c>
      <c r="J3124" s="3">
        <f>VLOOKUP(_xlfn.CONCAT(base[[#This Row],[Evento]],base[[#This Row],[Tipo]]),'[1]tabela de preços'!$D$4:$E$14,2,0)</f>
        <v>120</v>
      </c>
      <c r="K3124" s="3">
        <v>8400</v>
      </c>
      <c r="L3124" s="3">
        <v>2916</v>
      </c>
      <c r="M3124" s="3">
        <v>5484</v>
      </c>
      <c r="N3124" t="s">
        <v>24</v>
      </c>
    </row>
    <row r="3125" spans="2:14" hidden="1" x14ac:dyDescent="0.25">
      <c r="B3125" s="2">
        <v>43077</v>
      </c>
      <c r="C3125" s="7">
        <f>YEAR(base[[#This Row],[Data]])</f>
        <v>2017</v>
      </c>
      <c r="D3125" s="7" t="str">
        <f>UPPER(TEXT(base[[#This Row],[Data]],"mmm"))</f>
        <v>DEZ</v>
      </c>
      <c r="E3125" t="s">
        <v>18</v>
      </c>
      <c r="F3125" t="s">
        <v>16</v>
      </c>
      <c r="G3125" t="str">
        <f>PROPER(base[[#This Row],[Evento]]&amp;" "&amp;base[[#This Row],[Tipo]])</f>
        <v>Casamento Adulto</v>
      </c>
      <c r="H3125" t="s">
        <v>12</v>
      </c>
      <c r="I3125">
        <v>120</v>
      </c>
      <c r="J3125" s="3">
        <f>VLOOKUP(_xlfn.CONCAT(base[[#This Row],[Evento]],base[[#This Row],[Tipo]]),'[1]tabela de preços'!$D$4:$E$14,2,0)</f>
        <v>150</v>
      </c>
      <c r="K3125" s="3">
        <v>18000</v>
      </c>
      <c r="L3125" s="3">
        <v>7099</v>
      </c>
      <c r="M3125" s="3">
        <v>10901</v>
      </c>
      <c r="N3125" t="s">
        <v>24</v>
      </c>
    </row>
    <row r="3126" spans="2:14" hidden="1" x14ac:dyDescent="0.25">
      <c r="B3126" s="2">
        <v>43069</v>
      </c>
      <c r="C3126" s="7">
        <f>YEAR(base[[#This Row],[Data]])</f>
        <v>2017</v>
      </c>
      <c r="D3126" s="7" t="str">
        <f>UPPER(TEXT(base[[#This Row],[Data]],"mmm"))</f>
        <v>NOV</v>
      </c>
      <c r="E3126" t="s">
        <v>19</v>
      </c>
      <c r="F3126" t="s">
        <v>16</v>
      </c>
      <c r="G3126" t="str">
        <f>PROPER(base[[#This Row],[Evento]]&amp;" "&amp;base[[#This Row],[Tipo]])</f>
        <v>Bodas Adulto</v>
      </c>
      <c r="H3126" t="s">
        <v>15</v>
      </c>
      <c r="I3126">
        <v>100</v>
      </c>
      <c r="J3126" s="3">
        <f>VLOOKUP(_xlfn.CONCAT(base[[#This Row],[Evento]],base[[#This Row],[Tipo]]),'[1]tabela de preços'!$D$4:$E$14,2,0)</f>
        <v>150</v>
      </c>
      <c r="K3126" s="3">
        <v>15000</v>
      </c>
      <c r="L3126" s="3">
        <v>6370</v>
      </c>
      <c r="M3126" s="3">
        <v>8630</v>
      </c>
      <c r="N3126" t="s">
        <v>24</v>
      </c>
    </row>
    <row r="3127" spans="2:14" hidden="1" x14ac:dyDescent="0.25">
      <c r="B3127" s="2">
        <v>42404</v>
      </c>
      <c r="C3127" s="7">
        <f>YEAR(base[[#This Row],[Data]])</f>
        <v>2016</v>
      </c>
      <c r="D3127" s="7" t="str">
        <f>UPPER(TEXT(base[[#This Row],[Data]],"mmm"))</f>
        <v>FEV</v>
      </c>
      <c r="E3127" t="s">
        <v>19</v>
      </c>
      <c r="F3127" t="s">
        <v>17</v>
      </c>
      <c r="G3127" t="str">
        <f>PROPER(base[[#This Row],[Evento]]&amp;" "&amp;base[[#This Row],[Tipo]])</f>
        <v>Bodas Melhor Idade</v>
      </c>
      <c r="H3127" t="s">
        <v>12</v>
      </c>
      <c r="I3127">
        <v>200</v>
      </c>
      <c r="J3127" s="3">
        <f>VLOOKUP(_xlfn.CONCAT(base[[#This Row],[Evento]],base[[#This Row],[Tipo]]),'[1]tabela de preços'!$D$4:$E$14,2,0)</f>
        <v>120</v>
      </c>
      <c r="K3127" s="3">
        <v>24000</v>
      </c>
      <c r="L3127" s="3">
        <v>9693</v>
      </c>
      <c r="M3127" s="3">
        <v>14307</v>
      </c>
      <c r="N3127" t="s">
        <v>24</v>
      </c>
    </row>
    <row r="3128" spans="2:14" hidden="1" x14ac:dyDescent="0.25">
      <c r="B3128" s="2">
        <v>42935</v>
      </c>
      <c r="C3128" s="7">
        <f>YEAR(base[[#This Row],[Data]])</f>
        <v>2017</v>
      </c>
      <c r="D3128" s="7" t="str">
        <f>UPPER(TEXT(base[[#This Row],[Data]],"mmm"))</f>
        <v>JUL</v>
      </c>
      <c r="E3128" t="s">
        <v>20</v>
      </c>
      <c r="F3128" t="s">
        <v>16</v>
      </c>
      <c r="G3128" t="str">
        <f>PROPER(base[[#This Row],[Evento]]&amp;" "&amp;base[[#This Row],[Tipo]])</f>
        <v>Empresa Adulto</v>
      </c>
      <c r="H3128" t="s">
        <v>15</v>
      </c>
      <c r="I3128">
        <v>50</v>
      </c>
      <c r="J3128" s="3">
        <f>VLOOKUP(_xlfn.CONCAT(base[[#This Row],[Evento]],base[[#This Row],[Tipo]]),'[1]tabela de preços'!$D$4:$E$14,2,0)</f>
        <v>100</v>
      </c>
      <c r="K3128" s="3">
        <v>5000</v>
      </c>
      <c r="L3128" s="3">
        <v>2193</v>
      </c>
      <c r="M3128" s="3">
        <v>2807</v>
      </c>
      <c r="N3128" t="s">
        <v>24</v>
      </c>
    </row>
    <row r="3129" spans="2:14" hidden="1" x14ac:dyDescent="0.25">
      <c r="B3129" s="2">
        <v>42725</v>
      </c>
      <c r="C3129" s="7">
        <f>YEAR(base[[#This Row],[Data]])</f>
        <v>2016</v>
      </c>
      <c r="D3129" s="7" t="str">
        <f>UPPER(TEXT(base[[#This Row],[Data]],"mmm"))</f>
        <v>DEZ</v>
      </c>
      <c r="E3129" t="s">
        <v>21</v>
      </c>
      <c r="F3129" t="s">
        <v>14</v>
      </c>
      <c r="G3129" t="str">
        <f>PROPER(base[[#This Row],[Evento]]&amp;" "&amp;base[[#This Row],[Tipo]])</f>
        <v>15 Anos Teen</v>
      </c>
      <c r="H3129" t="s">
        <v>12</v>
      </c>
      <c r="I3129">
        <v>100</v>
      </c>
      <c r="J3129" s="3">
        <f>VLOOKUP(_xlfn.CONCAT(base[[#This Row],[Evento]],base[[#This Row],[Tipo]]),'[1]tabela de preços'!$D$4:$E$14,2,0)</f>
        <v>90</v>
      </c>
      <c r="K3129" s="3">
        <v>9000</v>
      </c>
      <c r="L3129" s="3">
        <v>3175</v>
      </c>
      <c r="M3129" s="3">
        <v>5825</v>
      </c>
      <c r="N3129" t="s">
        <v>24</v>
      </c>
    </row>
    <row r="3130" spans="2:14" hidden="1" x14ac:dyDescent="0.25">
      <c r="B3130" s="2">
        <v>42944</v>
      </c>
      <c r="C3130" s="7">
        <f>YEAR(base[[#This Row],[Data]])</f>
        <v>2017</v>
      </c>
      <c r="D3130" s="7" t="str">
        <f>UPPER(TEXT(base[[#This Row],[Data]],"mmm"))</f>
        <v>JUL</v>
      </c>
      <c r="E3130" t="s">
        <v>22</v>
      </c>
      <c r="F3130" t="s">
        <v>16</v>
      </c>
      <c r="G3130" t="str">
        <f>PROPER(base[[#This Row],[Evento]]&amp;" "&amp;base[[#This Row],[Tipo]])</f>
        <v>Despedida Adulto</v>
      </c>
      <c r="H3130" t="s">
        <v>15</v>
      </c>
      <c r="I3130">
        <v>150</v>
      </c>
      <c r="J3130" s="3">
        <f>VLOOKUP(_xlfn.CONCAT(base[[#This Row],[Evento]],base[[#This Row],[Tipo]]),'[1]tabela de preços'!$D$4:$E$14,2,0)</f>
        <v>120</v>
      </c>
      <c r="K3130" s="3">
        <v>18000</v>
      </c>
      <c r="L3130" s="3">
        <v>6242</v>
      </c>
      <c r="M3130" s="3">
        <v>11758</v>
      </c>
      <c r="N3130" t="s">
        <v>24</v>
      </c>
    </row>
    <row r="3131" spans="2:14" hidden="1" x14ac:dyDescent="0.25">
      <c r="B3131" s="2">
        <v>42538</v>
      </c>
      <c r="C3131" s="7">
        <f>YEAR(base[[#This Row],[Data]])</f>
        <v>2016</v>
      </c>
      <c r="D3131" s="7" t="str">
        <f>UPPER(TEXT(base[[#This Row],[Data]],"mmm"))</f>
        <v>JUN</v>
      </c>
      <c r="E3131" t="s">
        <v>10</v>
      </c>
      <c r="F3131" t="s">
        <v>11</v>
      </c>
      <c r="G3131" t="str">
        <f>PROPER(base[[#This Row],[Evento]]&amp;" "&amp;base[[#This Row],[Tipo]])</f>
        <v>Aniversário Infantil</v>
      </c>
      <c r="H3131" t="s">
        <v>12</v>
      </c>
      <c r="I3131">
        <v>50</v>
      </c>
      <c r="J3131" s="3">
        <f>VLOOKUP(_xlfn.CONCAT(base[[#This Row],[Evento]],base[[#This Row],[Tipo]]),'[1]tabela de preços'!$D$4:$E$14,2,0)</f>
        <v>70</v>
      </c>
      <c r="K3131" s="3">
        <v>3500</v>
      </c>
      <c r="L3131" s="3">
        <v>1510</v>
      </c>
      <c r="M3131" s="3">
        <v>1990</v>
      </c>
      <c r="N3131" t="s">
        <v>24</v>
      </c>
    </row>
    <row r="3132" spans="2:14" hidden="1" x14ac:dyDescent="0.25">
      <c r="B3132" s="2">
        <v>42632</v>
      </c>
      <c r="C3132" s="7">
        <f>YEAR(base[[#This Row],[Data]])</f>
        <v>2016</v>
      </c>
      <c r="D3132" s="7" t="str">
        <f>UPPER(TEXT(base[[#This Row],[Data]],"mmm"))</f>
        <v>SET</v>
      </c>
      <c r="E3132" t="s">
        <v>10</v>
      </c>
      <c r="F3132" t="s">
        <v>14</v>
      </c>
      <c r="G3132" t="str">
        <f>PROPER(base[[#This Row],[Evento]]&amp;" "&amp;base[[#This Row],[Tipo]])</f>
        <v>Aniversário Teen</v>
      </c>
      <c r="H3132" t="s">
        <v>15</v>
      </c>
      <c r="I3132">
        <v>100</v>
      </c>
      <c r="J3132" s="3">
        <f>VLOOKUP(_xlfn.CONCAT(base[[#This Row],[Evento]],base[[#This Row],[Tipo]]),'[1]tabela de preços'!$D$4:$E$14,2,0)</f>
        <v>90</v>
      </c>
      <c r="K3132" s="3">
        <v>9000</v>
      </c>
      <c r="L3132" s="3">
        <v>3816</v>
      </c>
      <c r="M3132" s="3">
        <v>5184</v>
      </c>
      <c r="N3132" t="s">
        <v>24</v>
      </c>
    </row>
    <row r="3133" spans="2:14" hidden="1" x14ac:dyDescent="0.25">
      <c r="B3133" s="2">
        <v>42735</v>
      </c>
      <c r="C3133" s="7">
        <f>YEAR(base[[#This Row],[Data]])</f>
        <v>2016</v>
      </c>
      <c r="D3133" s="7" t="str">
        <f>UPPER(TEXT(base[[#This Row],[Data]],"mmm"))</f>
        <v>DEZ</v>
      </c>
      <c r="E3133" t="s">
        <v>10</v>
      </c>
      <c r="F3133" t="s">
        <v>16</v>
      </c>
      <c r="G3133" t="str">
        <f>PROPER(base[[#This Row],[Evento]]&amp;" "&amp;base[[#This Row],[Tipo]])</f>
        <v>Aniversário Adulto</v>
      </c>
      <c r="H3133" t="s">
        <v>12</v>
      </c>
      <c r="I3133">
        <v>150</v>
      </c>
      <c r="J3133" s="3">
        <f>VLOOKUP(_xlfn.CONCAT(base[[#This Row],[Evento]],base[[#This Row],[Tipo]]),'[1]tabela de preços'!$D$4:$E$14,2,0)</f>
        <v>120</v>
      </c>
      <c r="K3133" s="3">
        <v>18000</v>
      </c>
      <c r="L3133" s="3">
        <v>7173</v>
      </c>
      <c r="M3133" s="3">
        <v>10827</v>
      </c>
      <c r="N3133" t="s">
        <v>24</v>
      </c>
    </row>
    <row r="3134" spans="2:14" hidden="1" x14ac:dyDescent="0.25">
      <c r="B3134" s="2">
        <v>42886</v>
      </c>
      <c r="C3134" s="7">
        <f>YEAR(base[[#This Row],[Data]])</f>
        <v>2017</v>
      </c>
      <c r="D3134" s="7" t="str">
        <f>UPPER(TEXT(base[[#This Row],[Data]],"mmm"))</f>
        <v>MAI</v>
      </c>
      <c r="E3134" t="s">
        <v>10</v>
      </c>
      <c r="F3134" t="s">
        <v>17</v>
      </c>
      <c r="G3134" t="str">
        <f>PROPER(base[[#This Row],[Evento]]&amp;" "&amp;base[[#This Row],[Tipo]])</f>
        <v>Aniversário Melhor Idade</v>
      </c>
      <c r="H3134" t="s">
        <v>15</v>
      </c>
      <c r="I3134">
        <v>70</v>
      </c>
      <c r="J3134" s="3">
        <f>VLOOKUP(_xlfn.CONCAT(base[[#This Row],[Evento]],base[[#This Row],[Tipo]]),'[1]tabela de preços'!$D$4:$E$14,2,0)</f>
        <v>120</v>
      </c>
      <c r="K3134" s="3">
        <v>8400</v>
      </c>
      <c r="L3134" s="3">
        <v>2828</v>
      </c>
      <c r="M3134" s="3">
        <v>5572</v>
      </c>
      <c r="N3134" t="s">
        <v>24</v>
      </c>
    </row>
    <row r="3135" spans="2:14" hidden="1" x14ac:dyDescent="0.25">
      <c r="B3135" s="2">
        <v>43043</v>
      </c>
      <c r="C3135" s="7">
        <f>YEAR(base[[#This Row],[Data]])</f>
        <v>2017</v>
      </c>
      <c r="D3135" s="7" t="str">
        <f>UPPER(TEXT(base[[#This Row],[Data]],"mmm"))</f>
        <v>NOV</v>
      </c>
      <c r="E3135" t="s">
        <v>18</v>
      </c>
      <c r="F3135" t="s">
        <v>16</v>
      </c>
      <c r="G3135" t="str">
        <f>PROPER(base[[#This Row],[Evento]]&amp;" "&amp;base[[#This Row],[Tipo]])</f>
        <v>Casamento Adulto</v>
      </c>
      <c r="H3135" t="s">
        <v>12</v>
      </c>
      <c r="I3135">
        <v>120</v>
      </c>
      <c r="J3135" s="3">
        <f>VLOOKUP(_xlfn.CONCAT(base[[#This Row],[Evento]],base[[#This Row],[Tipo]]),'[1]tabela de preços'!$D$4:$E$14,2,0)</f>
        <v>150</v>
      </c>
      <c r="K3135" s="3">
        <v>18000</v>
      </c>
      <c r="L3135" s="3">
        <v>7633</v>
      </c>
      <c r="M3135" s="3">
        <v>10367</v>
      </c>
      <c r="N3135" t="s">
        <v>24</v>
      </c>
    </row>
    <row r="3136" spans="2:14" x14ac:dyDescent="0.25">
      <c r="B3136" s="2">
        <v>42746</v>
      </c>
      <c r="C3136" s="7">
        <f>YEAR(base[[#This Row],[Data]])</f>
        <v>2017</v>
      </c>
      <c r="D3136" s="7" t="str">
        <f>UPPER(TEXT(base[[#This Row],[Data]],"mmm"))</f>
        <v>JAN</v>
      </c>
      <c r="E3136" t="s">
        <v>19</v>
      </c>
      <c r="F3136" t="s">
        <v>16</v>
      </c>
      <c r="G3136" t="str">
        <f>PROPER(base[[#This Row],[Evento]]&amp;" "&amp;base[[#This Row],[Tipo]])</f>
        <v>Bodas Adulto</v>
      </c>
      <c r="H3136" t="s">
        <v>15</v>
      </c>
      <c r="I3136">
        <v>100</v>
      </c>
      <c r="J3136" s="3">
        <f>VLOOKUP(_xlfn.CONCAT(base[[#This Row],[Evento]],base[[#This Row],[Tipo]]),'[1]tabela de preços'!$D$4:$E$14,2,0)</f>
        <v>150</v>
      </c>
      <c r="K3136" s="3">
        <v>15000</v>
      </c>
      <c r="L3136" s="3">
        <v>5333</v>
      </c>
      <c r="M3136" s="3">
        <v>9667</v>
      </c>
      <c r="N3136" t="s">
        <v>24</v>
      </c>
    </row>
    <row r="3137" spans="2:14" hidden="1" x14ac:dyDescent="0.25">
      <c r="B3137" s="2">
        <v>42420</v>
      </c>
      <c r="C3137" s="7">
        <f>YEAR(base[[#This Row],[Data]])</f>
        <v>2016</v>
      </c>
      <c r="D3137" s="7" t="str">
        <f>UPPER(TEXT(base[[#This Row],[Data]],"mmm"))</f>
        <v>FEV</v>
      </c>
      <c r="E3137" t="s">
        <v>19</v>
      </c>
      <c r="F3137" t="s">
        <v>17</v>
      </c>
      <c r="G3137" t="str">
        <f>PROPER(base[[#This Row],[Evento]]&amp;" "&amp;base[[#This Row],[Tipo]])</f>
        <v>Bodas Melhor Idade</v>
      </c>
      <c r="H3137" t="s">
        <v>12</v>
      </c>
      <c r="I3137">
        <v>200</v>
      </c>
      <c r="J3137" s="3">
        <f>VLOOKUP(_xlfn.CONCAT(base[[#This Row],[Evento]],base[[#This Row],[Tipo]]),'[1]tabela de preços'!$D$4:$E$14,2,0)</f>
        <v>120</v>
      </c>
      <c r="K3137" s="3">
        <v>24000</v>
      </c>
      <c r="L3137" s="3">
        <v>9109</v>
      </c>
      <c r="M3137" s="3">
        <v>14891</v>
      </c>
      <c r="N3137" t="s">
        <v>24</v>
      </c>
    </row>
    <row r="3138" spans="2:14" hidden="1" x14ac:dyDescent="0.25">
      <c r="B3138" s="2">
        <v>42734</v>
      </c>
      <c r="C3138" s="7">
        <f>YEAR(base[[#This Row],[Data]])</f>
        <v>2016</v>
      </c>
      <c r="D3138" s="7" t="str">
        <f>UPPER(TEXT(base[[#This Row],[Data]],"mmm"))</f>
        <v>DEZ</v>
      </c>
      <c r="E3138" t="s">
        <v>20</v>
      </c>
      <c r="F3138" t="s">
        <v>16</v>
      </c>
      <c r="G3138" t="str">
        <f>PROPER(base[[#This Row],[Evento]]&amp;" "&amp;base[[#This Row],[Tipo]])</f>
        <v>Empresa Adulto</v>
      </c>
      <c r="H3138" t="s">
        <v>15</v>
      </c>
      <c r="I3138">
        <v>50</v>
      </c>
      <c r="J3138" s="3">
        <f>VLOOKUP(_xlfn.CONCAT(base[[#This Row],[Evento]],base[[#This Row],[Tipo]]),'[1]tabela de preços'!$D$4:$E$14,2,0)</f>
        <v>100</v>
      </c>
      <c r="K3138" s="3">
        <v>5000</v>
      </c>
      <c r="L3138" s="3">
        <v>1992</v>
      </c>
      <c r="M3138" s="3">
        <v>3008</v>
      </c>
      <c r="N3138" t="s">
        <v>24</v>
      </c>
    </row>
    <row r="3139" spans="2:14" hidden="1" x14ac:dyDescent="0.25">
      <c r="B3139" s="2">
        <v>43044</v>
      </c>
      <c r="C3139" s="7">
        <f>YEAR(base[[#This Row],[Data]])</f>
        <v>2017</v>
      </c>
      <c r="D3139" s="7" t="str">
        <f>UPPER(TEXT(base[[#This Row],[Data]],"mmm"))</f>
        <v>NOV</v>
      </c>
      <c r="E3139" t="s">
        <v>21</v>
      </c>
      <c r="F3139" t="s">
        <v>14</v>
      </c>
      <c r="G3139" t="str">
        <f>PROPER(base[[#This Row],[Evento]]&amp;" "&amp;base[[#This Row],[Tipo]])</f>
        <v>15 Anos Teen</v>
      </c>
      <c r="H3139" t="s">
        <v>12</v>
      </c>
      <c r="I3139">
        <v>100</v>
      </c>
      <c r="J3139" s="3">
        <f>VLOOKUP(_xlfn.CONCAT(base[[#This Row],[Evento]],base[[#This Row],[Tipo]]),'[1]tabela de preços'!$D$4:$E$14,2,0)</f>
        <v>90</v>
      </c>
      <c r="K3139" s="3">
        <v>9000</v>
      </c>
      <c r="L3139" s="3">
        <v>3518</v>
      </c>
      <c r="M3139" s="3">
        <v>5482</v>
      </c>
      <c r="N3139" t="s">
        <v>24</v>
      </c>
    </row>
    <row r="3140" spans="2:14" hidden="1" x14ac:dyDescent="0.25">
      <c r="B3140" s="2">
        <v>42629</v>
      </c>
      <c r="C3140" s="7">
        <f>YEAR(base[[#This Row],[Data]])</f>
        <v>2016</v>
      </c>
      <c r="D3140" s="7" t="str">
        <f>UPPER(TEXT(base[[#This Row],[Data]],"mmm"))</f>
        <v>SET</v>
      </c>
      <c r="E3140" t="s">
        <v>22</v>
      </c>
      <c r="F3140" t="s">
        <v>16</v>
      </c>
      <c r="G3140" t="str">
        <f>PROPER(base[[#This Row],[Evento]]&amp;" "&amp;base[[#This Row],[Tipo]])</f>
        <v>Despedida Adulto</v>
      </c>
      <c r="H3140" t="s">
        <v>15</v>
      </c>
      <c r="I3140">
        <v>150</v>
      </c>
      <c r="J3140" s="3">
        <f>VLOOKUP(_xlfn.CONCAT(base[[#This Row],[Evento]],base[[#This Row],[Tipo]]),'[1]tabela de preços'!$D$4:$E$14,2,0)</f>
        <v>120</v>
      </c>
      <c r="K3140" s="3">
        <v>18000</v>
      </c>
      <c r="L3140" s="3">
        <v>7134</v>
      </c>
      <c r="M3140" s="3">
        <v>10866</v>
      </c>
      <c r="N3140" t="s">
        <v>24</v>
      </c>
    </row>
    <row r="3141" spans="2:14" hidden="1" x14ac:dyDescent="0.25">
      <c r="B3141" s="2">
        <v>42665</v>
      </c>
      <c r="C3141" s="7">
        <f>YEAR(base[[#This Row],[Data]])</f>
        <v>2016</v>
      </c>
      <c r="D3141" s="7" t="str">
        <f>UPPER(TEXT(base[[#This Row],[Data]],"mmm"))</f>
        <v>OUT</v>
      </c>
      <c r="E3141" t="s">
        <v>10</v>
      </c>
      <c r="F3141" t="s">
        <v>11</v>
      </c>
      <c r="G3141" t="str">
        <f>PROPER(base[[#This Row],[Evento]]&amp;" "&amp;base[[#This Row],[Tipo]])</f>
        <v>Aniversário Infantil</v>
      </c>
      <c r="H3141" t="s">
        <v>12</v>
      </c>
      <c r="I3141">
        <v>50</v>
      </c>
      <c r="J3141" s="3">
        <f>VLOOKUP(_xlfn.CONCAT(base[[#This Row],[Evento]],base[[#This Row],[Tipo]]),'[1]tabela de preços'!$D$4:$E$14,2,0)</f>
        <v>70</v>
      </c>
      <c r="K3141" s="3">
        <v>3500</v>
      </c>
      <c r="L3141" s="3">
        <v>1308</v>
      </c>
      <c r="M3141" s="3">
        <v>2192</v>
      </c>
      <c r="N3141" t="s">
        <v>24</v>
      </c>
    </row>
    <row r="3142" spans="2:14" hidden="1" x14ac:dyDescent="0.25">
      <c r="B3142" s="2">
        <v>42825</v>
      </c>
      <c r="C3142" s="7">
        <f>YEAR(base[[#This Row],[Data]])</f>
        <v>2017</v>
      </c>
      <c r="D3142" s="7" t="str">
        <f>UPPER(TEXT(base[[#This Row],[Data]],"mmm"))</f>
        <v>MAR</v>
      </c>
      <c r="E3142" t="s">
        <v>10</v>
      </c>
      <c r="F3142" t="s">
        <v>14</v>
      </c>
      <c r="G3142" t="str">
        <f>PROPER(base[[#This Row],[Evento]]&amp;" "&amp;base[[#This Row],[Tipo]])</f>
        <v>Aniversário Teen</v>
      </c>
      <c r="H3142" t="s">
        <v>15</v>
      </c>
      <c r="I3142">
        <v>100</v>
      </c>
      <c r="J3142" s="3">
        <f>VLOOKUP(_xlfn.CONCAT(base[[#This Row],[Evento]],base[[#This Row],[Tipo]]),'[1]tabela de preços'!$D$4:$E$14,2,0)</f>
        <v>90</v>
      </c>
      <c r="K3142" s="3">
        <v>9000</v>
      </c>
      <c r="L3142" s="3">
        <v>3660</v>
      </c>
      <c r="M3142" s="3">
        <v>5340</v>
      </c>
      <c r="N3142" t="s">
        <v>24</v>
      </c>
    </row>
    <row r="3143" spans="2:14" hidden="1" x14ac:dyDescent="0.25">
      <c r="B3143" s="2">
        <v>42977</v>
      </c>
      <c r="C3143" s="7">
        <f>YEAR(base[[#This Row],[Data]])</f>
        <v>2017</v>
      </c>
      <c r="D3143" s="7" t="str">
        <f>UPPER(TEXT(base[[#This Row],[Data]],"mmm"))</f>
        <v>AGO</v>
      </c>
      <c r="E3143" t="s">
        <v>10</v>
      </c>
      <c r="F3143" t="s">
        <v>16</v>
      </c>
      <c r="G3143" t="str">
        <f>PROPER(base[[#This Row],[Evento]]&amp;" "&amp;base[[#This Row],[Tipo]])</f>
        <v>Aniversário Adulto</v>
      </c>
      <c r="H3143" t="s">
        <v>12</v>
      </c>
      <c r="I3143">
        <v>150</v>
      </c>
      <c r="J3143" s="3">
        <f>VLOOKUP(_xlfn.CONCAT(base[[#This Row],[Evento]],base[[#This Row],[Tipo]]),'[1]tabela de preços'!$D$4:$E$14,2,0)</f>
        <v>120</v>
      </c>
      <c r="K3143" s="3">
        <v>18000</v>
      </c>
      <c r="L3143" s="3">
        <v>6593</v>
      </c>
      <c r="M3143" s="3">
        <v>11407</v>
      </c>
      <c r="N3143" t="s">
        <v>24</v>
      </c>
    </row>
    <row r="3144" spans="2:14" hidden="1" x14ac:dyDescent="0.25">
      <c r="B3144" s="2">
        <v>42959</v>
      </c>
      <c r="C3144" s="7">
        <f>YEAR(base[[#This Row],[Data]])</f>
        <v>2017</v>
      </c>
      <c r="D3144" s="7" t="str">
        <f>UPPER(TEXT(base[[#This Row],[Data]],"mmm"))</f>
        <v>AGO</v>
      </c>
      <c r="E3144" t="s">
        <v>10</v>
      </c>
      <c r="F3144" t="s">
        <v>17</v>
      </c>
      <c r="G3144" t="str">
        <f>PROPER(base[[#This Row],[Evento]]&amp;" "&amp;base[[#This Row],[Tipo]])</f>
        <v>Aniversário Melhor Idade</v>
      </c>
      <c r="H3144" t="s">
        <v>15</v>
      </c>
      <c r="I3144">
        <v>70</v>
      </c>
      <c r="J3144" s="3">
        <f>VLOOKUP(_xlfn.CONCAT(base[[#This Row],[Evento]],base[[#This Row],[Tipo]]),'[1]tabela de preços'!$D$4:$E$14,2,0)</f>
        <v>120</v>
      </c>
      <c r="K3144" s="3">
        <v>8400</v>
      </c>
      <c r="L3144" s="3">
        <v>3711</v>
      </c>
      <c r="M3144" s="3">
        <v>4689</v>
      </c>
      <c r="N3144" t="s">
        <v>24</v>
      </c>
    </row>
    <row r="3145" spans="2:14" hidden="1" x14ac:dyDescent="0.25">
      <c r="B3145" s="2">
        <v>42532</v>
      </c>
      <c r="C3145" s="7">
        <f>YEAR(base[[#This Row],[Data]])</f>
        <v>2016</v>
      </c>
      <c r="D3145" s="7" t="str">
        <f>UPPER(TEXT(base[[#This Row],[Data]],"mmm"))</f>
        <v>JUN</v>
      </c>
      <c r="E3145" t="s">
        <v>18</v>
      </c>
      <c r="F3145" t="s">
        <v>16</v>
      </c>
      <c r="G3145" t="str">
        <f>PROPER(base[[#This Row],[Evento]]&amp;" "&amp;base[[#This Row],[Tipo]])</f>
        <v>Casamento Adulto</v>
      </c>
      <c r="H3145" t="s">
        <v>12</v>
      </c>
      <c r="I3145">
        <v>120</v>
      </c>
      <c r="J3145" s="3">
        <f>VLOOKUP(_xlfn.CONCAT(base[[#This Row],[Evento]],base[[#This Row],[Tipo]]),'[1]tabela de preços'!$D$4:$E$14,2,0)</f>
        <v>150</v>
      </c>
      <c r="K3145" s="3">
        <v>18000</v>
      </c>
      <c r="L3145" s="3">
        <v>7381</v>
      </c>
      <c r="M3145" s="3">
        <v>10619</v>
      </c>
      <c r="N3145" t="s">
        <v>24</v>
      </c>
    </row>
    <row r="3146" spans="2:14" hidden="1" x14ac:dyDescent="0.25">
      <c r="B3146" s="2">
        <v>42470</v>
      </c>
      <c r="C3146" s="7">
        <f>YEAR(base[[#This Row],[Data]])</f>
        <v>2016</v>
      </c>
      <c r="D3146" s="7" t="str">
        <f>UPPER(TEXT(base[[#This Row],[Data]],"mmm"))</f>
        <v>ABR</v>
      </c>
      <c r="E3146" t="s">
        <v>19</v>
      </c>
      <c r="F3146" t="s">
        <v>16</v>
      </c>
      <c r="G3146" t="str">
        <f>PROPER(base[[#This Row],[Evento]]&amp;" "&amp;base[[#This Row],[Tipo]])</f>
        <v>Bodas Adulto</v>
      </c>
      <c r="H3146" t="s">
        <v>15</v>
      </c>
      <c r="I3146">
        <v>100</v>
      </c>
      <c r="J3146" s="3">
        <f>VLOOKUP(_xlfn.CONCAT(base[[#This Row],[Evento]],base[[#This Row],[Tipo]]),'[1]tabela de preços'!$D$4:$E$14,2,0)</f>
        <v>150</v>
      </c>
      <c r="K3146" s="3">
        <v>15000</v>
      </c>
      <c r="L3146" s="3">
        <v>5829</v>
      </c>
      <c r="M3146" s="3">
        <v>9171</v>
      </c>
      <c r="N3146" t="s">
        <v>24</v>
      </c>
    </row>
    <row r="3147" spans="2:14" hidden="1" x14ac:dyDescent="0.25">
      <c r="B3147" s="2">
        <v>42875</v>
      </c>
      <c r="C3147" s="7">
        <f>YEAR(base[[#This Row],[Data]])</f>
        <v>2017</v>
      </c>
      <c r="D3147" s="7" t="str">
        <f>UPPER(TEXT(base[[#This Row],[Data]],"mmm"))</f>
        <v>MAI</v>
      </c>
      <c r="E3147" t="s">
        <v>19</v>
      </c>
      <c r="F3147" t="s">
        <v>17</v>
      </c>
      <c r="G3147" t="str">
        <f>PROPER(base[[#This Row],[Evento]]&amp;" "&amp;base[[#This Row],[Tipo]])</f>
        <v>Bodas Melhor Idade</v>
      </c>
      <c r="H3147" t="s">
        <v>12</v>
      </c>
      <c r="I3147">
        <v>200</v>
      </c>
      <c r="J3147" s="3">
        <f>VLOOKUP(_xlfn.CONCAT(base[[#This Row],[Evento]],base[[#This Row],[Tipo]]),'[1]tabela de preços'!$D$4:$E$14,2,0)</f>
        <v>120</v>
      </c>
      <c r="K3147" s="3">
        <v>24000</v>
      </c>
      <c r="L3147" s="3">
        <v>10112</v>
      </c>
      <c r="M3147" s="3">
        <v>13888</v>
      </c>
      <c r="N3147" t="s">
        <v>24</v>
      </c>
    </row>
    <row r="3148" spans="2:14" hidden="1" x14ac:dyDescent="0.25">
      <c r="B3148" s="2">
        <v>42573</v>
      </c>
      <c r="C3148" s="7">
        <f>YEAR(base[[#This Row],[Data]])</f>
        <v>2016</v>
      </c>
      <c r="D3148" s="7" t="str">
        <f>UPPER(TEXT(base[[#This Row],[Data]],"mmm"))</f>
        <v>JUL</v>
      </c>
      <c r="E3148" t="s">
        <v>20</v>
      </c>
      <c r="F3148" t="s">
        <v>16</v>
      </c>
      <c r="G3148" t="str">
        <f>PROPER(base[[#This Row],[Evento]]&amp;" "&amp;base[[#This Row],[Tipo]])</f>
        <v>Empresa Adulto</v>
      </c>
      <c r="H3148" t="s">
        <v>15</v>
      </c>
      <c r="I3148">
        <v>50</v>
      </c>
      <c r="J3148" s="3">
        <f>VLOOKUP(_xlfn.CONCAT(base[[#This Row],[Evento]],base[[#This Row],[Tipo]]),'[1]tabela de preços'!$D$4:$E$14,2,0)</f>
        <v>100</v>
      </c>
      <c r="K3148" s="3">
        <v>5000</v>
      </c>
      <c r="L3148" s="3">
        <v>2139</v>
      </c>
      <c r="M3148" s="3">
        <v>2861</v>
      </c>
      <c r="N3148" t="s">
        <v>24</v>
      </c>
    </row>
    <row r="3149" spans="2:14" hidden="1" x14ac:dyDescent="0.25">
      <c r="B3149" s="2">
        <v>42447</v>
      </c>
      <c r="C3149" s="7">
        <f>YEAR(base[[#This Row],[Data]])</f>
        <v>2016</v>
      </c>
      <c r="D3149" s="7" t="str">
        <f>UPPER(TEXT(base[[#This Row],[Data]],"mmm"))</f>
        <v>MAR</v>
      </c>
      <c r="E3149" t="s">
        <v>21</v>
      </c>
      <c r="F3149" t="s">
        <v>14</v>
      </c>
      <c r="G3149" t="str">
        <f>PROPER(base[[#This Row],[Evento]]&amp;" "&amp;base[[#This Row],[Tipo]])</f>
        <v>15 Anos Teen</v>
      </c>
      <c r="H3149" t="s">
        <v>12</v>
      </c>
      <c r="I3149">
        <v>100</v>
      </c>
      <c r="J3149" s="3">
        <f>VLOOKUP(_xlfn.CONCAT(base[[#This Row],[Evento]],base[[#This Row],[Tipo]]),'[1]tabela de preços'!$D$4:$E$14,2,0)</f>
        <v>90</v>
      </c>
      <c r="K3149" s="3">
        <v>9000</v>
      </c>
      <c r="L3149" s="3">
        <v>3021</v>
      </c>
      <c r="M3149" s="3">
        <v>5979</v>
      </c>
      <c r="N3149" t="s">
        <v>24</v>
      </c>
    </row>
    <row r="3150" spans="2:14" hidden="1" x14ac:dyDescent="0.25">
      <c r="B3150" s="2">
        <v>42995</v>
      </c>
      <c r="C3150" s="7">
        <f>YEAR(base[[#This Row],[Data]])</f>
        <v>2017</v>
      </c>
      <c r="D3150" s="7" t="str">
        <f>UPPER(TEXT(base[[#This Row],[Data]],"mmm"))</f>
        <v>SET</v>
      </c>
      <c r="E3150" t="s">
        <v>22</v>
      </c>
      <c r="F3150" t="s">
        <v>16</v>
      </c>
      <c r="G3150" t="str">
        <f>PROPER(base[[#This Row],[Evento]]&amp;" "&amp;base[[#This Row],[Tipo]])</f>
        <v>Despedida Adulto</v>
      </c>
      <c r="H3150" t="s">
        <v>15</v>
      </c>
      <c r="I3150">
        <v>150</v>
      </c>
      <c r="J3150" s="3">
        <f>VLOOKUP(_xlfn.CONCAT(base[[#This Row],[Evento]],base[[#This Row],[Tipo]]),'[1]tabela de preços'!$D$4:$E$14,2,0)</f>
        <v>120</v>
      </c>
      <c r="K3150" s="3">
        <v>18000</v>
      </c>
      <c r="L3150" s="3">
        <v>6889</v>
      </c>
      <c r="M3150" s="3">
        <v>11111</v>
      </c>
      <c r="N3150" t="s">
        <v>24</v>
      </c>
    </row>
    <row r="3151" spans="2:14" hidden="1" x14ac:dyDescent="0.25">
      <c r="B3151" s="2">
        <v>42768</v>
      </c>
      <c r="C3151" s="7">
        <f>YEAR(base[[#This Row],[Data]])</f>
        <v>2017</v>
      </c>
      <c r="D3151" s="7" t="str">
        <f>UPPER(TEXT(base[[#This Row],[Data]],"mmm"))</f>
        <v>FEV</v>
      </c>
      <c r="E3151" t="s">
        <v>10</v>
      </c>
      <c r="F3151" t="s">
        <v>11</v>
      </c>
      <c r="G3151" t="str">
        <f>PROPER(base[[#This Row],[Evento]]&amp;" "&amp;base[[#This Row],[Tipo]])</f>
        <v>Aniversário Infantil</v>
      </c>
      <c r="H3151" t="s">
        <v>12</v>
      </c>
      <c r="I3151">
        <v>50</v>
      </c>
      <c r="J3151" s="3">
        <f>VLOOKUP(_xlfn.CONCAT(base[[#This Row],[Evento]],base[[#This Row],[Tipo]]),'[1]tabela de preços'!$D$4:$E$14,2,0)</f>
        <v>70</v>
      </c>
      <c r="K3151" s="3">
        <v>3500</v>
      </c>
      <c r="L3151" s="3">
        <v>1310</v>
      </c>
      <c r="M3151" s="3">
        <v>2190</v>
      </c>
      <c r="N3151" t="s">
        <v>24</v>
      </c>
    </row>
    <row r="3152" spans="2:14" hidden="1" x14ac:dyDescent="0.25">
      <c r="B3152" s="2">
        <v>43060</v>
      </c>
      <c r="C3152" s="7">
        <f>YEAR(base[[#This Row],[Data]])</f>
        <v>2017</v>
      </c>
      <c r="D3152" s="7" t="str">
        <f>UPPER(TEXT(base[[#This Row],[Data]],"mmm"))</f>
        <v>NOV</v>
      </c>
      <c r="E3152" t="s">
        <v>10</v>
      </c>
      <c r="F3152" t="s">
        <v>14</v>
      </c>
      <c r="G3152" t="str">
        <f>PROPER(base[[#This Row],[Evento]]&amp;" "&amp;base[[#This Row],[Tipo]])</f>
        <v>Aniversário Teen</v>
      </c>
      <c r="H3152" t="s">
        <v>15</v>
      </c>
      <c r="I3152">
        <v>100</v>
      </c>
      <c r="J3152" s="3">
        <f>VLOOKUP(_xlfn.CONCAT(base[[#This Row],[Evento]],base[[#This Row],[Tipo]]),'[1]tabela de preços'!$D$4:$E$14,2,0)</f>
        <v>90</v>
      </c>
      <c r="K3152" s="3">
        <v>9000</v>
      </c>
      <c r="L3152" s="3">
        <v>3567</v>
      </c>
      <c r="M3152" s="3">
        <v>5433</v>
      </c>
      <c r="N3152" t="s">
        <v>24</v>
      </c>
    </row>
    <row r="3153" spans="2:14" hidden="1" x14ac:dyDescent="0.25">
      <c r="B3153" s="2">
        <v>42679</v>
      </c>
      <c r="C3153" s="7">
        <f>YEAR(base[[#This Row],[Data]])</f>
        <v>2016</v>
      </c>
      <c r="D3153" s="7" t="str">
        <f>UPPER(TEXT(base[[#This Row],[Data]],"mmm"))</f>
        <v>NOV</v>
      </c>
      <c r="E3153" t="s">
        <v>10</v>
      </c>
      <c r="F3153" t="s">
        <v>16</v>
      </c>
      <c r="G3153" t="str">
        <f>PROPER(base[[#This Row],[Evento]]&amp;" "&amp;base[[#This Row],[Tipo]])</f>
        <v>Aniversário Adulto</v>
      </c>
      <c r="H3153" t="s">
        <v>12</v>
      </c>
      <c r="I3153">
        <v>150</v>
      </c>
      <c r="J3153" s="3">
        <f>VLOOKUP(_xlfn.CONCAT(base[[#This Row],[Evento]],base[[#This Row],[Tipo]]),'[1]tabela de preços'!$D$4:$E$14,2,0)</f>
        <v>120</v>
      </c>
      <c r="K3153" s="3">
        <v>18000</v>
      </c>
      <c r="L3153" s="3">
        <v>6232</v>
      </c>
      <c r="M3153" s="3">
        <v>11768</v>
      </c>
      <c r="N3153" t="s">
        <v>24</v>
      </c>
    </row>
    <row r="3154" spans="2:14" hidden="1" x14ac:dyDescent="0.25">
      <c r="B3154" s="2">
        <v>42796</v>
      </c>
      <c r="C3154" s="7">
        <f>YEAR(base[[#This Row],[Data]])</f>
        <v>2017</v>
      </c>
      <c r="D3154" s="7" t="str">
        <f>UPPER(TEXT(base[[#This Row],[Data]],"mmm"))</f>
        <v>MAR</v>
      </c>
      <c r="E3154" t="s">
        <v>10</v>
      </c>
      <c r="F3154" t="s">
        <v>17</v>
      </c>
      <c r="G3154" t="str">
        <f>PROPER(base[[#This Row],[Evento]]&amp;" "&amp;base[[#This Row],[Tipo]])</f>
        <v>Aniversário Melhor Idade</v>
      </c>
      <c r="H3154" t="s">
        <v>15</v>
      </c>
      <c r="I3154">
        <v>70</v>
      </c>
      <c r="J3154" s="3">
        <f>VLOOKUP(_xlfn.CONCAT(base[[#This Row],[Evento]],base[[#This Row],[Tipo]]),'[1]tabela de preços'!$D$4:$E$14,2,0)</f>
        <v>120</v>
      </c>
      <c r="K3154" s="3">
        <v>8400</v>
      </c>
      <c r="L3154" s="3">
        <v>3183</v>
      </c>
      <c r="M3154" s="3">
        <v>5217</v>
      </c>
      <c r="N3154" t="s">
        <v>24</v>
      </c>
    </row>
    <row r="3155" spans="2:14" hidden="1" x14ac:dyDescent="0.25">
      <c r="B3155" s="2">
        <v>42550</v>
      </c>
      <c r="C3155" s="7">
        <f>YEAR(base[[#This Row],[Data]])</f>
        <v>2016</v>
      </c>
      <c r="D3155" s="7" t="str">
        <f>UPPER(TEXT(base[[#This Row],[Data]],"mmm"))</f>
        <v>JUN</v>
      </c>
      <c r="E3155" t="s">
        <v>18</v>
      </c>
      <c r="F3155" t="s">
        <v>16</v>
      </c>
      <c r="G3155" t="str">
        <f>PROPER(base[[#This Row],[Evento]]&amp;" "&amp;base[[#This Row],[Tipo]])</f>
        <v>Casamento Adulto</v>
      </c>
      <c r="H3155" t="s">
        <v>12</v>
      </c>
      <c r="I3155">
        <v>120</v>
      </c>
      <c r="J3155" s="3">
        <f>VLOOKUP(_xlfn.CONCAT(base[[#This Row],[Evento]],base[[#This Row],[Tipo]]),'[1]tabela de preços'!$D$4:$E$14,2,0)</f>
        <v>150</v>
      </c>
      <c r="K3155" s="3">
        <v>18000</v>
      </c>
      <c r="L3155" s="3">
        <v>7387</v>
      </c>
      <c r="M3155" s="3">
        <v>10613</v>
      </c>
      <c r="N3155" t="s">
        <v>24</v>
      </c>
    </row>
    <row r="3156" spans="2:14" hidden="1" x14ac:dyDescent="0.25">
      <c r="B3156" s="2">
        <v>42973</v>
      </c>
      <c r="C3156" s="7">
        <f>YEAR(base[[#This Row],[Data]])</f>
        <v>2017</v>
      </c>
      <c r="D3156" s="7" t="str">
        <f>UPPER(TEXT(base[[#This Row],[Data]],"mmm"))</f>
        <v>AGO</v>
      </c>
      <c r="E3156" t="s">
        <v>19</v>
      </c>
      <c r="F3156" t="s">
        <v>16</v>
      </c>
      <c r="G3156" t="str">
        <f>PROPER(base[[#This Row],[Evento]]&amp;" "&amp;base[[#This Row],[Tipo]])</f>
        <v>Bodas Adulto</v>
      </c>
      <c r="H3156" t="s">
        <v>15</v>
      </c>
      <c r="I3156">
        <v>100</v>
      </c>
      <c r="J3156" s="3">
        <f>VLOOKUP(_xlfn.CONCAT(base[[#This Row],[Evento]],base[[#This Row],[Tipo]]),'[1]tabela de preços'!$D$4:$E$14,2,0)</f>
        <v>150</v>
      </c>
      <c r="K3156" s="3">
        <v>15000</v>
      </c>
      <c r="L3156" s="3">
        <v>5058</v>
      </c>
      <c r="M3156" s="3">
        <v>9942</v>
      </c>
      <c r="N3156" t="s">
        <v>24</v>
      </c>
    </row>
    <row r="3157" spans="2:14" hidden="1" x14ac:dyDescent="0.25">
      <c r="B3157" s="2">
        <v>42941</v>
      </c>
      <c r="C3157" s="7">
        <f>YEAR(base[[#This Row],[Data]])</f>
        <v>2017</v>
      </c>
      <c r="D3157" s="7" t="str">
        <f>UPPER(TEXT(base[[#This Row],[Data]],"mmm"))</f>
        <v>JUL</v>
      </c>
      <c r="E3157" t="s">
        <v>19</v>
      </c>
      <c r="F3157" t="s">
        <v>17</v>
      </c>
      <c r="G3157" t="str">
        <f>PROPER(base[[#This Row],[Evento]]&amp;" "&amp;base[[#This Row],[Tipo]])</f>
        <v>Bodas Melhor Idade</v>
      </c>
      <c r="H3157" t="s">
        <v>12</v>
      </c>
      <c r="I3157">
        <v>200</v>
      </c>
      <c r="J3157" s="3">
        <f>VLOOKUP(_xlfn.CONCAT(base[[#This Row],[Evento]],base[[#This Row],[Tipo]]),'[1]tabela de preços'!$D$4:$E$14,2,0)</f>
        <v>120</v>
      </c>
      <c r="K3157" s="3">
        <v>24000</v>
      </c>
      <c r="L3157" s="3">
        <v>8832</v>
      </c>
      <c r="M3157" s="3">
        <v>15168</v>
      </c>
      <c r="N3157" t="s">
        <v>24</v>
      </c>
    </row>
    <row r="3158" spans="2:14" hidden="1" x14ac:dyDescent="0.25">
      <c r="B3158" s="2">
        <v>42583</v>
      </c>
      <c r="C3158" s="7">
        <f>YEAR(base[[#This Row],[Data]])</f>
        <v>2016</v>
      </c>
      <c r="D3158" s="7" t="str">
        <f>UPPER(TEXT(base[[#This Row],[Data]],"mmm"))</f>
        <v>AGO</v>
      </c>
      <c r="E3158" t="s">
        <v>20</v>
      </c>
      <c r="F3158" t="s">
        <v>16</v>
      </c>
      <c r="G3158" t="str">
        <f>PROPER(base[[#This Row],[Evento]]&amp;" "&amp;base[[#This Row],[Tipo]])</f>
        <v>Empresa Adulto</v>
      </c>
      <c r="H3158" t="s">
        <v>15</v>
      </c>
      <c r="I3158">
        <v>50</v>
      </c>
      <c r="J3158" s="3">
        <f>VLOOKUP(_xlfn.CONCAT(base[[#This Row],[Evento]],base[[#This Row],[Tipo]]),'[1]tabela de preços'!$D$4:$E$14,2,0)</f>
        <v>100</v>
      </c>
      <c r="K3158" s="3">
        <v>5000</v>
      </c>
      <c r="L3158" s="3">
        <v>2206</v>
      </c>
      <c r="M3158" s="3">
        <v>2794</v>
      </c>
      <c r="N3158" t="s">
        <v>24</v>
      </c>
    </row>
    <row r="3159" spans="2:14" hidden="1" x14ac:dyDescent="0.25">
      <c r="B3159" s="2">
        <v>42783</v>
      </c>
      <c r="C3159" s="7">
        <f>YEAR(base[[#This Row],[Data]])</f>
        <v>2017</v>
      </c>
      <c r="D3159" s="7" t="str">
        <f>UPPER(TEXT(base[[#This Row],[Data]],"mmm"))</f>
        <v>FEV</v>
      </c>
      <c r="E3159" t="s">
        <v>21</v>
      </c>
      <c r="F3159" t="s">
        <v>14</v>
      </c>
      <c r="G3159" t="str">
        <f>PROPER(base[[#This Row],[Evento]]&amp;" "&amp;base[[#This Row],[Tipo]])</f>
        <v>15 Anos Teen</v>
      </c>
      <c r="H3159" t="s">
        <v>12</v>
      </c>
      <c r="I3159">
        <v>100</v>
      </c>
      <c r="J3159" s="3">
        <f>VLOOKUP(_xlfn.CONCAT(base[[#This Row],[Evento]],base[[#This Row],[Tipo]]),'[1]tabela de preços'!$D$4:$E$14,2,0)</f>
        <v>90</v>
      </c>
      <c r="K3159" s="3">
        <v>9000</v>
      </c>
      <c r="L3159" s="3">
        <v>3538</v>
      </c>
      <c r="M3159" s="3">
        <v>5462</v>
      </c>
      <c r="N3159" t="s">
        <v>24</v>
      </c>
    </row>
    <row r="3160" spans="2:14" hidden="1" x14ac:dyDescent="0.25">
      <c r="B3160" s="2">
        <v>42426</v>
      </c>
      <c r="C3160" s="7">
        <f>YEAR(base[[#This Row],[Data]])</f>
        <v>2016</v>
      </c>
      <c r="D3160" s="7" t="str">
        <f>UPPER(TEXT(base[[#This Row],[Data]],"mmm"))</f>
        <v>FEV</v>
      </c>
      <c r="E3160" t="s">
        <v>22</v>
      </c>
      <c r="F3160" t="s">
        <v>16</v>
      </c>
      <c r="G3160" t="str">
        <f>PROPER(base[[#This Row],[Evento]]&amp;" "&amp;base[[#This Row],[Tipo]])</f>
        <v>Despedida Adulto</v>
      </c>
      <c r="H3160" t="s">
        <v>15</v>
      </c>
      <c r="I3160">
        <v>150</v>
      </c>
      <c r="J3160" s="3">
        <f>VLOOKUP(_xlfn.CONCAT(base[[#This Row],[Evento]],base[[#This Row],[Tipo]]),'[1]tabela de preços'!$D$4:$E$14,2,0)</f>
        <v>120</v>
      </c>
      <c r="K3160" s="3">
        <v>18000</v>
      </c>
      <c r="L3160" s="3">
        <v>7796</v>
      </c>
      <c r="M3160" s="3">
        <v>10204</v>
      </c>
      <c r="N3160" t="s">
        <v>24</v>
      </c>
    </row>
    <row r="3161" spans="2:14" hidden="1" x14ac:dyDescent="0.25">
      <c r="B3161" s="2">
        <v>42985</v>
      </c>
      <c r="C3161" s="7">
        <f>YEAR(base[[#This Row],[Data]])</f>
        <v>2017</v>
      </c>
      <c r="D3161" s="7" t="str">
        <f>UPPER(TEXT(base[[#This Row],[Data]],"mmm"))</f>
        <v>SET</v>
      </c>
      <c r="E3161" t="s">
        <v>10</v>
      </c>
      <c r="F3161" t="s">
        <v>11</v>
      </c>
      <c r="G3161" t="str">
        <f>PROPER(base[[#This Row],[Evento]]&amp;" "&amp;base[[#This Row],[Tipo]])</f>
        <v>Aniversário Infantil</v>
      </c>
      <c r="H3161" t="s">
        <v>12</v>
      </c>
      <c r="I3161">
        <v>50</v>
      </c>
      <c r="J3161" s="3">
        <f>VLOOKUP(_xlfn.CONCAT(base[[#This Row],[Evento]],base[[#This Row],[Tipo]]),'[1]tabela de preços'!$D$4:$E$14,2,0)</f>
        <v>70</v>
      </c>
      <c r="K3161" s="3">
        <v>3500</v>
      </c>
      <c r="L3161" s="3">
        <v>1295</v>
      </c>
      <c r="M3161" s="3">
        <v>2205</v>
      </c>
      <c r="N3161" t="s">
        <v>24</v>
      </c>
    </row>
    <row r="3162" spans="2:14" x14ac:dyDescent="0.25">
      <c r="B3162" s="2">
        <v>42740</v>
      </c>
      <c r="C3162" s="7">
        <f>YEAR(base[[#This Row],[Data]])</f>
        <v>2017</v>
      </c>
      <c r="D3162" s="7" t="str">
        <f>UPPER(TEXT(base[[#This Row],[Data]],"mmm"))</f>
        <v>JAN</v>
      </c>
      <c r="E3162" t="s">
        <v>10</v>
      </c>
      <c r="F3162" t="s">
        <v>14</v>
      </c>
      <c r="G3162" t="str">
        <f>PROPER(base[[#This Row],[Evento]]&amp;" "&amp;base[[#This Row],[Tipo]])</f>
        <v>Aniversário Teen</v>
      </c>
      <c r="H3162" t="s">
        <v>15</v>
      </c>
      <c r="I3162">
        <v>100</v>
      </c>
      <c r="J3162" s="3">
        <f>VLOOKUP(_xlfn.CONCAT(base[[#This Row],[Evento]],base[[#This Row],[Tipo]]),'[1]tabela de preços'!$D$4:$E$14,2,0)</f>
        <v>90</v>
      </c>
      <c r="K3162" s="3">
        <v>9000</v>
      </c>
      <c r="L3162" s="3">
        <v>3189</v>
      </c>
      <c r="M3162" s="3">
        <v>5811</v>
      </c>
      <c r="N3162" t="s">
        <v>24</v>
      </c>
    </row>
    <row r="3163" spans="2:14" hidden="1" x14ac:dyDescent="0.25">
      <c r="B3163" s="2">
        <v>42727</v>
      </c>
      <c r="C3163" s="7">
        <f>YEAR(base[[#This Row],[Data]])</f>
        <v>2016</v>
      </c>
      <c r="D3163" s="7" t="str">
        <f>UPPER(TEXT(base[[#This Row],[Data]],"mmm"))</f>
        <v>DEZ</v>
      </c>
      <c r="E3163" t="s">
        <v>10</v>
      </c>
      <c r="F3163" t="s">
        <v>16</v>
      </c>
      <c r="G3163" t="str">
        <f>PROPER(base[[#This Row],[Evento]]&amp;" "&amp;base[[#This Row],[Tipo]])</f>
        <v>Aniversário Adulto</v>
      </c>
      <c r="H3163" t="s">
        <v>12</v>
      </c>
      <c r="I3163">
        <v>150</v>
      </c>
      <c r="J3163" s="3">
        <f>VLOOKUP(_xlfn.CONCAT(base[[#This Row],[Evento]],base[[#This Row],[Tipo]]),'[1]tabela de preços'!$D$4:$E$14,2,0)</f>
        <v>120</v>
      </c>
      <c r="K3163" s="3">
        <v>18000</v>
      </c>
      <c r="L3163" s="3">
        <v>7101</v>
      </c>
      <c r="M3163" s="3">
        <v>10899</v>
      </c>
      <c r="N3163" t="s">
        <v>24</v>
      </c>
    </row>
    <row r="3164" spans="2:14" hidden="1" x14ac:dyDescent="0.25">
      <c r="B3164" s="2">
        <v>43075</v>
      </c>
      <c r="C3164" s="7">
        <f>YEAR(base[[#This Row],[Data]])</f>
        <v>2017</v>
      </c>
      <c r="D3164" s="7" t="str">
        <f>UPPER(TEXT(base[[#This Row],[Data]],"mmm"))</f>
        <v>DEZ</v>
      </c>
      <c r="E3164" t="s">
        <v>10</v>
      </c>
      <c r="F3164" t="s">
        <v>17</v>
      </c>
      <c r="G3164" t="str">
        <f>PROPER(base[[#This Row],[Evento]]&amp;" "&amp;base[[#This Row],[Tipo]])</f>
        <v>Aniversário Melhor Idade</v>
      </c>
      <c r="H3164" t="s">
        <v>15</v>
      </c>
      <c r="I3164">
        <v>70</v>
      </c>
      <c r="J3164" s="3">
        <f>VLOOKUP(_xlfn.CONCAT(base[[#This Row],[Evento]],base[[#This Row],[Tipo]]),'[1]tabela de preços'!$D$4:$E$14,2,0)</f>
        <v>120</v>
      </c>
      <c r="K3164" s="3">
        <v>8400</v>
      </c>
      <c r="L3164" s="3">
        <v>3739</v>
      </c>
      <c r="M3164" s="3">
        <v>4661</v>
      </c>
      <c r="N3164" t="s">
        <v>24</v>
      </c>
    </row>
    <row r="3165" spans="2:14" hidden="1" x14ac:dyDescent="0.25">
      <c r="B3165" s="2">
        <v>42569</v>
      </c>
      <c r="C3165" s="7">
        <f>YEAR(base[[#This Row],[Data]])</f>
        <v>2016</v>
      </c>
      <c r="D3165" s="7" t="str">
        <f>UPPER(TEXT(base[[#This Row],[Data]],"mmm"))</f>
        <v>JUL</v>
      </c>
      <c r="E3165" t="s">
        <v>18</v>
      </c>
      <c r="F3165" t="s">
        <v>16</v>
      </c>
      <c r="G3165" t="str">
        <f>PROPER(base[[#This Row],[Evento]]&amp;" "&amp;base[[#This Row],[Tipo]])</f>
        <v>Casamento Adulto</v>
      </c>
      <c r="H3165" t="s">
        <v>12</v>
      </c>
      <c r="I3165">
        <v>120</v>
      </c>
      <c r="J3165" s="3">
        <f>VLOOKUP(_xlfn.CONCAT(base[[#This Row],[Evento]],base[[#This Row],[Tipo]]),'[1]tabela de preços'!$D$4:$E$14,2,0)</f>
        <v>150</v>
      </c>
      <c r="K3165" s="3">
        <v>18000</v>
      </c>
      <c r="L3165" s="3">
        <v>7506</v>
      </c>
      <c r="M3165" s="3">
        <v>10494</v>
      </c>
      <c r="N3165" t="s">
        <v>24</v>
      </c>
    </row>
    <row r="3166" spans="2:14" hidden="1" x14ac:dyDescent="0.25">
      <c r="B3166" s="2">
        <v>42930</v>
      </c>
      <c r="C3166" s="7">
        <f>YEAR(base[[#This Row],[Data]])</f>
        <v>2017</v>
      </c>
      <c r="D3166" s="7" t="str">
        <f>UPPER(TEXT(base[[#This Row],[Data]],"mmm"))</f>
        <v>JUL</v>
      </c>
      <c r="E3166" t="s">
        <v>19</v>
      </c>
      <c r="F3166" t="s">
        <v>16</v>
      </c>
      <c r="G3166" t="str">
        <f>PROPER(base[[#This Row],[Evento]]&amp;" "&amp;base[[#This Row],[Tipo]])</f>
        <v>Bodas Adulto</v>
      </c>
      <c r="H3166" t="s">
        <v>15</v>
      </c>
      <c r="I3166">
        <v>100</v>
      </c>
      <c r="J3166" s="3">
        <f>VLOOKUP(_xlfn.CONCAT(base[[#This Row],[Evento]],base[[#This Row],[Tipo]]),'[1]tabela de preços'!$D$4:$E$14,2,0)</f>
        <v>150</v>
      </c>
      <c r="K3166" s="3">
        <v>15000</v>
      </c>
      <c r="L3166" s="3">
        <v>6050</v>
      </c>
      <c r="M3166" s="3">
        <v>8950</v>
      </c>
      <c r="N3166" t="s">
        <v>24</v>
      </c>
    </row>
    <row r="3167" spans="2:14" hidden="1" x14ac:dyDescent="0.25">
      <c r="B3167" s="2">
        <v>42774</v>
      </c>
      <c r="C3167" s="7">
        <f>YEAR(base[[#This Row],[Data]])</f>
        <v>2017</v>
      </c>
      <c r="D3167" s="7" t="str">
        <f>UPPER(TEXT(base[[#This Row],[Data]],"mmm"))</f>
        <v>FEV</v>
      </c>
      <c r="E3167" t="s">
        <v>19</v>
      </c>
      <c r="F3167" t="s">
        <v>17</v>
      </c>
      <c r="G3167" t="str">
        <f>PROPER(base[[#This Row],[Evento]]&amp;" "&amp;base[[#This Row],[Tipo]])</f>
        <v>Bodas Melhor Idade</v>
      </c>
      <c r="H3167" t="s">
        <v>12</v>
      </c>
      <c r="I3167">
        <v>200</v>
      </c>
      <c r="J3167" s="3">
        <f>VLOOKUP(_xlfn.CONCAT(base[[#This Row],[Evento]],base[[#This Row],[Tipo]]),'[1]tabela de preços'!$D$4:$E$14,2,0)</f>
        <v>120</v>
      </c>
      <c r="K3167" s="3">
        <v>24000</v>
      </c>
      <c r="L3167" s="3">
        <v>8001</v>
      </c>
      <c r="M3167" s="3">
        <v>15999</v>
      </c>
      <c r="N3167" t="s">
        <v>24</v>
      </c>
    </row>
    <row r="3168" spans="2:14" hidden="1" x14ac:dyDescent="0.25">
      <c r="B3168" s="2">
        <v>42385</v>
      </c>
      <c r="C3168" s="7">
        <f>YEAR(base[[#This Row],[Data]])</f>
        <v>2016</v>
      </c>
      <c r="D3168" s="7" t="str">
        <f>UPPER(TEXT(base[[#This Row],[Data]],"mmm"))</f>
        <v>JAN</v>
      </c>
      <c r="E3168" t="s">
        <v>20</v>
      </c>
      <c r="F3168" t="s">
        <v>16</v>
      </c>
      <c r="G3168" t="str">
        <f>PROPER(base[[#This Row],[Evento]]&amp;" "&amp;base[[#This Row],[Tipo]])</f>
        <v>Empresa Adulto</v>
      </c>
      <c r="H3168" t="s">
        <v>15</v>
      </c>
      <c r="I3168">
        <v>50</v>
      </c>
      <c r="J3168" s="3">
        <f>VLOOKUP(_xlfn.CONCAT(base[[#This Row],[Evento]],base[[#This Row],[Tipo]]),'[1]tabela de preços'!$D$4:$E$14,2,0)</f>
        <v>100</v>
      </c>
      <c r="K3168" s="3">
        <v>5000</v>
      </c>
      <c r="L3168" s="3">
        <v>1671</v>
      </c>
      <c r="M3168" s="3">
        <v>3329</v>
      </c>
      <c r="N3168" t="s">
        <v>24</v>
      </c>
    </row>
    <row r="3169" spans="2:14" hidden="1" x14ac:dyDescent="0.25">
      <c r="B3169" s="2">
        <v>42917</v>
      </c>
      <c r="C3169" s="7">
        <f>YEAR(base[[#This Row],[Data]])</f>
        <v>2017</v>
      </c>
      <c r="D3169" s="7" t="str">
        <f>UPPER(TEXT(base[[#This Row],[Data]],"mmm"))</f>
        <v>JUL</v>
      </c>
      <c r="E3169" t="s">
        <v>21</v>
      </c>
      <c r="F3169" t="s">
        <v>14</v>
      </c>
      <c r="G3169" t="str">
        <f>PROPER(base[[#This Row],[Evento]]&amp;" "&amp;base[[#This Row],[Tipo]])</f>
        <v>15 Anos Teen</v>
      </c>
      <c r="H3169" t="s">
        <v>12</v>
      </c>
      <c r="I3169">
        <v>100</v>
      </c>
      <c r="J3169" s="3">
        <f>VLOOKUP(_xlfn.CONCAT(base[[#This Row],[Evento]],base[[#This Row],[Tipo]]),'[1]tabela de preços'!$D$4:$E$14,2,0)</f>
        <v>90</v>
      </c>
      <c r="K3169" s="3">
        <v>9000</v>
      </c>
      <c r="L3169" s="3">
        <v>3405</v>
      </c>
      <c r="M3169" s="3">
        <v>5595</v>
      </c>
      <c r="N3169" t="s">
        <v>24</v>
      </c>
    </row>
    <row r="3170" spans="2:14" hidden="1" x14ac:dyDescent="0.25">
      <c r="B3170" s="2">
        <v>42866</v>
      </c>
      <c r="C3170" s="7">
        <f>YEAR(base[[#This Row],[Data]])</f>
        <v>2017</v>
      </c>
      <c r="D3170" s="7" t="str">
        <f>UPPER(TEXT(base[[#This Row],[Data]],"mmm"))</f>
        <v>MAI</v>
      </c>
      <c r="E3170" t="s">
        <v>22</v>
      </c>
      <c r="F3170" t="s">
        <v>16</v>
      </c>
      <c r="G3170" t="str">
        <f>PROPER(base[[#This Row],[Evento]]&amp;" "&amp;base[[#This Row],[Tipo]])</f>
        <v>Despedida Adulto</v>
      </c>
      <c r="H3170" t="s">
        <v>15</v>
      </c>
      <c r="I3170">
        <v>150</v>
      </c>
      <c r="J3170" s="3">
        <f>VLOOKUP(_xlfn.CONCAT(base[[#This Row],[Evento]],base[[#This Row],[Tipo]]),'[1]tabela de preços'!$D$4:$E$14,2,0)</f>
        <v>120</v>
      </c>
      <c r="K3170" s="3">
        <v>18000</v>
      </c>
      <c r="L3170" s="3">
        <v>6871</v>
      </c>
      <c r="M3170" s="3">
        <v>11129</v>
      </c>
      <c r="N3170" t="s">
        <v>24</v>
      </c>
    </row>
    <row r="3171" spans="2:14" hidden="1" x14ac:dyDescent="0.25">
      <c r="B3171" s="2">
        <v>42802</v>
      </c>
      <c r="C3171" s="7">
        <f>YEAR(base[[#This Row],[Data]])</f>
        <v>2017</v>
      </c>
      <c r="D3171" s="7" t="str">
        <f>UPPER(TEXT(base[[#This Row],[Data]],"mmm"))</f>
        <v>MAR</v>
      </c>
      <c r="E3171" t="s">
        <v>10</v>
      </c>
      <c r="F3171" t="s">
        <v>11</v>
      </c>
      <c r="G3171" t="str">
        <f>PROPER(base[[#This Row],[Evento]]&amp;" "&amp;base[[#This Row],[Tipo]])</f>
        <v>Aniversário Infantil</v>
      </c>
      <c r="H3171" t="s">
        <v>12</v>
      </c>
      <c r="I3171">
        <v>50</v>
      </c>
      <c r="J3171" s="3">
        <f>VLOOKUP(_xlfn.CONCAT(base[[#This Row],[Evento]],base[[#This Row],[Tipo]]),'[1]tabela de preços'!$D$4:$E$14,2,0)</f>
        <v>70</v>
      </c>
      <c r="K3171" s="3">
        <v>3500</v>
      </c>
      <c r="L3171" s="3">
        <v>1174</v>
      </c>
      <c r="M3171" s="3">
        <v>2326</v>
      </c>
      <c r="N3171" t="s">
        <v>24</v>
      </c>
    </row>
    <row r="3172" spans="2:14" hidden="1" x14ac:dyDescent="0.25">
      <c r="B3172" s="2">
        <v>42817</v>
      </c>
      <c r="C3172" s="7">
        <f>YEAR(base[[#This Row],[Data]])</f>
        <v>2017</v>
      </c>
      <c r="D3172" s="7" t="str">
        <f>UPPER(TEXT(base[[#This Row],[Data]],"mmm"))</f>
        <v>MAR</v>
      </c>
      <c r="E3172" t="s">
        <v>10</v>
      </c>
      <c r="F3172" t="s">
        <v>14</v>
      </c>
      <c r="G3172" t="str">
        <f>PROPER(base[[#This Row],[Evento]]&amp;" "&amp;base[[#This Row],[Tipo]])</f>
        <v>Aniversário Teen</v>
      </c>
      <c r="H3172" t="s">
        <v>15</v>
      </c>
      <c r="I3172">
        <v>100</v>
      </c>
      <c r="J3172" s="3">
        <f>VLOOKUP(_xlfn.CONCAT(base[[#This Row],[Evento]],base[[#This Row],[Tipo]]),'[1]tabela de preços'!$D$4:$E$14,2,0)</f>
        <v>90</v>
      </c>
      <c r="K3172" s="3">
        <v>9000</v>
      </c>
      <c r="L3172" s="3">
        <v>3929</v>
      </c>
      <c r="M3172" s="3">
        <v>5071</v>
      </c>
      <c r="N3172" t="s">
        <v>24</v>
      </c>
    </row>
    <row r="3173" spans="2:14" hidden="1" x14ac:dyDescent="0.25">
      <c r="B3173" s="2">
        <v>42662</v>
      </c>
      <c r="C3173" s="7">
        <f>YEAR(base[[#This Row],[Data]])</f>
        <v>2016</v>
      </c>
      <c r="D3173" s="7" t="str">
        <f>UPPER(TEXT(base[[#This Row],[Data]],"mmm"))</f>
        <v>OUT</v>
      </c>
      <c r="E3173" t="s">
        <v>10</v>
      </c>
      <c r="F3173" t="s">
        <v>16</v>
      </c>
      <c r="G3173" t="str">
        <f>PROPER(base[[#This Row],[Evento]]&amp;" "&amp;base[[#This Row],[Tipo]])</f>
        <v>Aniversário Adulto</v>
      </c>
      <c r="H3173" t="s">
        <v>12</v>
      </c>
      <c r="I3173">
        <v>150</v>
      </c>
      <c r="J3173" s="3">
        <f>VLOOKUP(_xlfn.CONCAT(base[[#This Row],[Evento]],base[[#This Row],[Tipo]]),'[1]tabela de preços'!$D$4:$E$14,2,0)</f>
        <v>120</v>
      </c>
      <c r="K3173" s="3">
        <v>18000</v>
      </c>
      <c r="L3173" s="3">
        <v>7640</v>
      </c>
      <c r="M3173" s="3">
        <v>10360</v>
      </c>
      <c r="N3173" t="s">
        <v>24</v>
      </c>
    </row>
    <row r="3174" spans="2:14" hidden="1" x14ac:dyDescent="0.25">
      <c r="B3174" s="2">
        <v>42659</v>
      </c>
      <c r="C3174" s="7">
        <f>YEAR(base[[#This Row],[Data]])</f>
        <v>2016</v>
      </c>
      <c r="D3174" s="7" t="str">
        <f>UPPER(TEXT(base[[#This Row],[Data]],"mmm"))</f>
        <v>OUT</v>
      </c>
      <c r="E3174" t="s">
        <v>10</v>
      </c>
      <c r="F3174" t="s">
        <v>17</v>
      </c>
      <c r="G3174" t="str">
        <f>PROPER(base[[#This Row],[Evento]]&amp;" "&amp;base[[#This Row],[Tipo]])</f>
        <v>Aniversário Melhor Idade</v>
      </c>
      <c r="H3174" t="s">
        <v>15</v>
      </c>
      <c r="I3174">
        <v>70</v>
      </c>
      <c r="J3174" s="3">
        <f>VLOOKUP(_xlfn.CONCAT(base[[#This Row],[Evento]],base[[#This Row],[Tipo]]),'[1]tabela de preços'!$D$4:$E$14,2,0)</f>
        <v>120</v>
      </c>
      <c r="K3174" s="3">
        <v>8400</v>
      </c>
      <c r="L3174" s="3">
        <v>3159</v>
      </c>
      <c r="M3174" s="3">
        <v>5241</v>
      </c>
      <c r="N3174" t="s">
        <v>24</v>
      </c>
    </row>
    <row r="3175" spans="2:14" hidden="1" x14ac:dyDescent="0.25">
      <c r="B3175" s="2">
        <v>42874</v>
      </c>
      <c r="C3175" s="7">
        <f>YEAR(base[[#This Row],[Data]])</f>
        <v>2017</v>
      </c>
      <c r="D3175" s="7" t="str">
        <f>UPPER(TEXT(base[[#This Row],[Data]],"mmm"))</f>
        <v>MAI</v>
      </c>
      <c r="E3175" t="s">
        <v>18</v>
      </c>
      <c r="F3175" t="s">
        <v>16</v>
      </c>
      <c r="G3175" t="str">
        <f>PROPER(base[[#This Row],[Evento]]&amp;" "&amp;base[[#This Row],[Tipo]])</f>
        <v>Casamento Adulto</v>
      </c>
      <c r="H3175" t="s">
        <v>12</v>
      </c>
      <c r="I3175">
        <v>120</v>
      </c>
      <c r="J3175" s="3">
        <f>VLOOKUP(_xlfn.CONCAT(base[[#This Row],[Evento]],base[[#This Row],[Tipo]]),'[1]tabela de preços'!$D$4:$E$14,2,0)</f>
        <v>150</v>
      </c>
      <c r="K3175" s="3">
        <v>18000</v>
      </c>
      <c r="L3175" s="3">
        <v>6783</v>
      </c>
      <c r="M3175" s="3">
        <v>11217</v>
      </c>
      <c r="N3175" t="s">
        <v>24</v>
      </c>
    </row>
    <row r="3176" spans="2:14" hidden="1" x14ac:dyDescent="0.25">
      <c r="B3176" s="2">
        <v>42680</v>
      </c>
      <c r="C3176" s="7">
        <f>YEAR(base[[#This Row],[Data]])</f>
        <v>2016</v>
      </c>
      <c r="D3176" s="7" t="str">
        <f>UPPER(TEXT(base[[#This Row],[Data]],"mmm"))</f>
        <v>NOV</v>
      </c>
      <c r="E3176" t="s">
        <v>19</v>
      </c>
      <c r="F3176" t="s">
        <v>16</v>
      </c>
      <c r="G3176" t="str">
        <f>PROPER(base[[#This Row],[Evento]]&amp;" "&amp;base[[#This Row],[Tipo]])</f>
        <v>Bodas Adulto</v>
      </c>
      <c r="H3176" t="s">
        <v>15</v>
      </c>
      <c r="I3176">
        <v>100</v>
      </c>
      <c r="J3176" s="3">
        <f>VLOOKUP(_xlfn.CONCAT(base[[#This Row],[Evento]],base[[#This Row],[Tipo]]),'[1]tabela de preços'!$D$4:$E$14,2,0)</f>
        <v>150</v>
      </c>
      <c r="K3176" s="3">
        <v>15000</v>
      </c>
      <c r="L3176" s="3">
        <v>5161</v>
      </c>
      <c r="M3176" s="3">
        <v>9839</v>
      </c>
      <c r="N3176" t="s">
        <v>24</v>
      </c>
    </row>
    <row r="3177" spans="2:14" hidden="1" x14ac:dyDescent="0.25">
      <c r="B3177" s="2">
        <v>42825</v>
      </c>
      <c r="C3177" s="7">
        <f>YEAR(base[[#This Row],[Data]])</f>
        <v>2017</v>
      </c>
      <c r="D3177" s="7" t="str">
        <f>UPPER(TEXT(base[[#This Row],[Data]],"mmm"))</f>
        <v>MAR</v>
      </c>
      <c r="E3177" t="s">
        <v>19</v>
      </c>
      <c r="F3177" t="s">
        <v>17</v>
      </c>
      <c r="G3177" t="str">
        <f>PROPER(base[[#This Row],[Evento]]&amp;" "&amp;base[[#This Row],[Tipo]])</f>
        <v>Bodas Melhor Idade</v>
      </c>
      <c r="H3177" t="s">
        <v>12</v>
      </c>
      <c r="I3177">
        <v>200</v>
      </c>
      <c r="J3177" s="3">
        <f>VLOOKUP(_xlfn.CONCAT(base[[#This Row],[Evento]],base[[#This Row],[Tipo]]),'[1]tabela de preços'!$D$4:$E$14,2,0)</f>
        <v>120</v>
      </c>
      <c r="K3177" s="3">
        <v>24000</v>
      </c>
      <c r="L3177" s="3">
        <v>10362</v>
      </c>
      <c r="M3177" s="3">
        <v>13638</v>
      </c>
      <c r="N3177" t="s">
        <v>24</v>
      </c>
    </row>
    <row r="3178" spans="2:14" hidden="1" x14ac:dyDescent="0.25">
      <c r="B3178" s="2">
        <v>42593</v>
      </c>
      <c r="C3178" s="7">
        <f>YEAR(base[[#This Row],[Data]])</f>
        <v>2016</v>
      </c>
      <c r="D3178" s="7" t="str">
        <f>UPPER(TEXT(base[[#This Row],[Data]],"mmm"))</f>
        <v>AGO</v>
      </c>
      <c r="E3178" t="s">
        <v>20</v>
      </c>
      <c r="F3178" t="s">
        <v>16</v>
      </c>
      <c r="G3178" t="str">
        <f>PROPER(base[[#This Row],[Evento]]&amp;" "&amp;base[[#This Row],[Tipo]])</f>
        <v>Empresa Adulto</v>
      </c>
      <c r="H3178" t="s">
        <v>15</v>
      </c>
      <c r="I3178">
        <v>50</v>
      </c>
      <c r="J3178" s="3">
        <f>VLOOKUP(_xlfn.CONCAT(base[[#This Row],[Evento]],base[[#This Row],[Tipo]]),'[1]tabela de preços'!$D$4:$E$14,2,0)</f>
        <v>100</v>
      </c>
      <c r="K3178" s="3">
        <v>5000</v>
      </c>
      <c r="L3178" s="3">
        <v>1952</v>
      </c>
      <c r="M3178" s="3">
        <v>3048</v>
      </c>
      <c r="N3178" t="s">
        <v>24</v>
      </c>
    </row>
    <row r="3179" spans="2:14" hidden="1" x14ac:dyDescent="0.25">
      <c r="B3179" s="2">
        <v>42447</v>
      </c>
      <c r="C3179" s="7">
        <f>YEAR(base[[#This Row],[Data]])</f>
        <v>2016</v>
      </c>
      <c r="D3179" s="7" t="str">
        <f>UPPER(TEXT(base[[#This Row],[Data]],"mmm"))</f>
        <v>MAR</v>
      </c>
      <c r="E3179" t="s">
        <v>21</v>
      </c>
      <c r="F3179" t="s">
        <v>14</v>
      </c>
      <c r="G3179" t="str">
        <f>PROPER(base[[#This Row],[Evento]]&amp;" "&amp;base[[#This Row],[Tipo]])</f>
        <v>15 Anos Teen</v>
      </c>
      <c r="H3179" t="s">
        <v>12</v>
      </c>
      <c r="I3179">
        <v>100</v>
      </c>
      <c r="J3179" s="3">
        <f>VLOOKUP(_xlfn.CONCAT(base[[#This Row],[Evento]],base[[#This Row],[Tipo]]),'[1]tabela de preços'!$D$4:$E$14,2,0)</f>
        <v>90</v>
      </c>
      <c r="K3179" s="3">
        <v>9000</v>
      </c>
      <c r="L3179" s="3">
        <v>3540</v>
      </c>
      <c r="M3179" s="3">
        <v>5460</v>
      </c>
      <c r="N3179" t="s">
        <v>24</v>
      </c>
    </row>
    <row r="3180" spans="2:14" hidden="1" x14ac:dyDescent="0.25">
      <c r="B3180" s="2">
        <v>42665</v>
      </c>
      <c r="C3180" s="7">
        <f>YEAR(base[[#This Row],[Data]])</f>
        <v>2016</v>
      </c>
      <c r="D3180" s="7" t="str">
        <f>UPPER(TEXT(base[[#This Row],[Data]],"mmm"))</f>
        <v>OUT</v>
      </c>
      <c r="E3180" t="s">
        <v>22</v>
      </c>
      <c r="F3180" t="s">
        <v>16</v>
      </c>
      <c r="G3180" t="str">
        <f>PROPER(base[[#This Row],[Evento]]&amp;" "&amp;base[[#This Row],[Tipo]])</f>
        <v>Despedida Adulto</v>
      </c>
      <c r="H3180" t="s">
        <v>15</v>
      </c>
      <c r="I3180">
        <v>150</v>
      </c>
      <c r="J3180" s="3">
        <f>VLOOKUP(_xlfn.CONCAT(base[[#This Row],[Evento]],base[[#This Row],[Tipo]]),'[1]tabela de preços'!$D$4:$E$14,2,0)</f>
        <v>120</v>
      </c>
      <c r="K3180" s="3">
        <v>18000</v>
      </c>
      <c r="L3180" s="3">
        <v>7937</v>
      </c>
      <c r="M3180" s="3">
        <v>10063</v>
      </c>
      <c r="N3180" t="s">
        <v>24</v>
      </c>
    </row>
    <row r="3181" spans="2:14" hidden="1" x14ac:dyDescent="0.25">
      <c r="B3181" s="2">
        <v>42781</v>
      </c>
      <c r="C3181" s="7">
        <f>YEAR(base[[#This Row],[Data]])</f>
        <v>2017</v>
      </c>
      <c r="D3181" s="7" t="str">
        <f>UPPER(TEXT(base[[#This Row],[Data]],"mmm"))</f>
        <v>FEV</v>
      </c>
      <c r="E3181" t="s">
        <v>10</v>
      </c>
      <c r="F3181" t="s">
        <v>11</v>
      </c>
      <c r="G3181" t="str">
        <f>PROPER(base[[#This Row],[Evento]]&amp;" "&amp;base[[#This Row],[Tipo]])</f>
        <v>Aniversário Infantil</v>
      </c>
      <c r="H3181" t="s">
        <v>12</v>
      </c>
      <c r="I3181">
        <v>50</v>
      </c>
      <c r="J3181" s="3">
        <f>VLOOKUP(_xlfn.CONCAT(base[[#This Row],[Evento]],base[[#This Row],[Tipo]]),'[1]tabela de preços'!$D$4:$E$14,2,0)</f>
        <v>70</v>
      </c>
      <c r="K3181" s="3">
        <v>3500</v>
      </c>
      <c r="L3181" s="3">
        <v>1306</v>
      </c>
      <c r="M3181" s="3">
        <v>2194</v>
      </c>
      <c r="N3181" t="s">
        <v>24</v>
      </c>
    </row>
    <row r="3182" spans="2:14" hidden="1" x14ac:dyDescent="0.25">
      <c r="B3182" s="2">
        <v>43064</v>
      </c>
      <c r="C3182" s="7">
        <f>YEAR(base[[#This Row],[Data]])</f>
        <v>2017</v>
      </c>
      <c r="D3182" s="7" t="str">
        <f>UPPER(TEXT(base[[#This Row],[Data]],"mmm"))</f>
        <v>NOV</v>
      </c>
      <c r="E3182" t="s">
        <v>10</v>
      </c>
      <c r="F3182" t="s">
        <v>14</v>
      </c>
      <c r="G3182" t="str">
        <f>PROPER(base[[#This Row],[Evento]]&amp;" "&amp;base[[#This Row],[Tipo]])</f>
        <v>Aniversário Teen</v>
      </c>
      <c r="H3182" t="s">
        <v>15</v>
      </c>
      <c r="I3182">
        <v>100</v>
      </c>
      <c r="J3182" s="3">
        <f>VLOOKUP(_xlfn.CONCAT(base[[#This Row],[Evento]],base[[#This Row],[Tipo]]),'[1]tabela de preços'!$D$4:$E$14,2,0)</f>
        <v>90</v>
      </c>
      <c r="K3182" s="3">
        <v>9000</v>
      </c>
      <c r="L3182" s="3">
        <v>3771</v>
      </c>
      <c r="M3182" s="3">
        <v>5229</v>
      </c>
      <c r="N3182" t="s">
        <v>24</v>
      </c>
    </row>
    <row r="3183" spans="2:14" hidden="1" x14ac:dyDescent="0.25">
      <c r="B3183" s="2">
        <v>42889</v>
      </c>
      <c r="C3183" s="7">
        <f>YEAR(base[[#This Row],[Data]])</f>
        <v>2017</v>
      </c>
      <c r="D3183" s="7" t="str">
        <f>UPPER(TEXT(base[[#This Row],[Data]],"mmm"))</f>
        <v>JUN</v>
      </c>
      <c r="E3183" t="s">
        <v>10</v>
      </c>
      <c r="F3183" t="s">
        <v>16</v>
      </c>
      <c r="G3183" t="str">
        <f>PROPER(base[[#This Row],[Evento]]&amp;" "&amp;base[[#This Row],[Tipo]])</f>
        <v>Aniversário Adulto</v>
      </c>
      <c r="H3183" t="s">
        <v>12</v>
      </c>
      <c r="I3183">
        <v>150</v>
      </c>
      <c r="J3183" s="3">
        <f>VLOOKUP(_xlfn.CONCAT(base[[#This Row],[Evento]],base[[#This Row],[Tipo]]),'[1]tabela de preços'!$D$4:$E$14,2,0)</f>
        <v>120</v>
      </c>
      <c r="K3183" s="3">
        <v>18000</v>
      </c>
      <c r="L3183" s="3">
        <v>6012</v>
      </c>
      <c r="M3183" s="3">
        <v>11988</v>
      </c>
      <c r="N3183" t="s">
        <v>24</v>
      </c>
    </row>
    <row r="3184" spans="2:14" hidden="1" x14ac:dyDescent="0.25">
      <c r="B3184" s="2">
        <v>42608</v>
      </c>
      <c r="C3184" s="7">
        <f>YEAR(base[[#This Row],[Data]])</f>
        <v>2016</v>
      </c>
      <c r="D3184" s="7" t="str">
        <f>UPPER(TEXT(base[[#This Row],[Data]],"mmm"))</f>
        <v>AGO</v>
      </c>
      <c r="E3184" t="s">
        <v>10</v>
      </c>
      <c r="F3184" t="s">
        <v>17</v>
      </c>
      <c r="G3184" t="str">
        <f>PROPER(base[[#This Row],[Evento]]&amp;" "&amp;base[[#This Row],[Tipo]])</f>
        <v>Aniversário Melhor Idade</v>
      </c>
      <c r="H3184" t="s">
        <v>15</v>
      </c>
      <c r="I3184">
        <v>70</v>
      </c>
      <c r="J3184" s="3">
        <f>VLOOKUP(_xlfn.CONCAT(base[[#This Row],[Evento]],base[[#This Row],[Tipo]]),'[1]tabela de preços'!$D$4:$E$14,2,0)</f>
        <v>120</v>
      </c>
      <c r="K3184" s="3">
        <v>8400</v>
      </c>
      <c r="L3184" s="3">
        <v>2835</v>
      </c>
      <c r="M3184" s="3">
        <v>5565</v>
      </c>
      <c r="N3184" t="s">
        <v>24</v>
      </c>
    </row>
    <row r="3185" spans="2:14" hidden="1" x14ac:dyDescent="0.25">
      <c r="B3185" s="2">
        <v>42379</v>
      </c>
      <c r="C3185" s="7">
        <f>YEAR(base[[#This Row],[Data]])</f>
        <v>2016</v>
      </c>
      <c r="D3185" s="7" t="str">
        <f>UPPER(TEXT(base[[#This Row],[Data]],"mmm"))</f>
        <v>JAN</v>
      </c>
      <c r="E3185" t="s">
        <v>18</v>
      </c>
      <c r="F3185" t="s">
        <v>16</v>
      </c>
      <c r="G3185" t="str">
        <f>PROPER(base[[#This Row],[Evento]]&amp;" "&amp;base[[#This Row],[Tipo]])</f>
        <v>Casamento Adulto</v>
      </c>
      <c r="H3185" t="s">
        <v>12</v>
      </c>
      <c r="I3185">
        <v>120</v>
      </c>
      <c r="J3185" s="3">
        <f>VLOOKUP(_xlfn.CONCAT(base[[#This Row],[Evento]],base[[#This Row],[Tipo]]),'[1]tabela de preços'!$D$4:$E$14,2,0)</f>
        <v>150</v>
      </c>
      <c r="K3185" s="3">
        <v>18000</v>
      </c>
      <c r="L3185" s="3">
        <v>6157</v>
      </c>
      <c r="M3185" s="3">
        <v>11843</v>
      </c>
      <c r="N3185" t="s">
        <v>24</v>
      </c>
    </row>
    <row r="3186" spans="2:14" hidden="1" x14ac:dyDescent="0.25">
      <c r="B3186" s="2">
        <v>42619</v>
      </c>
      <c r="C3186" s="7">
        <f>YEAR(base[[#This Row],[Data]])</f>
        <v>2016</v>
      </c>
      <c r="D3186" s="7" t="str">
        <f>UPPER(TEXT(base[[#This Row],[Data]],"mmm"))</f>
        <v>SET</v>
      </c>
      <c r="E3186" t="s">
        <v>19</v>
      </c>
      <c r="F3186" t="s">
        <v>16</v>
      </c>
      <c r="G3186" t="str">
        <f>PROPER(base[[#This Row],[Evento]]&amp;" "&amp;base[[#This Row],[Tipo]])</f>
        <v>Bodas Adulto</v>
      </c>
      <c r="H3186" t="s">
        <v>15</v>
      </c>
      <c r="I3186">
        <v>100</v>
      </c>
      <c r="J3186" s="3">
        <f>VLOOKUP(_xlfn.CONCAT(base[[#This Row],[Evento]],base[[#This Row],[Tipo]]),'[1]tabela de preços'!$D$4:$E$14,2,0)</f>
        <v>150</v>
      </c>
      <c r="K3186" s="3">
        <v>15000</v>
      </c>
      <c r="L3186" s="3">
        <v>6668</v>
      </c>
      <c r="M3186" s="3">
        <v>8332</v>
      </c>
      <c r="N3186" t="s">
        <v>24</v>
      </c>
    </row>
    <row r="3187" spans="2:14" hidden="1" x14ac:dyDescent="0.25">
      <c r="B3187" s="2">
        <v>43055</v>
      </c>
      <c r="C3187" s="7">
        <f>YEAR(base[[#This Row],[Data]])</f>
        <v>2017</v>
      </c>
      <c r="D3187" s="7" t="str">
        <f>UPPER(TEXT(base[[#This Row],[Data]],"mmm"))</f>
        <v>NOV</v>
      </c>
      <c r="E3187" t="s">
        <v>19</v>
      </c>
      <c r="F3187" t="s">
        <v>17</v>
      </c>
      <c r="G3187" t="str">
        <f>PROPER(base[[#This Row],[Evento]]&amp;" "&amp;base[[#This Row],[Tipo]])</f>
        <v>Bodas Melhor Idade</v>
      </c>
      <c r="H3187" t="s">
        <v>12</v>
      </c>
      <c r="I3187">
        <v>200</v>
      </c>
      <c r="J3187" s="3">
        <f>VLOOKUP(_xlfn.CONCAT(base[[#This Row],[Evento]],base[[#This Row],[Tipo]]),'[1]tabela de preços'!$D$4:$E$14,2,0)</f>
        <v>120</v>
      </c>
      <c r="K3187" s="3">
        <v>24000</v>
      </c>
      <c r="L3187" s="3">
        <v>8287</v>
      </c>
      <c r="M3187" s="3">
        <v>15713</v>
      </c>
      <c r="N3187" t="s">
        <v>24</v>
      </c>
    </row>
    <row r="3188" spans="2:14" hidden="1" x14ac:dyDescent="0.25">
      <c r="B3188" s="2">
        <v>42706</v>
      </c>
      <c r="C3188" s="7">
        <f>YEAR(base[[#This Row],[Data]])</f>
        <v>2016</v>
      </c>
      <c r="D3188" s="7" t="str">
        <f>UPPER(TEXT(base[[#This Row],[Data]],"mmm"))</f>
        <v>DEZ</v>
      </c>
      <c r="E3188" t="s">
        <v>20</v>
      </c>
      <c r="F3188" t="s">
        <v>16</v>
      </c>
      <c r="G3188" t="str">
        <f>PROPER(base[[#This Row],[Evento]]&amp;" "&amp;base[[#This Row],[Tipo]])</f>
        <v>Empresa Adulto</v>
      </c>
      <c r="H3188" t="s">
        <v>15</v>
      </c>
      <c r="I3188">
        <v>50</v>
      </c>
      <c r="J3188" s="3">
        <f>VLOOKUP(_xlfn.CONCAT(base[[#This Row],[Evento]],base[[#This Row],[Tipo]]),'[1]tabela de preços'!$D$4:$E$14,2,0)</f>
        <v>100</v>
      </c>
      <c r="K3188" s="3">
        <v>5000</v>
      </c>
      <c r="L3188" s="3">
        <v>2211</v>
      </c>
      <c r="M3188" s="3">
        <v>2789</v>
      </c>
      <c r="N3188" t="s">
        <v>24</v>
      </c>
    </row>
    <row r="3189" spans="2:14" hidden="1" x14ac:dyDescent="0.25">
      <c r="B3189" s="2">
        <v>43070</v>
      </c>
      <c r="C3189" s="7">
        <f>YEAR(base[[#This Row],[Data]])</f>
        <v>2017</v>
      </c>
      <c r="D3189" s="7" t="str">
        <f>UPPER(TEXT(base[[#This Row],[Data]],"mmm"))</f>
        <v>DEZ</v>
      </c>
      <c r="E3189" t="s">
        <v>21</v>
      </c>
      <c r="F3189" t="s">
        <v>14</v>
      </c>
      <c r="G3189" t="str">
        <f>PROPER(base[[#This Row],[Evento]]&amp;" "&amp;base[[#This Row],[Tipo]])</f>
        <v>15 Anos Teen</v>
      </c>
      <c r="H3189" t="s">
        <v>12</v>
      </c>
      <c r="I3189">
        <v>100</v>
      </c>
      <c r="J3189" s="3">
        <f>VLOOKUP(_xlfn.CONCAT(base[[#This Row],[Evento]],base[[#This Row],[Tipo]]),'[1]tabela de preços'!$D$4:$E$14,2,0)</f>
        <v>90</v>
      </c>
      <c r="K3189" s="3">
        <v>9000</v>
      </c>
      <c r="L3189" s="3">
        <v>3887</v>
      </c>
      <c r="M3189" s="3">
        <v>5113</v>
      </c>
      <c r="N3189" t="s">
        <v>24</v>
      </c>
    </row>
    <row r="3190" spans="2:14" hidden="1" x14ac:dyDescent="0.25">
      <c r="B3190" s="2">
        <v>43016</v>
      </c>
      <c r="C3190" s="7">
        <f>YEAR(base[[#This Row],[Data]])</f>
        <v>2017</v>
      </c>
      <c r="D3190" s="7" t="str">
        <f>UPPER(TEXT(base[[#This Row],[Data]],"mmm"))</f>
        <v>OUT</v>
      </c>
      <c r="E3190" t="s">
        <v>22</v>
      </c>
      <c r="F3190" t="s">
        <v>16</v>
      </c>
      <c r="G3190" t="str">
        <f>PROPER(base[[#This Row],[Evento]]&amp;" "&amp;base[[#This Row],[Tipo]])</f>
        <v>Despedida Adulto</v>
      </c>
      <c r="H3190" t="s">
        <v>15</v>
      </c>
      <c r="I3190">
        <v>150</v>
      </c>
      <c r="J3190" s="3">
        <f>VLOOKUP(_xlfn.CONCAT(base[[#This Row],[Evento]],base[[#This Row],[Tipo]]),'[1]tabela de preços'!$D$4:$E$14,2,0)</f>
        <v>120</v>
      </c>
      <c r="K3190" s="3">
        <v>18000</v>
      </c>
      <c r="L3190" s="3">
        <v>6120</v>
      </c>
      <c r="M3190" s="3">
        <v>11880</v>
      </c>
      <c r="N3190" t="s">
        <v>24</v>
      </c>
    </row>
    <row r="3191" spans="2:14" hidden="1" x14ac:dyDescent="0.25">
      <c r="B3191" s="2">
        <v>42445</v>
      </c>
      <c r="C3191" s="7">
        <f>YEAR(base[[#This Row],[Data]])</f>
        <v>2016</v>
      </c>
      <c r="D3191" s="7" t="str">
        <f>UPPER(TEXT(base[[#This Row],[Data]],"mmm"))</f>
        <v>MAR</v>
      </c>
      <c r="E3191" t="s">
        <v>10</v>
      </c>
      <c r="F3191" t="s">
        <v>11</v>
      </c>
      <c r="G3191" t="str">
        <f>PROPER(base[[#This Row],[Evento]]&amp;" "&amp;base[[#This Row],[Tipo]])</f>
        <v>Aniversário Infantil</v>
      </c>
      <c r="H3191" t="s">
        <v>12</v>
      </c>
      <c r="I3191">
        <v>50</v>
      </c>
      <c r="J3191" s="3">
        <f>VLOOKUP(_xlfn.CONCAT(base[[#This Row],[Evento]],base[[#This Row],[Tipo]]),'[1]tabela de preços'!$D$4:$E$14,2,0)</f>
        <v>70</v>
      </c>
      <c r="K3191" s="3">
        <v>3500</v>
      </c>
      <c r="L3191" s="3">
        <v>1486</v>
      </c>
      <c r="M3191" s="3">
        <v>2014</v>
      </c>
      <c r="N3191" t="s">
        <v>24</v>
      </c>
    </row>
    <row r="3192" spans="2:14" hidden="1" x14ac:dyDescent="0.25">
      <c r="B3192" s="2">
        <v>42968</v>
      </c>
      <c r="C3192" s="7">
        <f>YEAR(base[[#This Row],[Data]])</f>
        <v>2017</v>
      </c>
      <c r="D3192" s="7" t="str">
        <f>UPPER(TEXT(base[[#This Row],[Data]],"mmm"))</f>
        <v>AGO</v>
      </c>
      <c r="E3192" t="s">
        <v>10</v>
      </c>
      <c r="F3192" t="s">
        <v>14</v>
      </c>
      <c r="G3192" t="str">
        <f>PROPER(base[[#This Row],[Evento]]&amp;" "&amp;base[[#This Row],[Tipo]])</f>
        <v>Aniversário Teen</v>
      </c>
      <c r="H3192" t="s">
        <v>15</v>
      </c>
      <c r="I3192">
        <v>100</v>
      </c>
      <c r="J3192" s="3">
        <f>VLOOKUP(_xlfn.CONCAT(base[[#This Row],[Evento]],base[[#This Row],[Tipo]]),'[1]tabela de preços'!$D$4:$E$14,2,0)</f>
        <v>90</v>
      </c>
      <c r="K3192" s="3">
        <v>9000</v>
      </c>
      <c r="L3192" s="3">
        <v>3439</v>
      </c>
      <c r="M3192" s="3">
        <v>5561</v>
      </c>
      <c r="N3192" t="s">
        <v>24</v>
      </c>
    </row>
    <row r="3193" spans="2:14" hidden="1" x14ac:dyDescent="0.25">
      <c r="B3193" s="2">
        <v>42441</v>
      </c>
      <c r="C3193" s="7">
        <f>YEAR(base[[#This Row],[Data]])</f>
        <v>2016</v>
      </c>
      <c r="D3193" s="7" t="str">
        <f>UPPER(TEXT(base[[#This Row],[Data]],"mmm"))</f>
        <v>MAR</v>
      </c>
      <c r="E3193" t="s">
        <v>10</v>
      </c>
      <c r="F3193" t="s">
        <v>16</v>
      </c>
      <c r="G3193" t="str">
        <f>PROPER(base[[#This Row],[Evento]]&amp;" "&amp;base[[#This Row],[Tipo]])</f>
        <v>Aniversário Adulto</v>
      </c>
      <c r="H3193" t="s">
        <v>12</v>
      </c>
      <c r="I3193">
        <v>150</v>
      </c>
      <c r="J3193" s="3">
        <f>VLOOKUP(_xlfn.CONCAT(base[[#This Row],[Evento]],base[[#This Row],[Tipo]]),'[1]tabela de preços'!$D$4:$E$14,2,0)</f>
        <v>120</v>
      </c>
      <c r="K3193" s="3">
        <v>18000</v>
      </c>
      <c r="L3193" s="3">
        <v>6826</v>
      </c>
      <c r="M3193" s="3">
        <v>11174</v>
      </c>
      <c r="N3193" t="s">
        <v>24</v>
      </c>
    </row>
    <row r="3194" spans="2:14" hidden="1" x14ac:dyDescent="0.25">
      <c r="B3194" s="2">
        <v>42595</v>
      </c>
      <c r="C3194" s="7">
        <f>YEAR(base[[#This Row],[Data]])</f>
        <v>2016</v>
      </c>
      <c r="D3194" s="7" t="str">
        <f>UPPER(TEXT(base[[#This Row],[Data]],"mmm"))</f>
        <v>AGO</v>
      </c>
      <c r="E3194" t="s">
        <v>10</v>
      </c>
      <c r="F3194" t="s">
        <v>17</v>
      </c>
      <c r="G3194" t="str">
        <f>PROPER(base[[#This Row],[Evento]]&amp;" "&amp;base[[#This Row],[Tipo]])</f>
        <v>Aniversário Melhor Idade</v>
      </c>
      <c r="H3194" t="s">
        <v>15</v>
      </c>
      <c r="I3194">
        <v>70</v>
      </c>
      <c r="J3194" s="3">
        <f>VLOOKUP(_xlfn.CONCAT(base[[#This Row],[Evento]],base[[#This Row],[Tipo]]),'[1]tabela de preços'!$D$4:$E$14,2,0)</f>
        <v>120</v>
      </c>
      <c r="K3194" s="3">
        <v>8400</v>
      </c>
      <c r="L3194" s="3">
        <v>3248</v>
      </c>
      <c r="M3194" s="3">
        <v>5152</v>
      </c>
      <c r="N3194" t="s">
        <v>24</v>
      </c>
    </row>
    <row r="3195" spans="2:14" hidden="1" x14ac:dyDescent="0.25">
      <c r="B3195" s="2">
        <v>42630</v>
      </c>
      <c r="C3195" s="7">
        <f>YEAR(base[[#This Row],[Data]])</f>
        <v>2016</v>
      </c>
      <c r="D3195" s="7" t="str">
        <f>UPPER(TEXT(base[[#This Row],[Data]],"mmm"))</f>
        <v>SET</v>
      </c>
      <c r="E3195" t="s">
        <v>18</v>
      </c>
      <c r="F3195" t="s">
        <v>16</v>
      </c>
      <c r="G3195" t="str">
        <f>PROPER(base[[#This Row],[Evento]]&amp;" "&amp;base[[#This Row],[Tipo]])</f>
        <v>Casamento Adulto</v>
      </c>
      <c r="H3195" t="s">
        <v>12</v>
      </c>
      <c r="I3195">
        <v>120</v>
      </c>
      <c r="J3195" s="3">
        <f>VLOOKUP(_xlfn.CONCAT(base[[#This Row],[Evento]],base[[#This Row],[Tipo]]),'[1]tabela de preços'!$D$4:$E$14,2,0)</f>
        <v>150</v>
      </c>
      <c r="K3195" s="3">
        <v>18000</v>
      </c>
      <c r="L3195" s="3">
        <v>6666</v>
      </c>
      <c r="M3195" s="3">
        <v>11334</v>
      </c>
      <c r="N3195" t="s">
        <v>24</v>
      </c>
    </row>
    <row r="3196" spans="2:14" hidden="1" x14ac:dyDescent="0.25">
      <c r="B3196" s="2">
        <v>42442</v>
      </c>
      <c r="C3196" s="7">
        <f>YEAR(base[[#This Row],[Data]])</f>
        <v>2016</v>
      </c>
      <c r="D3196" s="7" t="str">
        <f>UPPER(TEXT(base[[#This Row],[Data]],"mmm"))</f>
        <v>MAR</v>
      </c>
      <c r="E3196" t="s">
        <v>19</v>
      </c>
      <c r="F3196" t="s">
        <v>16</v>
      </c>
      <c r="G3196" t="str">
        <f>PROPER(base[[#This Row],[Evento]]&amp;" "&amp;base[[#This Row],[Tipo]])</f>
        <v>Bodas Adulto</v>
      </c>
      <c r="H3196" t="s">
        <v>15</v>
      </c>
      <c r="I3196">
        <v>100</v>
      </c>
      <c r="J3196" s="3">
        <f>VLOOKUP(_xlfn.CONCAT(base[[#This Row],[Evento]],base[[#This Row],[Tipo]]),'[1]tabela de preços'!$D$4:$E$14,2,0)</f>
        <v>150</v>
      </c>
      <c r="K3196" s="3">
        <v>15000</v>
      </c>
      <c r="L3196" s="3">
        <v>6375</v>
      </c>
      <c r="M3196" s="3">
        <v>8625</v>
      </c>
      <c r="N3196" t="s">
        <v>24</v>
      </c>
    </row>
    <row r="3197" spans="2:14" hidden="1" x14ac:dyDescent="0.25">
      <c r="B3197" s="2">
        <v>42988</v>
      </c>
      <c r="C3197" s="7">
        <f>YEAR(base[[#This Row],[Data]])</f>
        <v>2017</v>
      </c>
      <c r="D3197" s="7" t="str">
        <f>UPPER(TEXT(base[[#This Row],[Data]],"mmm"))</f>
        <v>SET</v>
      </c>
      <c r="E3197" t="s">
        <v>19</v>
      </c>
      <c r="F3197" t="s">
        <v>17</v>
      </c>
      <c r="G3197" t="str">
        <f>PROPER(base[[#This Row],[Evento]]&amp;" "&amp;base[[#This Row],[Tipo]])</f>
        <v>Bodas Melhor Idade</v>
      </c>
      <c r="H3197" t="s">
        <v>12</v>
      </c>
      <c r="I3197">
        <v>200</v>
      </c>
      <c r="J3197" s="3">
        <f>VLOOKUP(_xlfn.CONCAT(base[[#This Row],[Evento]],base[[#This Row],[Tipo]]),'[1]tabela de preços'!$D$4:$E$14,2,0)</f>
        <v>120</v>
      </c>
      <c r="K3197" s="3">
        <v>24000</v>
      </c>
      <c r="L3197" s="3">
        <v>9363</v>
      </c>
      <c r="M3197" s="3">
        <v>14637</v>
      </c>
      <c r="N3197" t="s">
        <v>24</v>
      </c>
    </row>
    <row r="3198" spans="2:14" hidden="1" x14ac:dyDescent="0.25">
      <c r="B3198" s="2">
        <v>42395</v>
      </c>
      <c r="C3198" s="7">
        <f>YEAR(base[[#This Row],[Data]])</f>
        <v>2016</v>
      </c>
      <c r="D3198" s="7" t="str">
        <f>UPPER(TEXT(base[[#This Row],[Data]],"mmm"))</f>
        <v>JAN</v>
      </c>
      <c r="E3198" t="s">
        <v>20</v>
      </c>
      <c r="F3198" t="s">
        <v>16</v>
      </c>
      <c r="G3198" t="str">
        <f>PROPER(base[[#This Row],[Evento]]&amp;" "&amp;base[[#This Row],[Tipo]])</f>
        <v>Empresa Adulto</v>
      </c>
      <c r="H3198" t="s">
        <v>15</v>
      </c>
      <c r="I3198">
        <v>50</v>
      </c>
      <c r="J3198" s="3">
        <f>VLOOKUP(_xlfn.CONCAT(base[[#This Row],[Evento]],base[[#This Row],[Tipo]]),'[1]tabela de preços'!$D$4:$E$14,2,0)</f>
        <v>100</v>
      </c>
      <c r="K3198" s="3">
        <v>5000</v>
      </c>
      <c r="L3198" s="3">
        <v>2227</v>
      </c>
      <c r="M3198" s="3">
        <v>2773</v>
      </c>
      <c r="N3198" t="s">
        <v>24</v>
      </c>
    </row>
    <row r="3199" spans="2:14" hidden="1" x14ac:dyDescent="0.25">
      <c r="B3199" s="2">
        <v>42984</v>
      </c>
      <c r="C3199" s="7">
        <f>YEAR(base[[#This Row],[Data]])</f>
        <v>2017</v>
      </c>
      <c r="D3199" s="7" t="str">
        <f>UPPER(TEXT(base[[#This Row],[Data]],"mmm"))</f>
        <v>SET</v>
      </c>
      <c r="E3199" t="s">
        <v>21</v>
      </c>
      <c r="F3199" t="s">
        <v>14</v>
      </c>
      <c r="G3199" t="str">
        <f>PROPER(base[[#This Row],[Evento]]&amp;" "&amp;base[[#This Row],[Tipo]])</f>
        <v>15 Anos Teen</v>
      </c>
      <c r="H3199" t="s">
        <v>12</v>
      </c>
      <c r="I3199">
        <v>100</v>
      </c>
      <c r="J3199" s="3">
        <f>VLOOKUP(_xlfn.CONCAT(base[[#This Row],[Evento]],base[[#This Row],[Tipo]]),'[1]tabela de preços'!$D$4:$E$14,2,0)</f>
        <v>90</v>
      </c>
      <c r="K3199" s="3">
        <v>9000</v>
      </c>
      <c r="L3199" s="3">
        <v>3045</v>
      </c>
      <c r="M3199" s="3">
        <v>5955</v>
      </c>
      <c r="N3199" t="s">
        <v>24</v>
      </c>
    </row>
    <row r="3200" spans="2:14" hidden="1" x14ac:dyDescent="0.25">
      <c r="B3200" s="2">
        <v>42621</v>
      </c>
      <c r="C3200" s="7">
        <f>YEAR(base[[#This Row],[Data]])</f>
        <v>2016</v>
      </c>
      <c r="D3200" s="7" t="str">
        <f>UPPER(TEXT(base[[#This Row],[Data]],"mmm"))</f>
        <v>SET</v>
      </c>
      <c r="E3200" t="s">
        <v>22</v>
      </c>
      <c r="F3200" t="s">
        <v>16</v>
      </c>
      <c r="G3200" t="str">
        <f>PROPER(base[[#This Row],[Evento]]&amp;" "&amp;base[[#This Row],[Tipo]])</f>
        <v>Despedida Adulto</v>
      </c>
      <c r="H3200" t="s">
        <v>15</v>
      </c>
      <c r="I3200">
        <v>150</v>
      </c>
      <c r="J3200" s="3">
        <f>VLOOKUP(_xlfn.CONCAT(base[[#This Row],[Evento]],base[[#This Row],[Tipo]]),'[1]tabela de preços'!$D$4:$E$14,2,0)</f>
        <v>120</v>
      </c>
      <c r="K3200" s="3">
        <v>18000</v>
      </c>
      <c r="L3200" s="3">
        <v>6190</v>
      </c>
      <c r="M3200" s="3">
        <v>11810</v>
      </c>
      <c r="N3200" t="s">
        <v>24</v>
      </c>
    </row>
    <row r="3201" spans="2:14" hidden="1" x14ac:dyDescent="0.25">
      <c r="B3201" s="2">
        <v>43089</v>
      </c>
      <c r="C3201" s="7">
        <f>YEAR(base[[#This Row],[Data]])</f>
        <v>2017</v>
      </c>
      <c r="D3201" s="7" t="str">
        <f>UPPER(TEXT(base[[#This Row],[Data]],"mmm"))</f>
        <v>DEZ</v>
      </c>
      <c r="E3201" t="s">
        <v>10</v>
      </c>
      <c r="F3201" t="s">
        <v>11</v>
      </c>
      <c r="G3201" t="str">
        <f>PROPER(base[[#This Row],[Evento]]&amp;" "&amp;base[[#This Row],[Tipo]])</f>
        <v>Aniversário Infantil</v>
      </c>
      <c r="H3201" t="s">
        <v>12</v>
      </c>
      <c r="I3201">
        <v>50</v>
      </c>
      <c r="J3201" s="3">
        <f>VLOOKUP(_xlfn.CONCAT(base[[#This Row],[Evento]],base[[#This Row],[Tipo]]),'[1]tabela de preços'!$D$4:$E$14,2,0)</f>
        <v>70</v>
      </c>
      <c r="K3201" s="3">
        <v>3500</v>
      </c>
      <c r="L3201" s="3">
        <v>1230</v>
      </c>
      <c r="M3201" s="3">
        <v>2270</v>
      </c>
      <c r="N3201" t="s">
        <v>24</v>
      </c>
    </row>
    <row r="3202" spans="2:14" hidden="1" x14ac:dyDescent="0.25">
      <c r="B3202" s="2">
        <v>42448</v>
      </c>
      <c r="C3202" s="7">
        <f>YEAR(base[[#This Row],[Data]])</f>
        <v>2016</v>
      </c>
      <c r="D3202" s="7" t="str">
        <f>UPPER(TEXT(base[[#This Row],[Data]],"mmm"))</f>
        <v>MAR</v>
      </c>
      <c r="E3202" t="s">
        <v>10</v>
      </c>
      <c r="F3202" t="s">
        <v>14</v>
      </c>
      <c r="G3202" t="str">
        <f>PROPER(base[[#This Row],[Evento]]&amp;" "&amp;base[[#This Row],[Tipo]])</f>
        <v>Aniversário Teen</v>
      </c>
      <c r="H3202" t="s">
        <v>15</v>
      </c>
      <c r="I3202">
        <v>100</v>
      </c>
      <c r="J3202" s="3">
        <f>VLOOKUP(_xlfn.CONCAT(base[[#This Row],[Evento]],base[[#This Row],[Tipo]]),'[1]tabela de preços'!$D$4:$E$14,2,0)</f>
        <v>90</v>
      </c>
      <c r="K3202" s="3">
        <v>9000</v>
      </c>
      <c r="L3202" s="3">
        <v>3759</v>
      </c>
      <c r="M3202" s="3">
        <v>5241</v>
      </c>
      <c r="N3202" t="s">
        <v>24</v>
      </c>
    </row>
    <row r="3203" spans="2:14" hidden="1" x14ac:dyDescent="0.25">
      <c r="B3203" s="2">
        <v>42412</v>
      </c>
      <c r="C3203" s="7">
        <f>YEAR(base[[#This Row],[Data]])</f>
        <v>2016</v>
      </c>
      <c r="D3203" s="7" t="str">
        <f>UPPER(TEXT(base[[#This Row],[Data]],"mmm"))</f>
        <v>FEV</v>
      </c>
      <c r="E3203" t="s">
        <v>10</v>
      </c>
      <c r="F3203" t="s">
        <v>16</v>
      </c>
      <c r="G3203" t="str">
        <f>PROPER(base[[#This Row],[Evento]]&amp;" "&amp;base[[#This Row],[Tipo]])</f>
        <v>Aniversário Adulto</v>
      </c>
      <c r="H3203" t="s">
        <v>12</v>
      </c>
      <c r="I3203">
        <v>150</v>
      </c>
      <c r="J3203" s="3">
        <f>VLOOKUP(_xlfn.CONCAT(base[[#This Row],[Evento]],base[[#This Row],[Tipo]]),'[1]tabela de preços'!$D$4:$E$14,2,0)</f>
        <v>120</v>
      </c>
      <c r="K3203" s="3">
        <v>18000</v>
      </c>
      <c r="L3203" s="3">
        <v>7757</v>
      </c>
      <c r="M3203" s="3">
        <v>10243</v>
      </c>
      <c r="N3203" t="s">
        <v>24</v>
      </c>
    </row>
    <row r="3204" spans="2:14" hidden="1" x14ac:dyDescent="0.25">
      <c r="B3204" s="2">
        <v>43068</v>
      </c>
      <c r="C3204" s="7">
        <f>YEAR(base[[#This Row],[Data]])</f>
        <v>2017</v>
      </c>
      <c r="D3204" s="7" t="str">
        <f>UPPER(TEXT(base[[#This Row],[Data]],"mmm"))</f>
        <v>NOV</v>
      </c>
      <c r="E3204" t="s">
        <v>10</v>
      </c>
      <c r="F3204" t="s">
        <v>17</v>
      </c>
      <c r="G3204" t="str">
        <f>PROPER(base[[#This Row],[Evento]]&amp;" "&amp;base[[#This Row],[Tipo]])</f>
        <v>Aniversário Melhor Idade</v>
      </c>
      <c r="H3204" t="s">
        <v>15</v>
      </c>
      <c r="I3204">
        <v>70</v>
      </c>
      <c r="J3204" s="3">
        <f>VLOOKUP(_xlfn.CONCAT(base[[#This Row],[Evento]],base[[#This Row],[Tipo]]),'[1]tabela de preços'!$D$4:$E$14,2,0)</f>
        <v>120</v>
      </c>
      <c r="K3204" s="3">
        <v>8400</v>
      </c>
      <c r="L3204" s="3">
        <v>3034</v>
      </c>
      <c r="M3204" s="3">
        <v>5366</v>
      </c>
      <c r="N3204" t="s">
        <v>24</v>
      </c>
    </row>
    <row r="3205" spans="2:14" x14ac:dyDescent="0.25">
      <c r="B3205" s="2">
        <v>42754</v>
      </c>
      <c r="C3205" s="7">
        <f>YEAR(base[[#This Row],[Data]])</f>
        <v>2017</v>
      </c>
      <c r="D3205" s="7" t="str">
        <f>UPPER(TEXT(base[[#This Row],[Data]],"mmm"))</f>
        <v>JAN</v>
      </c>
      <c r="E3205" t="s">
        <v>18</v>
      </c>
      <c r="F3205" t="s">
        <v>16</v>
      </c>
      <c r="G3205" t="str">
        <f>PROPER(base[[#This Row],[Evento]]&amp;" "&amp;base[[#This Row],[Tipo]])</f>
        <v>Casamento Adulto</v>
      </c>
      <c r="H3205" t="s">
        <v>12</v>
      </c>
      <c r="I3205">
        <v>120</v>
      </c>
      <c r="J3205" s="3">
        <f>VLOOKUP(_xlfn.CONCAT(base[[#This Row],[Evento]],base[[#This Row],[Tipo]]),'[1]tabela de preços'!$D$4:$E$14,2,0)</f>
        <v>150</v>
      </c>
      <c r="K3205" s="3">
        <v>18000</v>
      </c>
      <c r="L3205" s="3">
        <v>6810</v>
      </c>
      <c r="M3205" s="3">
        <v>11190</v>
      </c>
      <c r="N3205" t="s">
        <v>24</v>
      </c>
    </row>
    <row r="3206" spans="2:14" hidden="1" x14ac:dyDescent="0.25">
      <c r="B3206" s="2">
        <v>42399</v>
      </c>
      <c r="C3206" s="7">
        <f>YEAR(base[[#This Row],[Data]])</f>
        <v>2016</v>
      </c>
      <c r="D3206" s="7" t="str">
        <f>UPPER(TEXT(base[[#This Row],[Data]],"mmm"))</f>
        <v>JAN</v>
      </c>
      <c r="E3206" t="s">
        <v>19</v>
      </c>
      <c r="F3206" t="s">
        <v>16</v>
      </c>
      <c r="G3206" t="str">
        <f>PROPER(base[[#This Row],[Evento]]&amp;" "&amp;base[[#This Row],[Tipo]])</f>
        <v>Bodas Adulto</v>
      </c>
      <c r="H3206" t="s">
        <v>15</v>
      </c>
      <c r="I3206">
        <v>100</v>
      </c>
      <c r="J3206" s="3">
        <f>VLOOKUP(_xlfn.CONCAT(base[[#This Row],[Evento]],base[[#This Row],[Tipo]]),'[1]tabela de preços'!$D$4:$E$14,2,0)</f>
        <v>150</v>
      </c>
      <c r="K3206" s="3">
        <v>15000</v>
      </c>
      <c r="L3206" s="3">
        <v>6681</v>
      </c>
      <c r="M3206" s="3">
        <v>8319</v>
      </c>
      <c r="N3206" t="s">
        <v>24</v>
      </c>
    </row>
    <row r="3207" spans="2:14" hidden="1" x14ac:dyDescent="0.25">
      <c r="B3207" s="2">
        <v>42475</v>
      </c>
      <c r="C3207" s="7">
        <f>YEAR(base[[#This Row],[Data]])</f>
        <v>2016</v>
      </c>
      <c r="D3207" s="7" t="str">
        <f>UPPER(TEXT(base[[#This Row],[Data]],"mmm"))</f>
        <v>ABR</v>
      </c>
      <c r="E3207" t="s">
        <v>19</v>
      </c>
      <c r="F3207" t="s">
        <v>17</v>
      </c>
      <c r="G3207" t="str">
        <f>PROPER(base[[#This Row],[Evento]]&amp;" "&amp;base[[#This Row],[Tipo]])</f>
        <v>Bodas Melhor Idade</v>
      </c>
      <c r="H3207" t="s">
        <v>12</v>
      </c>
      <c r="I3207">
        <v>200</v>
      </c>
      <c r="J3207" s="3">
        <f>VLOOKUP(_xlfn.CONCAT(base[[#This Row],[Evento]],base[[#This Row],[Tipo]]),'[1]tabela de preços'!$D$4:$E$14,2,0)</f>
        <v>120</v>
      </c>
      <c r="K3207" s="3">
        <v>24000</v>
      </c>
      <c r="L3207" s="3">
        <v>10447</v>
      </c>
      <c r="M3207" s="3">
        <v>13553</v>
      </c>
      <c r="N3207" t="s">
        <v>24</v>
      </c>
    </row>
    <row r="3208" spans="2:14" hidden="1" x14ac:dyDescent="0.25">
      <c r="B3208" s="2">
        <v>42815</v>
      </c>
      <c r="C3208" s="7">
        <f>YEAR(base[[#This Row],[Data]])</f>
        <v>2017</v>
      </c>
      <c r="D3208" s="7" t="str">
        <f>UPPER(TEXT(base[[#This Row],[Data]],"mmm"))</f>
        <v>MAR</v>
      </c>
      <c r="E3208" t="s">
        <v>20</v>
      </c>
      <c r="F3208" t="s">
        <v>16</v>
      </c>
      <c r="G3208" t="str">
        <f>PROPER(base[[#This Row],[Evento]]&amp;" "&amp;base[[#This Row],[Tipo]])</f>
        <v>Empresa Adulto</v>
      </c>
      <c r="H3208" t="s">
        <v>15</v>
      </c>
      <c r="I3208">
        <v>50</v>
      </c>
      <c r="J3208" s="3">
        <f>VLOOKUP(_xlfn.CONCAT(base[[#This Row],[Evento]],base[[#This Row],[Tipo]]),'[1]tabela de preços'!$D$4:$E$14,2,0)</f>
        <v>100</v>
      </c>
      <c r="K3208" s="3">
        <v>5000</v>
      </c>
      <c r="L3208" s="3">
        <v>1935</v>
      </c>
      <c r="M3208" s="3">
        <v>3065</v>
      </c>
      <c r="N3208" t="s">
        <v>24</v>
      </c>
    </row>
    <row r="3209" spans="2:14" hidden="1" x14ac:dyDescent="0.25">
      <c r="B3209" s="2">
        <v>42440</v>
      </c>
      <c r="C3209" s="7">
        <f>YEAR(base[[#This Row],[Data]])</f>
        <v>2016</v>
      </c>
      <c r="D3209" s="7" t="str">
        <f>UPPER(TEXT(base[[#This Row],[Data]],"mmm"))</f>
        <v>MAR</v>
      </c>
      <c r="E3209" t="s">
        <v>21</v>
      </c>
      <c r="F3209" t="s">
        <v>14</v>
      </c>
      <c r="G3209" t="str">
        <f>PROPER(base[[#This Row],[Evento]]&amp;" "&amp;base[[#This Row],[Tipo]])</f>
        <v>15 Anos Teen</v>
      </c>
      <c r="H3209" t="s">
        <v>12</v>
      </c>
      <c r="I3209">
        <v>100</v>
      </c>
      <c r="J3209" s="3">
        <f>VLOOKUP(_xlfn.CONCAT(base[[#This Row],[Evento]],base[[#This Row],[Tipo]]),'[1]tabela de preços'!$D$4:$E$14,2,0)</f>
        <v>90</v>
      </c>
      <c r="K3209" s="3">
        <v>9000</v>
      </c>
      <c r="L3209" s="3">
        <v>3543</v>
      </c>
      <c r="M3209" s="3">
        <v>5457</v>
      </c>
      <c r="N3209" t="s">
        <v>24</v>
      </c>
    </row>
    <row r="3210" spans="2:14" hidden="1" x14ac:dyDescent="0.25">
      <c r="B3210" s="2">
        <v>42632</v>
      </c>
      <c r="C3210" s="7">
        <f>YEAR(base[[#This Row],[Data]])</f>
        <v>2016</v>
      </c>
      <c r="D3210" s="7" t="str">
        <f>UPPER(TEXT(base[[#This Row],[Data]],"mmm"))</f>
        <v>SET</v>
      </c>
      <c r="E3210" t="s">
        <v>22</v>
      </c>
      <c r="F3210" t="s">
        <v>16</v>
      </c>
      <c r="G3210" t="str">
        <f>PROPER(base[[#This Row],[Evento]]&amp;" "&amp;base[[#This Row],[Tipo]])</f>
        <v>Despedida Adulto</v>
      </c>
      <c r="H3210" t="s">
        <v>15</v>
      </c>
      <c r="I3210">
        <v>150</v>
      </c>
      <c r="J3210" s="3">
        <f>VLOOKUP(_xlfn.CONCAT(base[[#This Row],[Evento]],base[[#This Row],[Tipo]]),'[1]tabela de preços'!$D$4:$E$14,2,0)</f>
        <v>120</v>
      </c>
      <c r="K3210" s="3">
        <v>18000</v>
      </c>
      <c r="L3210" s="3">
        <v>6726</v>
      </c>
      <c r="M3210" s="3">
        <v>11274</v>
      </c>
      <c r="N3210" t="s">
        <v>24</v>
      </c>
    </row>
    <row r="3211" spans="2:14" hidden="1" x14ac:dyDescent="0.25">
      <c r="B3211" s="2">
        <v>42850</v>
      </c>
      <c r="C3211" s="7">
        <f>YEAR(base[[#This Row],[Data]])</f>
        <v>2017</v>
      </c>
      <c r="D3211" s="7" t="str">
        <f>UPPER(TEXT(base[[#This Row],[Data]],"mmm"))</f>
        <v>ABR</v>
      </c>
      <c r="E3211" t="s">
        <v>10</v>
      </c>
      <c r="F3211" t="s">
        <v>11</v>
      </c>
      <c r="G3211" t="str">
        <f>PROPER(base[[#This Row],[Evento]]&amp;" "&amp;base[[#This Row],[Tipo]])</f>
        <v>Aniversário Infantil</v>
      </c>
      <c r="H3211" t="s">
        <v>12</v>
      </c>
      <c r="I3211">
        <v>50</v>
      </c>
      <c r="J3211" s="3">
        <f>VLOOKUP(_xlfn.CONCAT(base[[#This Row],[Evento]],base[[#This Row],[Tipo]]),'[1]tabela de preços'!$D$4:$E$14,2,0)</f>
        <v>70</v>
      </c>
      <c r="K3211" s="3">
        <v>3500</v>
      </c>
      <c r="L3211" s="3">
        <v>1263</v>
      </c>
      <c r="M3211" s="3">
        <v>2237</v>
      </c>
      <c r="N3211" t="s">
        <v>24</v>
      </c>
    </row>
    <row r="3212" spans="2:14" hidden="1" x14ac:dyDescent="0.25">
      <c r="B3212" s="2">
        <v>42787</v>
      </c>
      <c r="C3212" s="7">
        <f>YEAR(base[[#This Row],[Data]])</f>
        <v>2017</v>
      </c>
      <c r="D3212" s="7" t="str">
        <f>UPPER(TEXT(base[[#This Row],[Data]],"mmm"))</f>
        <v>FEV</v>
      </c>
      <c r="E3212" t="s">
        <v>10</v>
      </c>
      <c r="F3212" t="s">
        <v>14</v>
      </c>
      <c r="G3212" t="str">
        <f>PROPER(base[[#This Row],[Evento]]&amp;" "&amp;base[[#This Row],[Tipo]])</f>
        <v>Aniversário Teen</v>
      </c>
      <c r="H3212" t="s">
        <v>15</v>
      </c>
      <c r="I3212">
        <v>100</v>
      </c>
      <c r="J3212" s="3">
        <f>VLOOKUP(_xlfn.CONCAT(base[[#This Row],[Evento]],base[[#This Row],[Tipo]]),'[1]tabela de preços'!$D$4:$E$14,2,0)</f>
        <v>90</v>
      </c>
      <c r="K3212" s="3">
        <v>9000</v>
      </c>
      <c r="L3212" s="3">
        <v>3489</v>
      </c>
      <c r="M3212" s="3">
        <v>5511</v>
      </c>
      <c r="N3212" t="s">
        <v>24</v>
      </c>
    </row>
    <row r="3213" spans="2:14" hidden="1" x14ac:dyDescent="0.25">
      <c r="B3213" s="2">
        <v>42518</v>
      </c>
      <c r="C3213" s="7">
        <f>YEAR(base[[#This Row],[Data]])</f>
        <v>2016</v>
      </c>
      <c r="D3213" s="7" t="str">
        <f>UPPER(TEXT(base[[#This Row],[Data]],"mmm"))</f>
        <v>MAI</v>
      </c>
      <c r="E3213" t="s">
        <v>10</v>
      </c>
      <c r="F3213" t="s">
        <v>16</v>
      </c>
      <c r="G3213" t="str">
        <f>PROPER(base[[#This Row],[Evento]]&amp;" "&amp;base[[#This Row],[Tipo]])</f>
        <v>Aniversário Adulto</v>
      </c>
      <c r="H3213" t="s">
        <v>12</v>
      </c>
      <c r="I3213">
        <v>150</v>
      </c>
      <c r="J3213" s="3">
        <f>VLOOKUP(_xlfn.CONCAT(base[[#This Row],[Evento]],base[[#This Row],[Tipo]]),'[1]tabela de preços'!$D$4:$E$14,2,0)</f>
        <v>120</v>
      </c>
      <c r="K3213" s="3">
        <v>18000</v>
      </c>
      <c r="L3213" s="3">
        <v>6937</v>
      </c>
      <c r="M3213" s="3">
        <v>11063</v>
      </c>
      <c r="N3213" t="s">
        <v>24</v>
      </c>
    </row>
    <row r="3214" spans="2:14" hidden="1" x14ac:dyDescent="0.25">
      <c r="B3214" s="2">
        <v>42951</v>
      </c>
      <c r="C3214" s="7">
        <f>YEAR(base[[#This Row],[Data]])</f>
        <v>2017</v>
      </c>
      <c r="D3214" s="7" t="str">
        <f>UPPER(TEXT(base[[#This Row],[Data]],"mmm"))</f>
        <v>AGO</v>
      </c>
      <c r="E3214" t="s">
        <v>10</v>
      </c>
      <c r="F3214" t="s">
        <v>17</v>
      </c>
      <c r="G3214" t="str">
        <f>PROPER(base[[#This Row],[Evento]]&amp;" "&amp;base[[#This Row],[Tipo]])</f>
        <v>Aniversário Melhor Idade</v>
      </c>
      <c r="H3214" t="s">
        <v>15</v>
      </c>
      <c r="I3214">
        <v>70</v>
      </c>
      <c r="J3214" s="3">
        <f>VLOOKUP(_xlfn.CONCAT(base[[#This Row],[Evento]],base[[#This Row],[Tipo]]),'[1]tabela de preços'!$D$4:$E$14,2,0)</f>
        <v>120</v>
      </c>
      <c r="K3214" s="3">
        <v>8400</v>
      </c>
      <c r="L3214" s="3">
        <v>3728</v>
      </c>
      <c r="M3214" s="3">
        <v>4672</v>
      </c>
      <c r="N3214" t="s">
        <v>24</v>
      </c>
    </row>
    <row r="3215" spans="2:14" x14ac:dyDescent="0.25">
      <c r="B3215" s="2">
        <v>42739</v>
      </c>
      <c r="C3215" s="7">
        <f>YEAR(base[[#This Row],[Data]])</f>
        <v>2017</v>
      </c>
      <c r="D3215" s="7" t="str">
        <f>UPPER(TEXT(base[[#This Row],[Data]],"mmm"))</f>
        <v>JAN</v>
      </c>
      <c r="E3215" t="s">
        <v>18</v>
      </c>
      <c r="F3215" t="s">
        <v>16</v>
      </c>
      <c r="G3215" t="str">
        <f>PROPER(base[[#This Row],[Evento]]&amp;" "&amp;base[[#This Row],[Tipo]])</f>
        <v>Casamento Adulto</v>
      </c>
      <c r="H3215" t="s">
        <v>12</v>
      </c>
      <c r="I3215">
        <v>120</v>
      </c>
      <c r="J3215" s="3">
        <f>VLOOKUP(_xlfn.CONCAT(base[[#This Row],[Evento]],base[[#This Row],[Tipo]]),'[1]tabela de preços'!$D$4:$E$14,2,0)</f>
        <v>150</v>
      </c>
      <c r="K3215" s="3">
        <v>18000</v>
      </c>
      <c r="L3215" s="3">
        <v>7599</v>
      </c>
      <c r="M3215" s="3">
        <v>10401</v>
      </c>
      <c r="N3215" t="s">
        <v>24</v>
      </c>
    </row>
    <row r="3216" spans="2:14" hidden="1" x14ac:dyDescent="0.25">
      <c r="B3216" s="2">
        <v>42965</v>
      </c>
      <c r="C3216" s="7">
        <f>YEAR(base[[#This Row],[Data]])</f>
        <v>2017</v>
      </c>
      <c r="D3216" s="7" t="str">
        <f>UPPER(TEXT(base[[#This Row],[Data]],"mmm"))</f>
        <v>AGO</v>
      </c>
      <c r="E3216" t="s">
        <v>19</v>
      </c>
      <c r="F3216" t="s">
        <v>16</v>
      </c>
      <c r="G3216" t="str">
        <f>PROPER(base[[#This Row],[Evento]]&amp;" "&amp;base[[#This Row],[Tipo]])</f>
        <v>Bodas Adulto</v>
      </c>
      <c r="H3216" t="s">
        <v>15</v>
      </c>
      <c r="I3216">
        <v>100</v>
      </c>
      <c r="J3216" s="3">
        <f>VLOOKUP(_xlfn.CONCAT(base[[#This Row],[Evento]],base[[#This Row],[Tipo]]),'[1]tabela de preços'!$D$4:$E$14,2,0)</f>
        <v>150</v>
      </c>
      <c r="K3216" s="3">
        <v>15000</v>
      </c>
      <c r="L3216" s="3">
        <v>6167</v>
      </c>
      <c r="M3216" s="3">
        <v>8833</v>
      </c>
      <c r="N3216" t="s">
        <v>24</v>
      </c>
    </row>
    <row r="3217" spans="2:14" hidden="1" x14ac:dyDescent="0.25">
      <c r="B3217" s="2">
        <v>42849</v>
      </c>
      <c r="C3217" s="7">
        <f>YEAR(base[[#This Row],[Data]])</f>
        <v>2017</v>
      </c>
      <c r="D3217" s="7" t="str">
        <f>UPPER(TEXT(base[[#This Row],[Data]],"mmm"))</f>
        <v>ABR</v>
      </c>
      <c r="E3217" t="s">
        <v>19</v>
      </c>
      <c r="F3217" t="s">
        <v>17</v>
      </c>
      <c r="G3217" t="str">
        <f>PROPER(base[[#This Row],[Evento]]&amp;" "&amp;base[[#This Row],[Tipo]])</f>
        <v>Bodas Melhor Idade</v>
      </c>
      <c r="H3217" t="s">
        <v>12</v>
      </c>
      <c r="I3217">
        <v>200</v>
      </c>
      <c r="J3217" s="3">
        <f>VLOOKUP(_xlfn.CONCAT(base[[#This Row],[Evento]],base[[#This Row],[Tipo]]),'[1]tabela de preços'!$D$4:$E$14,2,0)</f>
        <v>120</v>
      </c>
      <c r="K3217" s="3">
        <v>24000</v>
      </c>
      <c r="L3217" s="3">
        <v>8976</v>
      </c>
      <c r="M3217" s="3">
        <v>15024</v>
      </c>
      <c r="N3217" t="s">
        <v>24</v>
      </c>
    </row>
    <row r="3218" spans="2:14" hidden="1" x14ac:dyDescent="0.25">
      <c r="B3218" s="2">
        <v>42656</v>
      </c>
      <c r="C3218" s="7">
        <f>YEAR(base[[#This Row],[Data]])</f>
        <v>2016</v>
      </c>
      <c r="D3218" s="7" t="str">
        <f>UPPER(TEXT(base[[#This Row],[Data]],"mmm"))</f>
        <v>OUT</v>
      </c>
      <c r="E3218" t="s">
        <v>20</v>
      </c>
      <c r="F3218" t="s">
        <v>16</v>
      </c>
      <c r="G3218" t="str">
        <f>PROPER(base[[#This Row],[Evento]]&amp;" "&amp;base[[#This Row],[Tipo]])</f>
        <v>Empresa Adulto</v>
      </c>
      <c r="H3218" t="s">
        <v>15</v>
      </c>
      <c r="I3218">
        <v>50</v>
      </c>
      <c r="J3218" s="3">
        <f>VLOOKUP(_xlfn.CONCAT(base[[#This Row],[Evento]],base[[#This Row],[Tipo]]),'[1]tabela de preços'!$D$4:$E$14,2,0)</f>
        <v>100</v>
      </c>
      <c r="K3218" s="3">
        <v>5000</v>
      </c>
      <c r="L3218" s="3">
        <v>2250</v>
      </c>
      <c r="M3218" s="3">
        <v>2750</v>
      </c>
      <c r="N3218" t="s">
        <v>24</v>
      </c>
    </row>
    <row r="3219" spans="2:14" hidden="1" x14ac:dyDescent="0.25">
      <c r="B3219" s="2">
        <v>42669</v>
      </c>
      <c r="C3219" s="7">
        <f>YEAR(base[[#This Row],[Data]])</f>
        <v>2016</v>
      </c>
      <c r="D3219" s="7" t="str">
        <f>UPPER(TEXT(base[[#This Row],[Data]],"mmm"))</f>
        <v>OUT</v>
      </c>
      <c r="E3219" t="s">
        <v>21</v>
      </c>
      <c r="F3219" t="s">
        <v>14</v>
      </c>
      <c r="G3219" t="str">
        <f>PROPER(base[[#This Row],[Evento]]&amp;" "&amp;base[[#This Row],[Tipo]])</f>
        <v>15 Anos Teen</v>
      </c>
      <c r="H3219" t="s">
        <v>12</v>
      </c>
      <c r="I3219">
        <v>100</v>
      </c>
      <c r="J3219" s="3">
        <f>VLOOKUP(_xlfn.CONCAT(base[[#This Row],[Evento]],base[[#This Row],[Tipo]]),'[1]tabela de preços'!$D$4:$E$14,2,0)</f>
        <v>90</v>
      </c>
      <c r="K3219" s="3">
        <v>9000</v>
      </c>
      <c r="L3219" s="3">
        <v>3544</v>
      </c>
      <c r="M3219" s="3">
        <v>5456</v>
      </c>
      <c r="N3219" t="s">
        <v>24</v>
      </c>
    </row>
    <row r="3220" spans="2:14" hidden="1" x14ac:dyDescent="0.25">
      <c r="B3220" s="2">
        <v>43084</v>
      </c>
      <c r="C3220" s="7">
        <f>YEAR(base[[#This Row],[Data]])</f>
        <v>2017</v>
      </c>
      <c r="D3220" s="7" t="str">
        <f>UPPER(TEXT(base[[#This Row],[Data]],"mmm"))</f>
        <v>DEZ</v>
      </c>
      <c r="E3220" t="s">
        <v>22</v>
      </c>
      <c r="F3220" t="s">
        <v>16</v>
      </c>
      <c r="G3220" t="str">
        <f>PROPER(base[[#This Row],[Evento]]&amp;" "&amp;base[[#This Row],[Tipo]])</f>
        <v>Despedida Adulto</v>
      </c>
      <c r="H3220" t="s">
        <v>15</v>
      </c>
      <c r="I3220">
        <v>150</v>
      </c>
      <c r="J3220" s="3">
        <f>VLOOKUP(_xlfn.CONCAT(base[[#This Row],[Evento]],base[[#This Row],[Tipo]]),'[1]tabela de preços'!$D$4:$E$14,2,0)</f>
        <v>120</v>
      </c>
      <c r="K3220" s="3">
        <v>18000</v>
      </c>
      <c r="L3220" s="3">
        <v>7793</v>
      </c>
      <c r="M3220" s="3">
        <v>10207</v>
      </c>
      <c r="N3220" t="s">
        <v>24</v>
      </c>
    </row>
    <row r="3221" spans="2:14" hidden="1" x14ac:dyDescent="0.25">
      <c r="B3221" s="2">
        <v>42683</v>
      </c>
      <c r="C3221" s="7">
        <f>YEAR(base[[#This Row],[Data]])</f>
        <v>2016</v>
      </c>
      <c r="D3221" s="7" t="str">
        <f>UPPER(TEXT(base[[#This Row],[Data]],"mmm"))</f>
        <v>NOV</v>
      </c>
      <c r="E3221" t="s">
        <v>10</v>
      </c>
      <c r="F3221" t="s">
        <v>11</v>
      </c>
      <c r="G3221" t="str">
        <f>PROPER(base[[#This Row],[Evento]]&amp;" "&amp;base[[#This Row],[Tipo]])</f>
        <v>Aniversário Infantil</v>
      </c>
      <c r="H3221" t="s">
        <v>12</v>
      </c>
      <c r="I3221">
        <v>50</v>
      </c>
      <c r="J3221" s="3">
        <f>VLOOKUP(_xlfn.CONCAT(base[[#This Row],[Evento]],base[[#This Row],[Tipo]]),'[1]tabela de preços'!$D$4:$E$14,2,0)</f>
        <v>70</v>
      </c>
      <c r="K3221" s="3">
        <v>3500</v>
      </c>
      <c r="L3221" s="3">
        <v>1353</v>
      </c>
      <c r="M3221" s="3">
        <v>2147</v>
      </c>
      <c r="N3221" t="s">
        <v>24</v>
      </c>
    </row>
    <row r="3222" spans="2:14" hidden="1" x14ac:dyDescent="0.25">
      <c r="B3222" s="2">
        <v>43028</v>
      </c>
      <c r="C3222" s="7">
        <f>YEAR(base[[#This Row],[Data]])</f>
        <v>2017</v>
      </c>
      <c r="D3222" s="7" t="str">
        <f>UPPER(TEXT(base[[#This Row],[Data]],"mmm"))</f>
        <v>OUT</v>
      </c>
      <c r="E3222" t="s">
        <v>10</v>
      </c>
      <c r="F3222" t="s">
        <v>14</v>
      </c>
      <c r="G3222" t="str">
        <f>PROPER(base[[#This Row],[Evento]]&amp;" "&amp;base[[#This Row],[Tipo]])</f>
        <v>Aniversário Teen</v>
      </c>
      <c r="H3222" t="s">
        <v>15</v>
      </c>
      <c r="I3222">
        <v>100</v>
      </c>
      <c r="J3222" s="3">
        <f>VLOOKUP(_xlfn.CONCAT(base[[#This Row],[Evento]],base[[#This Row],[Tipo]]),'[1]tabela de preços'!$D$4:$E$14,2,0)</f>
        <v>90</v>
      </c>
      <c r="K3222" s="3">
        <v>9000</v>
      </c>
      <c r="L3222" s="3">
        <v>3023</v>
      </c>
      <c r="M3222" s="3">
        <v>5977</v>
      </c>
      <c r="N3222" t="s">
        <v>24</v>
      </c>
    </row>
    <row r="3223" spans="2:14" hidden="1" x14ac:dyDescent="0.25">
      <c r="B3223" s="2">
        <v>43037</v>
      </c>
      <c r="C3223" s="7">
        <f>YEAR(base[[#This Row],[Data]])</f>
        <v>2017</v>
      </c>
      <c r="D3223" s="7" t="str">
        <f>UPPER(TEXT(base[[#This Row],[Data]],"mmm"))</f>
        <v>OUT</v>
      </c>
      <c r="E3223" t="s">
        <v>10</v>
      </c>
      <c r="F3223" t="s">
        <v>16</v>
      </c>
      <c r="G3223" t="str">
        <f>PROPER(base[[#This Row],[Evento]]&amp;" "&amp;base[[#This Row],[Tipo]])</f>
        <v>Aniversário Adulto</v>
      </c>
      <c r="H3223" t="s">
        <v>12</v>
      </c>
      <c r="I3223">
        <v>150</v>
      </c>
      <c r="J3223" s="3">
        <f>VLOOKUP(_xlfn.CONCAT(base[[#This Row],[Evento]],base[[#This Row],[Tipo]]),'[1]tabela de preços'!$D$4:$E$14,2,0)</f>
        <v>120</v>
      </c>
      <c r="K3223" s="3">
        <v>18000</v>
      </c>
      <c r="L3223" s="3">
        <v>7642</v>
      </c>
      <c r="M3223" s="3">
        <v>10358</v>
      </c>
      <c r="N3223" t="s">
        <v>24</v>
      </c>
    </row>
    <row r="3224" spans="2:14" hidden="1" x14ac:dyDescent="0.25">
      <c r="B3224" s="2">
        <v>42881</v>
      </c>
      <c r="C3224" s="7">
        <f>YEAR(base[[#This Row],[Data]])</f>
        <v>2017</v>
      </c>
      <c r="D3224" s="7" t="str">
        <f>UPPER(TEXT(base[[#This Row],[Data]],"mmm"))</f>
        <v>MAI</v>
      </c>
      <c r="E3224" t="s">
        <v>10</v>
      </c>
      <c r="F3224" t="s">
        <v>17</v>
      </c>
      <c r="G3224" t="str">
        <f>PROPER(base[[#This Row],[Evento]]&amp;" "&amp;base[[#This Row],[Tipo]])</f>
        <v>Aniversário Melhor Idade</v>
      </c>
      <c r="H3224" t="s">
        <v>15</v>
      </c>
      <c r="I3224">
        <v>70</v>
      </c>
      <c r="J3224" s="3">
        <f>VLOOKUP(_xlfn.CONCAT(base[[#This Row],[Evento]],base[[#This Row],[Tipo]]),'[1]tabela de preços'!$D$4:$E$14,2,0)</f>
        <v>120</v>
      </c>
      <c r="K3224" s="3">
        <v>8400</v>
      </c>
      <c r="L3224" s="3">
        <v>3095</v>
      </c>
      <c r="M3224" s="3">
        <v>5305</v>
      </c>
      <c r="N3224" t="s">
        <v>24</v>
      </c>
    </row>
    <row r="3225" spans="2:14" hidden="1" x14ac:dyDescent="0.25">
      <c r="B3225" s="2">
        <v>42441</v>
      </c>
      <c r="C3225" s="7">
        <f>YEAR(base[[#This Row],[Data]])</f>
        <v>2016</v>
      </c>
      <c r="D3225" s="7" t="str">
        <f>UPPER(TEXT(base[[#This Row],[Data]],"mmm"))</f>
        <v>MAR</v>
      </c>
      <c r="E3225" t="s">
        <v>18</v>
      </c>
      <c r="F3225" t="s">
        <v>16</v>
      </c>
      <c r="G3225" t="str">
        <f>PROPER(base[[#This Row],[Evento]]&amp;" "&amp;base[[#This Row],[Tipo]])</f>
        <v>Casamento Adulto</v>
      </c>
      <c r="H3225" t="s">
        <v>12</v>
      </c>
      <c r="I3225">
        <v>120</v>
      </c>
      <c r="J3225" s="3">
        <f>VLOOKUP(_xlfn.CONCAT(base[[#This Row],[Evento]],base[[#This Row],[Tipo]]),'[1]tabela de preços'!$D$4:$E$14,2,0)</f>
        <v>150</v>
      </c>
      <c r="K3225" s="3">
        <v>18000</v>
      </c>
      <c r="L3225" s="3">
        <v>7474</v>
      </c>
      <c r="M3225" s="3">
        <v>10526</v>
      </c>
      <c r="N3225" t="s">
        <v>24</v>
      </c>
    </row>
    <row r="3226" spans="2:14" hidden="1" x14ac:dyDescent="0.25">
      <c r="B3226" s="2">
        <v>42399</v>
      </c>
      <c r="C3226" s="7">
        <f>YEAR(base[[#This Row],[Data]])</f>
        <v>2016</v>
      </c>
      <c r="D3226" s="7" t="str">
        <f>UPPER(TEXT(base[[#This Row],[Data]],"mmm"))</f>
        <v>JAN</v>
      </c>
      <c r="E3226" t="s">
        <v>19</v>
      </c>
      <c r="F3226" t="s">
        <v>16</v>
      </c>
      <c r="G3226" t="str">
        <f>PROPER(base[[#This Row],[Evento]]&amp;" "&amp;base[[#This Row],[Tipo]])</f>
        <v>Bodas Adulto</v>
      </c>
      <c r="H3226" t="s">
        <v>15</v>
      </c>
      <c r="I3226">
        <v>100</v>
      </c>
      <c r="J3226" s="3">
        <f>VLOOKUP(_xlfn.CONCAT(base[[#This Row],[Evento]],base[[#This Row],[Tipo]]),'[1]tabela de preços'!$D$4:$E$14,2,0)</f>
        <v>150</v>
      </c>
      <c r="K3226" s="3">
        <v>15000</v>
      </c>
      <c r="L3226" s="3">
        <v>5500</v>
      </c>
      <c r="M3226" s="3">
        <v>9500</v>
      </c>
      <c r="N3226" t="s">
        <v>24</v>
      </c>
    </row>
    <row r="3227" spans="2:14" hidden="1" x14ac:dyDescent="0.25">
      <c r="B3227" s="2">
        <v>42388</v>
      </c>
      <c r="C3227" s="7">
        <f>YEAR(base[[#This Row],[Data]])</f>
        <v>2016</v>
      </c>
      <c r="D3227" s="7" t="str">
        <f>UPPER(TEXT(base[[#This Row],[Data]],"mmm"))</f>
        <v>JAN</v>
      </c>
      <c r="E3227" t="s">
        <v>19</v>
      </c>
      <c r="F3227" t="s">
        <v>17</v>
      </c>
      <c r="G3227" t="str">
        <f>PROPER(base[[#This Row],[Evento]]&amp;" "&amp;base[[#This Row],[Tipo]])</f>
        <v>Bodas Melhor Idade</v>
      </c>
      <c r="H3227" t="s">
        <v>12</v>
      </c>
      <c r="I3227">
        <v>200</v>
      </c>
      <c r="J3227" s="3">
        <f>VLOOKUP(_xlfn.CONCAT(base[[#This Row],[Evento]],base[[#This Row],[Tipo]]),'[1]tabela de preços'!$D$4:$E$14,2,0)</f>
        <v>120</v>
      </c>
      <c r="K3227" s="3">
        <v>24000</v>
      </c>
      <c r="L3227" s="3">
        <v>8039</v>
      </c>
      <c r="M3227" s="3">
        <v>15961</v>
      </c>
      <c r="N3227" t="s">
        <v>24</v>
      </c>
    </row>
    <row r="3228" spans="2:14" hidden="1" x14ac:dyDescent="0.25">
      <c r="B3228" s="2">
        <v>42684</v>
      </c>
      <c r="C3228" s="7">
        <f>YEAR(base[[#This Row],[Data]])</f>
        <v>2016</v>
      </c>
      <c r="D3228" s="7" t="str">
        <f>UPPER(TEXT(base[[#This Row],[Data]],"mmm"))</f>
        <v>NOV</v>
      </c>
      <c r="E3228" t="s">
        <v>20</v>
      </c>
      <c r="F3228" t="s">
        <v>16</v>
      </c>
      <c r="G3228" t="str">
        <f>PROPER(base[[#This Row],[Evento]]&amp;" "&amp;base[[#This Row],[Tipo]])</f>
        <v>Empresa Adulto</v>
      </c>
      <c r="H3228" t="s">
        <v>15</v>
      </c>
      <c r="I3228">
        <v>50</v>
      </c>
      <c r="J3228" s="3">
        <f>VLOOKUP(_xlfn.CONCAT(base[[#This Row],[Evento]],base[[#This Row],[Tipo]]),'[1]tabela de preços'!$D$4:$E$14,2,0)</f>
        <v>100</v>
      </c>
      <c r="K3228" s="3">
        <v>5000</v>
      </c>
      <c r="L3228" s="3">
        <v>1878</v>
      </c>
      <c r="M3228" s="3">
        <v>3122</v>
      </c>
      <c r="N3228" t="s">
        <v>24</v>
      </c>
    </row>
    <row r="3229" spans="2:14" hidden="1" x14ac:dyDescent="0.25">
      <c r="B3229" s="2">
        <v>42590</v>
      </c>
      <c r="C3229" s="7">
        <f>YEAR(base[[#This Row],[Data]])</f>
        <v>2016</v>
      </c>
      <c r="D3229" s="7" t="str">
        <f>UPPER(TEXT(base[[#This Row],[Data]],"mmm"))</f>
        <v>AGO</v>
      </c>
      <c r="E3229" t="s">
        <v>21</v>
      </c>
      <c r="F3229" t="s">
        <v>14</v>
      </c>
      <c r="G3229" t="str">
        <f>PROPER(base[[#This Row],[Evento]]&amp;" "&amp;base[[#This Row],[Tipo]])</f>
        <v>15 Anos Teen</v>
      </c>
      <c r="H3229" t="s">
        <v>12</v>
      </c>
      <c r="I3229">
        <v>100</v>
      </c>
      <c r="J3229" s="3">
        <f>VLOOKUP(_xlfn.CONCAT(base[[#This Row],[Evento]],base[[#This Row],[Tipo]]),'[1]tabela de preços'!$D$4:$E$14,2,0)</f>
        <v>90</v>
      </c>
      <c r="K3229" s="3">
        <v>9000</v>
      </c>
      <c r="L3229" s="3">
        <v>3380</v>
      </c>
      <c r="M3229" s="3">
        <v>5620</v>
      </c>
      <c r="N3229" t="s">
        <v>24</v>
      </c>
    </row>
    <row r="3230" spans="2:14" hidden="1" x14ac:dyDescent="0.25">
      <c r="B3230" s="2">
        <v>42655</v>
      </c>
      <c r="C3230" s="7">
        <f>YEAR(base[[#This Row],[Data]])</f>
        <v>2016</v>
      </c>
      <c r="D3230" s="7" t="str">
        <f>UPPER(TEXT(base[[#This Row],[Data]],"mmm"))</f>
        <v>OUT</v>
      </c>
      <c r="E3230" t="s">
        <v>22</v>
      </c>
      <c r="F3230" t="s">
        <v>16</v>
      </c>
      <c r="G3230" t="str">
        <f>PROPER(base[[#This Row],[Evento]]&amp;" "&amp;base[[#This Row],[Tipo]])</f>
        <v>Despedida Adulto</v>
      </c>
      <c r="H3230" t="s">
        <v>15</v>
      </c>
      <c r="I3230">
        <v>150</v>
      </c>
      <c r="J3230" s="3">
        <f>VLOOKUP(_xlfn.CONCAT(base[[#This Row],[Evento]],base[[#This Row],[Tipo]]),'[1]tabela de preços'!$D$4:$E$14,2,0)</f>
        <v>120</v>
      </c>
      <c r="K3230" s="3">
        <v>18000</v>
      </c>
      <c r="L3230" s="3">
        <v>7397</v>
      </c>
      <c r="M3230" s="3">
        <v>10603</v>
      </c>
      <c r="N3230" t="s">
        <v>24</v>
      </c>
    </row>
    <row r="3231" spans="2:14" hidden="1" x14ac:dyDescent="0.25">
      <c r="B3231" s="2">
        <v>42529</v>
      </c>
      <c r="C3231" s="7">
        <f>YEAR(base[[#This Row],[Data]])</f>
        <v>2016</v>
      </c>
      <c r="D3231" s="7" t="str">
        <f>UPPER(TEXT(base[[#This Row],[Data]],"mmm"))</f>
        <v>JUN</v>
      </c>
      <c r="E3231" t="s">
        <v>10</v>
      </c>
      <c r="F3231" t="s">
        <v>11</v>
      </c>
      <c r="G3231" t="str">
        <f>PROPER(base[[#This Row],[Evento]]&amp;" "&amp;base[[#This Row],[Tipo]])</f>
        <v>Aniversário Infantil</v>
      </c>
      <c r="H3231" t="s">
        <v>12</v>
      </c>
      <c r="I3231">
        <v>50</v>
      </c>
      <c r="J3231" s="3">
        <f>VLOOKUP(_xlfn.CONCAT(base[[#This Row],[Evento]],base[[#This Row],[Tipo]]),'[1]tabela de preços'!$D$4:$E$14,2,0)</f>
        <v>70</v>
      </c>
      <c r="K3231" s="3">
        <v>3500</v>
      </c>
      <c r="L3231" s="3">
        <v>1221</v>
      </c>
      <c r="M3231" s="3">
        <v>2279</v>
      </c>
      <c r="N3231" t="s">
        <v>24</v>
      </c>
    </row>
    <row r="3232" spans="2:14" hidden="1" x14ac:dyDescent="0.25">
      <c r="B3232" s="2">
        <v>43061</v>
      </c>
      <c r="C3232" s="7">
        <f>YEAR(base[[#This Row],[Data]])</f>
        <v>2017</v>
      </c>
      <c r="D3232" s="7" t="str">
        <f>UPPER(TEXT(base[[#This Row],[Data]],"mmm"))</f>
        <v>NOV</v>
      </c>
      <c r="E3232" t="s">
        <v>10</v>
      </c>
      <c r="F3232" t="s">
        <v>14</v>
      </c>
      <c r="G3232" t="str">
        <f>PROPER(base[[#This Row],[Evento]]&amp;" "&amp;base[[#This Row],[Tipo]])</f>
        <v>Aniversário Teen</v>
      </c>
      <c r="H3232" t="s">
        <v>15</v>
      </c>
      <c r="I3232">
        <v>100</v>
      </c>
      <c r="J3232" s="3">
        <f>VLOOKUP(_xlfn.CONCAT(base[[#This Row],[Evento]],base[[#This Row],[Tipo]]),'[1]tabela de preços'!$D$4:$E$14,2,0)</f>
        <v>90</v>
      </c>
      <c r="K3232" s="3">
        <v>9000</v>
      </c>
      <c r="L3232" s="3">
        <v>3012</v>
      </c>
      <c r="M3232" s="3">
        <v>5988</v>
      </c>
      <c r="N3232" t="s">
        <v>24</v>
      </c>
    </row>
    <row r="3233" spans="2:14" hidden="1" x14ac:dyDescent="0.25">
      <c r="B3233" s="2">
        <v>42384</v>
      </c>
      <c r="C3233" s="7">
        <f>YEAR(base[[#This Row],[Data]])</f>
        <v>2016</v>
      </c>
      <c r="D3233" s="7" t="str">
        <f>UPPER(TEXT(base[[#This Row],[Data]],"mmm"))</f>
        <v>JAN</v>
      </c>
      <c r="E3233" t="s">
        <v>10</v>
      </c>
      <c r="F3233" t="s">
        <v>16</v>
      </c>
      <c r="G3233" t="str">
        <f>PROPER(base[[#This Row],[Evento]]&amp;" "&amp;base[[#This Row],[Tipo]])</f>
        <v>Aniversário Adulto</v>
      </c>
      <c r="H3233" t="s">
        <v>12</v>
      </c>
      <c r="I3233">
        <v>150</v>
      </c>
      <c r="J3233" s="3">
        <f>VLOOKUP(_xlfn.CONCAT(base[[#This Row],[Evento]],base[[#This Row],[Tipo]]),'[1]tabela de preços'!$D$4:$E$14,2,0)</f>
        <v>120</v>
      </c>
      <c r="K3233" s="3">
        <v>18000</v>
      </c>
      <c r="L3233" s="3">
        <v>6161</v>
      </c>
      <c r="M3233" s="3">
        <v>11839</v>
      </c>
      <c r="N3233" t="s">
        <v>24</v>
      </c>
    </row>
    <row r="3234" spans="2:14" hidden="1" x14ac:dyDescent="0.25">
      <c r="B3234" s="2">
        <v>42565</v>
      </c>
      <c r="C3234" s="7">
        <f>YEAR(base[[#This Row],[Data]])</f>
        <v>2016</v>
      </c>
      <c r="D3234" s="7" t="str">
        <f>UPPER(TEXT(base[[#This Row],[Data]],"mmm"))</f>
        <v>JUL</v>
      </c>
      <c r="E3234" t="s">
        <v>10</v>
      </c>
      <c r="F3234" t="s">
        <v>17</v>
      </c>
      <c r="G3234" t="str">
        <f>PROPER(base[[#This Row],[Evento]]&amp;" "&amp;base[[#This Row],[Tipo]])</f>
        <v>Aniversário Melhor Idade</v>
      </c>
      <c r="H3234" t="s">
        <v>15</v>
      </c>
      <c r="I3234">
        <v>70</v>
      </c>
      <c r="J3234" s="3">
        <f>VLOOKUP(_xlfn.CONCAT(base[[#This Row],[Evento]],base[[#This Row],[Tipo]]),'[1]tabela de preços'!$D$4:$E$14,2,0)</f>
        <v>120</v>
      </c>
      <c r="K3234" s="3">
        <v>8400</v>
      </c>
      <c r="L3234" s="3">
        <v>3484</v>
      </c>
      <c r="M3234" s="3">
        <v>4916</v>
      </c>
      <c r="N3234" t="s">
        <v>24</v>
      </c>
    </row>
    <row r="3235" spans="2:14" hidden="1" x14ac:dyDescent="0.25">
      <c r="B3235" s="2">
        <v>42801</v>
      </c>
      <c r="C3235" s="7">
        <f>YEAR(base[[#This Row],[Data]])</f>
        <v>2017</v>
      </c>
      <c r="D3235" s="7" t="str">
        <f>UPPER(TEXT(base[[#This Row],[Data]],"mmm"))</f>
        <v>MAR</v>
      </c>
      <c r="E3235" t="s">
        <v>18</v>
      </c>
      <c r="F3235" t="s">
        <v>16</v>
      </c>
      <c r="G3235" t="str">
        <f>PROPER(base[[#This Row],[Evento]]&amp;" "&amp;base[[#This Row],[Tipo]])</f>
        <v>Casamento Adulto</v>
      </c>
      <c r="H3235" t="s">
        <v>12</v>
      </c>
      <c r="I3235">
        <v>120</v>
      </c>
      <c r="J3235" s="3">
        <f>VLOOKUP(_xlfn.CONCAT(base[[#This Row],[Evento]],base[[#This Row],[Tipo]]),'[1]tabela de preços'!$D$4:$E$14,2,0)</f>
        <v>150</v>
      </c>
      <c r="K3235" s="3">
        <v>18000</v>
      </c>
      <c r="L3235" s="3">
        <v>7444</v>
      </c>
      <c r="M3235" s="3">
        <v>10556</v>
      </c>
      <c r="N3235" t="s">
        <v>24</v>
      </c>
    </row>
    <row r="3236" spans="2:14" hidden="1" x14ac:dyDescent="0.25">
      <c r="B3236" s="2">
        <v>42606</v>
      </c>
      <c r="C3236" s="7">
        <f>YEAR(base[[#This Row],[Data]])</f>
        <v>2016</v>
      </c>
      <c r="D3236" s="7" t="str">
        <f>UPPER(TEXT(base[[#This Row],[Data]],"mmm"))</f>
        <v>AGO</v>
      </c>
      <c r="E3236" t="s">
        <v>19</v>
      </c>
      <c r="F3236" t="s">
        <v>16</v>
      </c>
      <c r="G3236" t="str">
        <f>PROPER(base[[#This Row],[Evento]]&amp;" "&amp;base[[#This Row],[Tipo]])</f>
        <v>Bodas Adulto</v>
      </c>
      <c r="H3236" t="s">
        <v>15</v>
      </c>
      <c r="I3236">
        <v>100</v>
      </c>
      <c r="J3236" s="3">
        <f>VLOOKUP(_xlfn.CONCAT(base[[#This Row],[Evento]],base[[#This Row],[Tipo]]),'[1]tabela de preços'!$D$4:$E$14,2,0)</f>
        <v>150</v>
      </c>
      <c r="K3236" s="3">
        <v>15000</v>
      </c>
      <c r="L3236" s="3">
        <v>5846</v>
      </c>
      <c r="M3236" s="3">
        <v>9154</v>
      </c>
      <c r="N3236" t="s">
        <v>24</v>
      </c>
    </row>
    <row r="3237" spans="2:14" hidden="1" x14ac:dyDescent="0.25">
      <c r="B3237" s="2">
        <v>42891</v>
      </c>
      <c r="C3237" s="7">
        <f>YEAR(base[[#This Row],[Data]])</f>
        <v>2017</v>
      </c>
      <c r="D3237" s="7" t="str">
        <f>UPPER(TEXT(base[[#This Row],[Data]],"mmm"))</f>
        <v>JUN</v>
      </c>
      <c r="E3237" t="s">
        <v>19</v>
      </c>
      <c r="F3237" t="s">
        <v>17</v>
      </c>
      <c r="G3237" t="str">
        <f>PROPER(base[[#This Row],[Evento]]&amp;" "&amp;base[[#This Row],[Tipo]])</f>
        <v>Bodas Melhor Idade</v>
      </c>
      <c r="H3237" t="s">
        <v>12</v>
      </c>
      <c r="I3237">
        <v>200</v>
      </c>
      <c r="J3237" s="3">
        <f>VLOOKUP(_xlfn.CONCAT(base[[#This Row],[Evento]],base[[#This Row],[Tipo]]),'[1]tabela de preços'!$D$4:$E$14,2,0)</f>
        <v>120</v>
      </c>
      <c r="K3237" s="3">
        <v>24000</v>
      </c>
      <c r="L3237" s="3">
        <v>8916</v>
      </c>
      <c r="M3237" s="3">
        <v>15084</v>
      </c>
      <c r="N3237" t="s">
        <v>24</v>
      </c>
    </row>
    <row r="3238" spans="2:14" hidden="1" x14ac:dyDescent="0.25">
      <c r="B3238" s="2">
        <v>42804</v>
      </c>
      <c r="C3238" s="7">
        <f>YEAR(base[[#This Row],[Data]])</f>
        <v>2017</v>
      </c>
      <c r="D3238" s="7" t="str">
        <f>UPPER(TEXT(base[[#This Row],[Data]],"mmm"))</f>
        <v>MAR</v>
      </c>
      <c r="E3238" t="s">
        <v>20</v>
      </c>
      <c r="F3238" t="s">
        <v>16</v>
      </c>
      <c r="G3238" t="str">
        <f>PROPER(base[[#This Row],[Evento]]&amp;" "&amp;base[[#This Row],[Tipo]])</f>
        <v>Empresa Adulto</v>
      </c>
      <c r="H3238" t="s">
        <v>15</v>
      </c>
      <c r="I3238">
        <v>50</v>
      </c>
      <c r="J3238" s="3">
        <f>VLOOKUP(_xlfn.CONCAT(base[[#This Row],[Evento]],base[[#This Row],[Tipo]]),'[1]tabela de preços'!$D$4:$E$14,2,0)</f>
        <v>100</v>
      </c>
      <c r="K3238" s="3">
        <v>5000</v>
      </c>
      <c r="L3238" s="3">
        <v>1769</v>
      </c>
      <c r="M3238" s="3">
        <v>3231</v>
      </c>
      <c r="N3238" t="s">
        <v>24</v>
      </c>
    </row>
    <row r="3239" spans="2:14" hidden="1" x14ac:dyDescent="0.25">
      <c r="B3239" s="2">
        <v>42809</v>
      </c>
      <c r="C3239" s="7">
        <f>YEAR(base[[#This Row],[Data]])</f>
        <v>2017</v>
      </c>
      <c r="D3239" s="7" t="str">
        <f>UPPER(TEXT(base[[#This Row],[Data]],"mmm"))</f>
        <v>MAR</v>
      </c>
      <c r="E3239" t="s">
        <v>21</v>
      </c>
      <c r="F3239" t="s">
        <v>14</v>
      </c>
      <c r="G3239" t="str">
        <f>PROPER(base[[#This Row],[Evento]]&amp;" "&amp;base[[#This Row],[Tipo]])</f>
        <v>15 Anos Teen</v>
      </c>
      <c r="H3239" t="s">
        <v>12</v>
      </c>
      <c r="I3239">
        <v>100</v>
      </c>
      <c r="J3239" s="3">
        <f>VLOOKUP(_xlfn.CONCAT(base[[#This Row],[Evento]],base[[#This Row],[Tipo]]),'[1]tabela de preços'!$D$4:$E$14,2,0)</f>
        <v>90</v>
      </c>
      <c r="K3239" s="3">
        <v>9000</v>
      </c>
      <c r="L3239" s="3">
        <v>3710</v>
      </c>
      <c r="M3239" s="3">
        <v>5290</v>
      </c>
      <c r="N3239" t="s">
        <v>24</v>
      </c>
    </row>
    <row r="3240" spans="2:14" hidden="1" x14ac:dyDescent="0.25">
      <c r="B3240" s="2">
        <v>42884</v>
      </c>
      <c r="C3240" s="7">
        <f>YEAR(base[[#This Row],[Data]])</f>
        <v>2017</v>
      </c>
      <c r="D3240" s="7" t="str">
        <f>UPPER(TEXT(base[[#This Row],[Data]],"mmm"))</f>
        <v>MAI</v>
      </c>
      <c r="E3240" t="s">
        <v>22</v>
      </c>
      <c r="F3240" t="s">
        <v>16</v>
      </c>
      <c r="G3240" t="str">
        <f>PROPER(base[[#This Row],[Evento]]&amp;" "&amp;base[[#This Row],[Tipo]])</f>
        <v>Despedida Adulto</v>
      </c>
      <c r="H3240" t="s">
        <v>15</v>
      </c>
      <c r="I3240">
        <v>150</v>
      </c>
      <c r="J3240" s="3">
        <f>VLOOKUP(_xlfn.CONCAT(base[[#This Row],[Evento]],base[[#This Row],[Tipo]]),'[1]tabela de preços'!$D$4:$E$14,2,0)</f>
        <v>120</v>
      </c>
      <c r="K3240" s="3">
        <v>18000</v>
      </c>
      <c r="L3240" s="3">
        <v>6174</v>
      </c>
      <c r="M3240" s="3">
        <v>11826</v>
      </c>
      <c r="N3240" t="s">
        <v>24</v>
      </c>
    </row>
    <row r="3241" spans="2:14" hidden="1" x14ac:dyDescent="0.25">
      <c r="B3241" s="2">
        <v>42673</v>
      </c>
      <c r="C3241" s="7">
        <f>YEAR(base[[#This Row],[Data]])</f>
        <v>2016</v>
      </c>
      <c r="D3241" s="7" t="str">
        <f>UPPER(TEXT(base[[#This Row],[Data]],"mmm"))</f>
        <v>OUT</v>
      </c>
      <c r="E3241" t="s">
        <v>10</v>
      </c>
      <c r="F3241" t="s">
        <v>11</v>
      </c>
      <c r="G3241" t="str">
        <f>PROPER(base[[#This Row],[Evento]]&amp;" "&amp;base[[#This Row],[Tipo]])</f>
        <v>Aniversário Infantil</v>
      </c>
      <c r="H3241" t="s">
        <v>12</v>
      </c>
      <c r="I3241">
        <v>50</v>
      </c>
      <c r="J3241" s="3">
        <f>VLOOKUP(_xlfn.CONCAT(base[[#This Row],[Evento]],base[[#This Row],[Tipo]]),'[1]tabela de preços'!$D$4:$E$14,2,0)</f>
        <v>70</v>
      </c>
      <c r="K3241" s="3">
        <v>3500</v>
      </c>
      <c r="L3241" s="3">
        <v>1447</v>
      </c>
      <c r="M3241" s="3">
        <v>2053</v>
      </c>
      <c r="N3241" t="s">
        <v>24</v>
      </c>
    </row>
    <row r="3242" spans="2:14" hidden="1" x14ac:dyDescent="0.25">
      <c r="B3242" s="2">
        <v>42853</v>
      </c>
      <c r="C3242" s="7">
        <f>YEAR(base[[#This Row],[Data]])</f>
        <v>2017</v>
      </c>
      <c r="D3242" s="7" t="str">
        <f>UPPER(TEXT(base[[#This Row],[Data]],"mmm"))</f>
        <v>ABR</v>
      </c>
      <c r="E3242" t="s">
        <v>10</v>
      </c>
      <c r="F3242" t="s">
        <v>14</v>
      </c>
      <c r="G3242" t="str">
        <f>PROPER(base[[#This Row],[Evento]]&amp;" "&amp;base[[#This Row],[Tipo]])</f>
        <v>Aniversário Teen</v>
      </c>
      <c r="H3242" t="s">
        <v>15</v>
      </c>
      <c r="I3242">
        <v>100</v>
      </c>
      <c r="J3242" s="3">
        <f>VLOOKUP(_xlfn.CONCAT(base[[#This Row],[Evento]],base[[#This Row],[Tipo]]),'[1]tabela de preços'!$D$4:$E$14,2,0)</f>
        <v>90</v>
      </c>
      <c r="K3242" s="3">
        <v>9000</v>
      </c>
      <c r="L3242" s="3">
        <v>3332</v>
      </c>
      <c r="M3242" s="3">
        <v>5668</v>
      </c>
      <c r="N3242" t="s">
        <v>24</v>
      </c>
    </row>
    <row r="3243" spans="2:14" hidden="1" x14ac:dyDescent="0.25">
      <c r="B3243" s="2">
        <v>42514</v>
      </c>
      <c r="C3243" s="7">
        <f>YEAR(base[[#This Row],[Data]])</f>
        <v>2016</v>
      </c>
      <c r="D3243" s="7" t="str">
        <f>UPPER(TEXT(base[[#This Row],[Data]],"mmm"))</f>
        <v>MAI</v>
      </c>
      <c r="E3243" t="s">
        <v>10</v>
      </c>
      <c r="F3243" t="s">
        <v>16</v>
      </c>
      <c r="G3243" t="str">
        <f>PROPER(base[[#This Row],[Evento]]&amp;" "&amp;base[[#This Row],[Tipo]])</f>
        <v>Aniversário Adulto</v>
      </c>
      <c r="H3243" t="s">
        <v>12</v>
      </c>
      <c r="I3243">
        <v>150</v>
      </c>
      <c r="J3243" s="3">
        <f>VLOOKUP(_xlfn.CONCAT(base[[#This Row],[Evento]],base[[#This Row],[Tipo]]),'[1]tabela de preços'!$D$4:$E$14,2,0)</f>
        <v>120</v>
      </c>
      <c r="K3243" s="3">
        <v>18000</v>
      </c>
      <c r="L3243" s="3">
        <v>6580</v>
      </c>
      <c r="M3243" s="3">
        <v>11420</v>
      </c>
      <c r="N3243" t="s">
        <v>24</v>
      </c>
    </row>
    <row r="3244" spans="2:14" hidden="1" x14ac:dyDescent="0.25">
      <c r="B3244" s="2">
        <v>42892</v>
      </c>
      <c r="C3244" s="7">
        <f>YEAR(base[[#This Row],[Data]])</f>
        <v>2017</v>
      </c>
      <c r="D3244" s="7" t="str">
        <f>UPPER(TEXT(base[[#This Row],[Data]],"mmm"))</f>
        <v>JUN</v>
      </c>
      <c r="E3244" t="s">
        <v>10</v>
      </c>
      <c r="F3244" t="s">
        <v>17</v>
      </c>
      <c r="G3244" t="str">
        <f>PROPER(base[[#This Row],[Evento]]&amp;" "&amp;base[[#This Row],[Tipo]])</f>
        <v>Aniversário Melhor Idade</v>
      </c>
      <c r="H3244" t="s">
        <v>15</v>
      </c>
      <c r="I3244">
        <v>70</v>
      </c>
      <c r="J3244" s="3">
        <f>VLOOKUP(_xlfn.CONCAT(base[[#This Row],[Evento]],base[[#This Row],[Tipo]]),'[1]tabela de preços'!$D$4:$E$14,2,0)</f>
        <v>120</v>
      </c>
      <c r="K3244" s="3">
        <v>8400</v>
      </c>
      <c r="L3244" s="3">
        <v>3018</v>
      </c>
      <c r="M3244" s="3">
        <v>5382</v>
      </c>
      <c r="N3244" t="s">
        <v>24</v>
      </c>
    </row>
    <row r="3245" spans="2:14" hidden="1" x14ac:dyDescent="0.25">
      <c r="B3245" s="2">
        <v>43066</v>
      </c>
      <c r="C3245" s="7">
        <f>YEAR(base[[#This Row],[Data]])</f>
        <v>2017</v>
      </c>
      <c r="D3245" s="7" t="str">
        <f>UPPER(TEXT(base[[#This Row],[Data]],"mmm"))</f>
        <v>NOV</v>
      </c>
      <c r="E3245" t="s">
        <v>18</v>
      </c>
      <c r="F3245" t="s">
        <v>16</v>
      </c>
      <c r="G3245" t="str">
        <f>PROPER(base[[#This Row],[Evento]]&amp;" "&amp;base[[#This Row],[Tipo]])</f>
        <v>Casamento Adulto</v>
      </c>
      <c r="H3245" t="s">
        <v>12</v>
      </c>
      <c r="I3245">
        <v>120</v>
      </c>
      <c r="J3245" s="3">
        <f>VLOOKUP(_xlfn.CONCAT(base[[#This Row],[Evento]],base[[#This Row],[Tipo]]),'[1]tabela de preços'!$D$4:$E$14,2,0)</f>
        <v>150</v>
      </c>
      <c r="K3245" s="3">
        <v>18000</v>
      </c>
      <c r="L3245" s="3">
        <v>7448</v>
      </c>
      <c r="M3245" s="3">
        <v>10552</v>
      </c>
      <c r="N3245" t="s">
        <v>24</v>
      </c>
    </row>
    <row r="3246" spans="2:14" hidden="1" x14ac:dyDescent="0.25">
      <c r="B3246" s="2">
        <v>42447</v>
      </c>
      <c r="C3246" s="7">
        <f>YEAR(base[[#This Row],[Data]])</f>
        <v>2016</v>
      </c>
      <c r="D3246" s="7" t="str">
        <f>UPPER(TEXT(base[[#This Row],[Data]],"mmm"))</f>
        <v>MAR</v>
      </c>
      <c r="E3246" t="s">
        <v>19</v>
      </c>
      <c r="F3246" t="s">
        <v>16</v>
      </c>
      <c r="G3246" t="str">
        <f>PROPER(base[[#This Row],[Evento]]&amp;" "&amp;base[[#This Row],[Tipo]])</f>
        <v>Bodas Adulto</v>
      </c>
      <c r="H3246" t="s">
        <v>15</v>
      </c>
      <c r="I3246">
        <v>100</v>
      </c>
      <c r="J3246" s="3">
        <f>VLOOKUP(_xlfn.CONCAT(base[[#This Row],[Evento]],base[[#This Row],[Tipo]]),'[1]tabela de preços'!$D$4:$E$14,2,0)</f>
        <v>150</v>
      </c>
      <c r="K3246" s="3">
        <v>15000</v>
      </c>
      <c r="L3246" s="3">
        <v>6683</v>
      </c>
      <c r="M3246" s="3">
        <v>8317</v>
      </c>
      <c r="N3246" t="s">
        <v>24</v>
      </c>
    </row>
    <row r="3247" spans="2:14" hidden="1" x14ac:dyDescent="0.25">
      <c r="B3247" s="2">
        <v>42801</v>
      </c>
      <c r="C3247" s="7">
        <f>YEAR(base[[#This Row],[Data]])</f>
        <v>2017</v>
      </c>
      <c r="D3247" s="7" t="str">
        <f>UPPER(TEXT(base[[#This Row],[Data]],"mmm"))</f>
        <v>MAR</v>
      </c>
      <c r="E3247" t="s">
        <v>19</v>
      </c>
      <c r="F3247" t="s">
        <v>17</v>
      </c>
      <c r="G3247" t="str">
        <f>PROPER(base[[#This Row],[Evento]]&amp;" "&amp;base[[#This Row],[Tipo]])</f>
        <v>Bodas Melhor Idade</v>
      </c>
      <c r="H3247" t="s">
        <v>12</v>
      </c>
      <c r="I3247">
        <v>200</v>
      </c>
      <c r="J3247" s="3">
        <f>VLOOKUP(_xlfn.CONCAT(base[[#This Row],[Evento]],base[[#This Row],[Tipo]]),'[1]tabela de preços'!$D$4:$E$14,2,0)</f>
        <v>120</v>
      </c>
      <c r="K3247" s="3">
        <v>24000</v>
      </c>
      <c r="L3247" s="3">
        <v>10026</v>
      </c>
      <c r="M3247" s="3">
        <v>13974</v>
      </c>
      <c r="N3247" t="s">
        <v>24</v>
      </c>
    </row>
    <row r="3248" spans="2:14" hidden="1" x14ac:dyDescent="0.25">
      <c r="B3248" s="2">
        <v>42458</v>
      </c>
      <c r="C3248" s="7">
        <f>YEAR(base[[#This Row],[Data]])</f>
        <v>2016</v>
      </c>
      <c r="D3248" s="7" t="str">
        <f>UPPER(TEXT(base[[#This Row],[Data]],"mmm"))</f>
        <v>MAR</v>
      </c>
      <c r="E3248" t="s">
        <v>20</v>
      </c>
      <c r="F3248" t="s">
        <v>16</v>
      </c>
      <c r="G3248" t="str">
        <f>PROPER(base[[#This Row],[Evento]]&amp;" "&amp;base[[#This Row],[Tipo]])</f>
        <v>Empresa Adulto</v>
      </c>
      <c r="H3248" t="s">
        <v>15</v>
      </c>
      <c r="I3248">
        <v>50</v>
      </c>
      <c r="J3248" s="3">
        <f>VLOOKUP(_xlfn.CONCAT(base[[#This Row],[Evento]],base[[#This Row],[Tipo]]),'[1]tabela de preços'!$D$4:$E$14,2,0)</f>
        <v>100</v>
      </c>
      <c r="K3248" s="3">
        <v>5000</v>
      </c>
      <c r="L3248" s="3">
        <v>1850</v>
      </c>
      <c r="M3248" s="3">
        <v>3150</v>
      </c>
      <c r="N3248" t="s">
        <v>24</v>
      </c>
    </row>
    <row r="3249" spans="2:14" hidden="1" x14ac:dyDescent="0.25">
      <c r="B3249" s="2">
        <v>42383</v>
      </c>
      <c r="C3249" s="7">
        <f>YEAR(base[[#This Row],[Data]])</f>
        <v>2016</v>
      </c>
      <c r="D3249" s="7" t="str">
        <f>UPPER(TEXT(base[[#This Row],[Data]],"mmm"))</f>
        <v>JAN</v>
      </c>
      <c r="E3249" t="s">
        <v>21</v>
      </c>
      <c r="F3249" t="s">
        <v>14</v>
      </c>
      <c r="G3249" t="str">
        <f>PROPER(base[[#This Row],[Evento]]&amp;" "&amp;base[[#This Row],[Tipo]])</f>
        <v>15 Anos Teen</v>
      </c>
      <c r="H3249" t="s">
        <v>12</v>
      </c>
      <c r="I3249">
        <v>100</v>
      </c>
      <c r="J3249" s="3">
        <f>VLOOKUP(_xlfn.CONCAT(base[[#This Row],[Evento]],base[[#This Row],[Tipo]]),'[1]tabela de preços'!$D$4:$E$14,2,0)</f>
        <v>90</v>
      </c>
      <c r="K3249" s="3">
        <v>9000</v>
      </c>
      <c r="L3249" s="3">
        <v>3387</v>
      </c>
      <c r="M3249" s="3">
        <v>5613</v>
      </c>
      <c r="N3249" t="s">
        <v>24</v>
      </c>
    </row>
    <row r="3250" spans="2:14" hidden="1" x14ac:dyDescent="0.25">
      <c r="B3250" s="2">
        <v>42986</v>
      </c>
      <c r="C3250" s="7">
        <f>YEAR(base[[#This Row],[Data]])</f>
        <v>2017</v>
      </c>
      <c r="D3250" s="7" t="str">
        <f>UPPER(TEXT(base[[#This Row],[Data]],"mmm"))</f>
        <v>SET</v>
      </c>
      <c r="E3250" t="s">
        <v>22</v>
      </c>
      <c r="F3250" t="s">
        <v>16</v>
      </c>
      <c r="G3250" t="str">
        <f>PROPER(base[[#This Row],[Evento]]&amp;" "&amp;base[[#This Row],[Tipo]])</f>
        <v>Despedida Adulto</v>
      </c>
      <c r="H3250" t="s">
        <v>15</v>
      </c>
      <c r="I3250">
        <v>150</v>
      </c>
      <c r="J3250" s="3">
        <f>VLOOKUP(_xlfn.CONCAT(base[[#This Row],[Evento]],base[[#This Row],[Tipo]]),'[1]tabela de preços'!$D$4:$E$14,2,0)</f>
        <v>120</v>
      </c>
      <c r="K3250" s="3">
        <v>18000</v>
      </c>
      <c r="L3250" s="3">
        <v>7728</v>
      </c>
      <c r="M3250" s="3">
        <v>10272</v>
      </c>
      <c r="N3250" t="s">
        <v>24</v>
      </c>
    </row>
    <row r="3251" spans="2:14" hidden="1" x14ac:dyDescent="0.25">
      <c r="B3251" s="2">
        <v>42538</v>
      </c>
      <c r="C3251" s="7">
        <f>YEAR(base[[#This Row],[Data]])</f>
        <v>2016</v>
      </c>
      <c r="D3251" s="7" t="str">
        <f>UPPER(TEXT(base[[#This Row],[Data]],"mmm"))</f>
        <v>JUN</v>
      </c>
      <c r="E3251" t="s">
        <v>10</v>
      </c>
      <c r="F3251" t="s">
        <v>11</v>
      </c>
      <c r="G3251" t="str">
        <f>PROPER(base[[#This Row],[Evento]]&amp;" "&amp;base[[#This Row],[Tipo]])</f>
        <v>Aniversário Infantil</v>
      </c>
      <c r="H3251" t="s">
        <v>12</v>
      </c>
      <c r="I3251">
        <v>50</v>
      </c>
      <c r="J3251" s="3">
        <f>VLOOKUP(_xlfn.CONCAT(base[[#This Row],[Evento]],base[[#This Row],[Tipo]]),'[1]tabela de preços'!$D$4:$E$14,2,0)</f>
        <v>70</v>
      </c>
      <c r="K3251" s="3">
        <v>3500</v>
      </c>
      <c r="L3251" s="3">
        <v>1327</v>
      </c>
      <c r="M3251" s="3">
        <v>2173</v>
      </c>
      <c r="N3251" t="s">
        <v>24</v>
      </c>
    </row>
    <row r="3252" spans="2:14" hidden="1" x14ac:dyDescent="0.25">
      <c r="B3252" s="2">
        <v>42904</v>
      </c>
      <c r="C3252" s="7">
        <f>YEAR(base[[#This Row],[Data]])</f>
        <v>2017</v>
      </c>
      <c r="D3252" s="7" t="str">
        <f>UPPER(TEXT(base[[#This Row],[Data]],"mmm"))</f>
        <v>JUN</v>
      </c>
      <c r="E3252" t="s">
        <v>10</v>
      </c>
      <c r="F3252" t="s">
        <v>14</v>
      </c>
      <c r="G3252" t="str">
        <f>PROPER(base[[#This Row],[Evento]]&amp;" "&amp;base[[#This Row],[Tipo]])</f>
        <v>Aniversário Teen</v>
      </c>
      <c r="H3252" t="s">
        <v>15</v>
      </c>
      <c r="I3252">
        <v>100</v>
      </c>
      <c r="J3252" s="3">
        <f>VLOOKUP(_xlfn.CONCAT(base[[#This Row],[Evento]],base[[#This Row],[Tipo]]),'[1]tabela de preços'!$D$4:$E$14,2,0)</f>
        <v>90</v>
      </c>
      <c r="K3252" s="3">
        <v>9000</v>
      </c>
      <c r="L3252" s="3">
        <v>3174</v>
      </c>
      <c r="M3252" s="3">
        <v>5826</v>
      </c>
      <c r="N3252" t="s">
        <v>24</v>
      </c>
    </row>
    <row r="3253" spans="2:14" hidden="1" x14ac:dyDescent="0.25">
      <c r="B3253" s="2">
        <v>42712</v>
      </c>
      <c r="C3253" s="7">
        <f>YEAR(base[[#This Row],[Data]])</f>
        <v>2016</v>
      </c>
      <c r="D3253" s="7" t="str">
        <f>UPPER(TEXT(base[[#This Row],[Data]],"mmm"))</f>
        <v>DEZ</v>
      </c>
      <c r="E3253" t="s">
        <v>10</v>
      </c>
      <c r="F3253" t="s">
        <v>16</v>
      </c>
      <c r="G3253" t="str">
        <f>PROPER(base[[#This Row],[Evento]]&amp;" "&amp;base[[#This Row],[Tipo]])</f>
        <v>Aniversário Adulto</v>
      </c>
      <c r="H3253" t="s">
        <v>12</v>
      </c>
      <c r="I3253">
        <v>150</v>
      </c>
      <c r="J3253" s="3">
        <f>VLOOKUP(_xlfn.CONCAT(base[[#This Row],[Evento]],base[[#This Row],[Tipo]]),'[1]tabela de preços'!$D$4:$E$14,2,0)</f>
        <v>120</v>
      </c>
      <c r="K3253" s="3">
        <v>18000</v>
      </c>
      <c r="L3253" s="3">
        <v>7129</v>
      </c>
      <c r="M3253" s="3">
        <v>10871</v>
      </c>
      <c r="N3253" t="s">
        <v>24</v>
      </c>
    </row>
    <row r="3254" spans="2:14" hidden="1" x14ac:dyDescent="0.25">
      <c r="B3254" s="2">
        <v>42635</v>
      </c>
      <c r="C3254" s="7">
        <f>YEAR(base[[#This Row],[Data]])</f>
        <v>2016</v>
      </c>
      <c r="D3254" s="7" t="str">
        <f>UPPER(TEXT(base[[#This Row],[Data]],"mmm"))</f>
        <v>SET</v>
      </c>
      <c r="E3254" t="s">
        <v>10</v>
      </c>
      <c r="F3254" t="s">
        <v>17</v>
      </c>
      <c r="G3254" t="str">
        <f>PROPER(base[[#This Row],[Evento]]&amp;" "&amp;base[[#This Row],[Tipo]])</f>
        <v>Aniversário Melhor Idade</v>
      </c>
      <c r="H3254" t="s">
        <v>15</v>
      </c>
      <c r="I3254">
        <v>70</v>
      </c>
      <c r="J3254" s="3">
        <f>VLOOKUP(_xlfn.CONCAT(base[[#This Row],[Evento]],base[[#This Row],[Tipo]]),'[1]tabela de preços'!$D$4:$E$14,2,0)</f>
        <v>120</v>
      </c>
      <c r="K3254" s="3">
        <v>8400</v>
      </c>
      <c r="L3254" s="3">
        <v>3134</v>
      </c>
      <c r="M3254" s="3">
        <v>5266</v>
      </c>
      <c r="N3254" t="s">
        <v>24</v>
      </c>
    </row>
    <row r="3255" spans="2:14" hidden="1" x14ac:dyDescent="0.25">
      <c r="B3255" s="2">
        <v>42701</v>
      </c>
      <c r="C3255" s="7">
        <f>YEAR(base[[#This Row],[Data]])</f>
        <v>2016</v>
      </c>
      <c r="D3255" s="7" t="str">
        <f>UPPER(TEXT(base[[#This Row],[Data]],"mmm"))</f>
        <v>NOV</v>
      </c>
      <c r="E3255" t="s">
        <v>18</v>
      </c>
      <c r="F3255" t="s">
        <v>16</v>
      </c>
      <c r="G3255" t="str">
        <f>PROPER(base[[#This Row],[Evento]]&amp;" "&amp;base[[#This Row],[Tipo]])</f>
        <v>Casamento Adulto</v>
      </c>
      <c r="H3255" t="s">
        <v>12</v>
      </c>
      <c r="I3255">
        <v>120</v>
      </c>
      <c r="J3255" s="3">
        <f>VLOOKUP(_xlfn.CONCAT(base[[#This Row],[Evento]],base[[#This Row],[Tipo]]),'[1]tabela de preços'!$D$4:$E$14,2,0)</f>
        <v>150</v>
      </c>
      <c r="K3255" s="3">
        <v>18000</v>
      </c>
      <c r="L3255" s="3">
        <v>7019</v>
      </c>
      <c r="M3255" s="3">
        <v>10981</v>
      </c>
      <c r="N3255" t="s">
        <v>24</v>
      </c>
    </row>
    <row r="3256" spans="2:14" hidden="1" x14ac:dyDescent="0.25">
      <c r="B3256" s="2">
        <v>42731</v>
      </c>
      <c r="C3256" s="7">
        <f>YEAR(base[[#This Row],[Data]])</f>
        <v>2016</v>
      </c>
      <c r="D3256" s="7" t="str">
        <f>UPPER(TEXT(base[[#This Row],[Data]],"mmm"))</f>
        <v>DEZ</v>
      </c>
      <c r="E3256" t="s">
        <v>19</v>
      </c>
      <c r="F3256" t="s">
        <v>16</v>
      </c>
      <c r="G3256" t="str">
        <f>PROPER(base[[#This Row],[Evento]]&amp;" "&amp;base[[#This Row],[Tipo]])</f>
        <v>Bodas Adulto</v>
      </c>
      <c r="H3256" t="s">
        <v>15</v>
      </c>
      <c r="I3256">
        <v>100</v>
      </c>
      <c r="J3256" s="3">
        <f>VLOOKUP(_xlfn.CONCAT(base[[#This Row],[Evento]],base[[#This Row],[Tipo]]),'[1]tabela de preços'!$D$4:$E$14,2,0)</f>
        <v>150</v>
      </c>
      <c r="K3256" s="3">
        <v>15000</v>
      </c>
      <c r="L3256" s="3">
        <v>5930</v>
      </c>
      <c r="M3256" s="3">
        <v>9070</v>
      </c>
      <c r="N3256" t="s">
        <v>24</v>
      </c>
    </row>
    <row r="3257" spans="2:14" hidden="1" x14ac:dyDescent="0.25">
      <c r="B3257" s="2">
        <v>42910</v>
      </c>
      <c r="C3257" s="7">
        <f>YEAR(base[[#This Row],[Data]])</f>
        <v>2017</v>
      </c>
      <c r="D3257" s="7" t="str">
        <f>UPPER(TEXT(base[[#This Row],[Data]],"mmm"))</f>
        <v>JUN</v>
      </c>
      <c r="E3257" t="s">
        <v>19</v>
      </c>
      <c r="F3257" t="s">
        <v>17</v>
      </c>
      <c r="G3257" t="str">
        <f>PROPER(base[[#This Row],[Evento]]&amp;" "&amp;base[[#This Row],[Tipo]])</f>
        <v>Bodas Melhor Idade</v>
      </c>
      <c r="H3257" t="s">
        <v>12</v>
      </c>
      <c r="I3257">
        <v>200</v>
      </c>
      <c r="J3257" s="3">
        <f>VLOOKUP(_xlfn.CONCAT(base[[#This Row],[Evento]],base[[#This Row],[Tipo]]),'[1]tabela de preços'!$D$4:$E$14,2,0)</f>
        <v>120</v>
      </c>
      <c r="K3257" s="3">
        <v>24000</v>
      </c>
      <c r="L3257" s="3">
        <v>10365</v>
      </c>
      <c r="M3257" s="3">
        <v>13635</v>
      </c>
      <c r="N3257" t="s">
        <v>24</v>
      </c>
    </row>
    <row r="3258" spans="2:14" hidden="1" x14ac:dyDescent="0.25">
      <c r="B3258" s="2">
        <v>42482</v>
      </c>
      <c r="C3258" s="7">
        <f>YEAR(base[[#This Row],[Data]])</f>
        <v>2016</v>
      </c>
      <c r="D3258" s="7" t="str">
        <f>UPPER(TEXT(base[[#This Row],[Data]],"mmm"))</f>
        <v>ABR</v>
      </c>
      <c r="E3258" t="s">
        <v>20</v>
      </c>
      <c r="F3258" t="s">
        <v>16</v>
      </c>
      <c r="G3258" t="str">
        <f>PROPER(base[[#This Row],[Evento]]&amp;" "&amp;base[[#This Row],[Tipo]])</f>
        <v>Empresa Adulto</v>
      </c>
      <c r="H3258" t="s">
        <v>15</v>
      </c>
      <c r="I3258">
        <v>50</v>
      </c>
      <c r="J3258" s="3">
        <f>VLOOKUP(_xlfn.CONCAT(base[[#This Row],[Evento]],base[[#This Row],[Tipo]]),'[1]tabela de preços'!$D$4:$E$14,2,0)</f>
        <v>100</v>
      </c>
      <c r="K3258" s="3">
        <v>5000</v>
      </c>
      <c r="L3258" s="3">
        <v>1879</v>
      </c>
      <c r="M3258" s="3">
        <v>3121</v>
      </c>
      <c r="N3258" t="s">
        <v>24</v>
      </c>
    </row>
    <row r="3259" spans="2:14" hidden="1" x14ac:dyDescent="0.25">
      <c r="B3259" s="2">
        <v>43006</v>
      </c>
      <c r="C3259" s="7">
        <f>YEAR(base[[#This Row],[Data]])</f>
        <v>2017</v>
      </c>
      <c r="D3259" s="7" t="str">
        <f>UPPER(TEXT(base[[#This Row],[Data]],"mmm"))</f>
        <v>SET</v>
      </c>
      <c r="E3259" t="s">
        <v>21</v>
      </c>
      <c r="F3259" t="s">
        <v>14</v>
      </c>
      <c r="G3259" t="str">
        <f>PROPER(base[[#This Row],[Evento]]&amp;" "&amp;base[[#This Row],[Tipo]])</f>
        <v>15 Anos Teen</v>
      </c>
      <c r="H3259" t="s">
        <v>12</v>
      </c>
      <c r="I3259">
        <v>100</v>
      </c>
      <c r="J3259" s="3">
        <f>VLOOKUP(_xlfn.CONCAT(base[[#This Row],[Evento]],base[[#This Row],[Tipo]]),'[1]tabela de preços'!$D$4:$E$14,2,0)</f>
        <v>90</v>
      </c>
      <c r="K3259" s="3">
        <v>9000</v>
      </c>
      <c r="L3259" s="3">
        <v>3862</v>
      </c>
      <c r="M3259" s="3">
        <v>5138</v>
      </c>
      <c r="N3259" t="s">
        <v>24</v>
      </c>
    </row>
    <row r="3260" spans="2:14" hidden="1" x14ac:dyDescent="0.25">
      <c r="B3260" s="2">
        <v>42478</v>
      </c>
      <c r="C3260" s="7">
        <f>YEAR(base[[#This Row],[Data]])</f>
        <v>2016</v>
      </c>
      <c r="D3260" s="7" t="str">
        <f>UPPER(TEXT(base[[#This Row],[Data]],"mmm"))</f>
        <v>ABR</v>
      </c>
      <c r="E3260" t="s">
        <v>22</v>
      </c>
      <c r="F3260" t="s">
        <v>16</v>
      </c>
      <c r="G3260" t="str">
        <f>PROPER(base[[#This Row],[Evento]]&amp;" "&amp;base[[#This Row],[Tipo]])</f>
        <v>Despedida Adulto</v>
      </c>
      <c r="H3260" t="s">
        <v>15</v>
      </c>
      <c r="I3260">
        <v>150</v>
      </c>
      <c r="J3260" s="3">
        <f>VLOOKUP(_xlfn.CONCAT(base[[#This Row],[Evento]],base[[#This Row],[Tipo]]),'[1]tabela de preços'!$D$4:$E$14,2,0)</f>
        <v>120</v>
      </c>
      <c r="K3260" s="3">
        <v>18000</v>
      </c>
      <c r="L3260" s="3">
        <v>6948</v>
      </c>
      <c r="M3260" s="3">
        <v>11052</v>
      </c>
      <c r="N3260" t="s">
        <v>24</v>
      </c>
    </row>
    <row r="3261" spans="2:14" hidden="1" x14ac:dyDescent="0.25">
      <c r="B3261" s="2">
        <v>43033</v>
      </c>
      <c r="C3261" s="7">
        <f>YEAR(base[[#This Row],[Data]])</f>
        <v>2017</v>
      </c>
      <c r="D3261" s="7" t="str">
        <f>UPPER(TEXT(base[[#This Row],[Data]],"mmm"))</f>
        <v>OUT</v>
      </c>
      <c r="E3261" t="s">
        <v>10</v>
      </c>
      <c r="F3261" t="s">
        <v>11</v>
      </c>
      <c r="G3261" t="str">
        <f>PROPER(base[[#This Row],[Evento]]&amp;" "&amp;base[[#This Row],[Tipo]])</f>
        <v>Aniversário Infantil</v>
      </c>
      <c r="H3261" t="s">
        <v>12</v>
      </c>
      <c r="I3261">
        <v>50</v>
      </c>
      <c r="J3261" s="3">
        <f>VLOOKUP(_xlfn.CONCAT(base[[#This Row],[Evento]],base[[#This Row],[Tipo]]),'[1]tabela de preços'!$D$4:$E$14,2,0)</f>
        <v>70</v>
      </c>
      <c r="K3261" s="3">
        <v>3500</v>
      </c>
      <c r="L3261" s="3">
        <v>1157</v>
      </c>
      <c r="M3261" s="3">
        <v>2343</v>
      </c>
      <c r="N3261" t="s">
        <v>24</v>
      </c>
    </row>
    <row r="3262" spans="2:14" x14ac:dyDescent="0.25">
      <c r="B3262" s="2">
        <v>42764</v>
      </c>
      <c r="C3262" s="7">
        <f>YEAR(base[[#This Row],[Data]])</f>
        <v>2017</v>
      </c>
      <c r="D3262" s="7" t="str">
        <f>UPPER(TEXT(base[[#This Row],[Data]],"mmm"))</f>
        <v>JAN</v>
      </c>
      <c r="E3262" t="s">
        <v>10</v>
      </c>
      <c r="F3262" t="s">
        <v>14</v>
      </c>
      <c r="G3262" t="str">
        <f>PROPER(base[[#This Row],[Evento]]&amp;" "&amp;base[[#This Row],[Tipo]])</f>
        <v>Aniversário Teen</v>
      </c>
      <c r="H3262" t="s">
        <v>15</v>
      </c>
      <c r="I3262">
        <v>100</v>
      </c>
      <c r="J3262" s="3">
        <f>VLOOKUP(_xlfn.CONCAT(base[[#This Row],[Evento]],base[[#This Row],[Tipo]]),'[1]tabela de preços'!$D$4:$E$14,2,0)</f>
        <v>90</v>
      </c>
      <c r="K3262" s="3">
        <v>9000</v>
      </c>
      <c r="L3262" s="3">
        <v>3949</v>
      </c>
      <c r="M3262" s="3">
        <v>5051</v>
      </c>
      <c r="N3262" t="s">
        <v>24</v>
      </c>
    </row>
    <row r="3263" spans="2:14" hidden="1" x14ac:dyDescent="0.25">
      <c r="B3263" s="2">
        <v>42735</v>
      </c>
      <c r="C3263" s="7">
        <f>YEAR(base[[#This Row],[Data]])</f>
        <v>2016</v>
      </c>
      <c r="D3263" s="7" t="str">
        <f>UPPER(TEXT(base[[#This Row],[Data]],"mmm"))</f>
        <v>DEZ</v>
      </c>
      <c r="E3263" t="s">
        <v>10</v>
      </c>
      <c r="F3263" t="s">
        <v>16</v>
      </c>
      <c r="G3263" t="str">
        <f>PROPER(base[[#This Row],[Evento]]&amp;" "&amp;base[[#This Row],[Tipo]])</f>
        <v>Aniversário Adulto</v>
      </c>
      <c r="H3263" t="s">
        <v>12</v>
      </c>
      <c r="I3263">
        <v>150</v>
      </c>
      <c r="J3263" s="3">
        <f>VLOOKUP(_xlfn.CONCAT(base[[#This Row],[Evento]],base[[#This Row],[Tipo]]),'[1]tabela de preços'!$D$4:$E$14,2,0)</f>
        <v>120</v>
      </c>
      <c r="K3263" s="3">
        <v>18000</v>
      </c>
      <c r="L3263" s="3">
        <v>6695</v>
      </c>
      <c r="M3263" s="3">
        <v>11305</v>
      </c>
      <c r="N3263" t="s">
        <v>24</v>
      </c>
    </row>
    <row r="3264" spans="2:14" hidden="1" x14ac:dyDescent="0.25">
      <c r="B3264" s="2">
        <v>42371</v>
      </c>
      <c r="C3264" s="7">
        <f>YEAR(base[[#This Row],[Data]])</f>
        <v>2016</v>
      </c>
      <c r="D3264" s="7" t="str">
        <f>UPPER(TEXT(base[[#This Row],[Data]],"mmm"))</f>
        <v>JAN</v>
      </c>
      <c r="E3264" t="s">
        <v>10</v>
      </c>
      <c r="F3264" t="s">
        <v>17</v>
      </c>
      <c r="G3264" t="str">
        <f>PROPER(base[[#This Row],[Evento]]&amp;" "&amp;base[[#This Row],[Tipo]])</f>
        <v>Aniversário Melhor Idade</v>
      </c>
      <c r="H3264" t="s">
        <v>15</v>
      </c>
      <c r="I3264">
        <v>70</v>
      </c>
      <c r="J3264" s="3">
        <f>VLOOKUP(_xlfn.CONCAT(base[[#This Row],[Evento]],base[[#This Row],[Tipo]]),'[1]tabela de preços'!$D$4:$E$14,2,0)</f>
        <v>120</v>
      </c>
      <c r="K3264" s="3">
        <v>8400</v>
      </c>
      <c r="L3264" s="3">
        <v>3005</v>
      </c>
      <c r="M3264" s="3">
        <v>5395</v>
      </c>
      <c r="N3264" t="s">
        <v>24</v>
      </c>
    </row>
    <row r="3265" spans="2:14" hidden="1" x14ac:dyDescent="0.25">
      <c r="B3265" s="2">
        <v>43038</v>
      </c>
      <c r="C3265" s="7">
        <f>YEAR(base[[#This Row],[Data]])</f>
        <v>2017</v>
      </c>
      <c r="D3265" s="7" t="str">
        <f>UPPER(TEXT(base[[#This Row],[Data]],"mmm"))</f>
        <v>OUT</v>
      </c>
      <c r="E3265" t="s">
        <v>18</v>
      </c>
      <c r="F3265" t="s">
        <v>16</v>
      </c>
      <c r="G3265" t="str">
        <f>PROPER(base[[#This Row],[Evento]]&amp;" "&amp;base[[#This Row],[Tipo]])</f>
        <v>Casamento Adulto</v>
      </c>
      <c r="H3265" t="s">
        <v>12</v>
      </c>
      <c r="I3265">
        <v>120</v>
      </c>
      <c r="J3265" s="3">
        <f>VLOOKUP(_xlfn.CONCAT(base[[#This Row],[Evento]],base[[#This Row],[Tipo]]),'[1]tabela de preços'!$D$4:$E$14,2,0)</f>
        <v>150</v>
      </c>
      <c r="K3265" s="3">
        <v>18000</v>
      </c>
      <c r="L3265" s="3">
        <v>6090</v>
      </c>
      <c r="M3265" s="3">
        <v>11910</v>
      </c>
      <c r="N3265" t="s">
        <v>24</v>
      </c>
    </row>
    <row r="3266" spans="2:14" hidden="1" x14ac:dyDescent="0.25">
      <c r="B3266" s="2">
        <v>42872</v>
      </c>
      <c r="C3266" s="7">
        <f>YEAR(base[[#This Row],[Data]])</f>
        <v>2017</v>
      </c>
      <c r="D3266" s="7" t="str">
        <f>UPPER(TEXT(base[[#This Row],[Data]],"mmm"))</f>
        <v>MAI</v>
      </c>
      <c r="E3266" t="s">
        <v>19</v>
      </c>
      <c r="F3266" t="s">
        <v>16</v>
      </c>
      <c r="G3266" t="str">
        <f>PROPER(base[[#This Row],[Evento]]&amp;" "&amp;base[[#This Row],[Tipo]])</f>
        <v>Bodas Adulto</v>
      </c>
      <c r="H3266" t="s">
        <v>15</v>
      </c>
      <c r="I3266">
        <v>100</v>
      </c>
      <c r="J3266" s="3">
        <f>VLOOKUP(_xlfn.CONCAT(base[[#This Row],[Evento]],base[[#This Row],[Tipo]]),'[1]tabela de preços'!$D$4:$E$14,2,0)</f>
        <v>150</v>
      </c>
      <c r="K3266" s="3">
        <v>15000</v>
      </c>
      <c r="L3266" s="3">
        <v>6179</v>
      </c>
      <c r="M3266" s="3">
        <v>8821</v>
      </c>
      <c r="N3266" t="s">
        <v>24</v>
      </c>
    </row>
    <row r="3267" spans="2:14" hidden="1" x14ac:dyDescent="0.25">
      <c r="B3267" s="2">
        <v>42864</v>
      </c>
      <c r="C3267" s="7">
        <f>YEAR(base[[#This Row],[Data]])</f>
        <v>2017</v>
      </c>
      <c r="D3267" s="7" t="str">
        <f>UPPER(TEXT(base[[#This Row],[Data]],"mmm"))</f>
        <v>MAI</v>
      </c>
      <c r="E3267" t="s">
        <v>19</v>
      </c>
      <c r="F3267" t="s">
        <v>17</v>
      </c>
      <c r="G3267" t="str">
        <f>PROPER(base[[#This Row],[Evento]]&amp;" "&amp;base[[#This Row],[Tipo]])</f>
        <v>Bodas Melhor Idade</v>
      </c>
      <c r="H3267" t="s">
        <v>12</v>
      </c>
      <c r="I3267">
        <v>200</v>
      </c>
      <c r="J3267" s="3">
        <f>VLOOKUP(_xlfn.CONCAT(base[[#This Row],[Evento]],base[[#This Row],[Tipo]]),'[1]tabela de preços'!$D$4:$E$14,2,0)</f>
        <v>120</v>
      </c>
      <c r="K3267" s="3">
        <v>24000</v>
      </c>
      <c r="L3267" s="3">
        <v>8426</v>
      </c>
      <c r="M3267" s="3">
        <v>15574</v>
      </c>
      <c r="N3267" t="s">
        <v>24</v>
      </c>
    </row>
    <row r="3268" spans="2:14" hidden="1" x14ac:dyDescent="0.25">
      <c r="B3268" s="2">
        <v>42955</v>
      </c>
      <c r="C3268" s="7">
        <f>YEAR(base[[#This Row],[Data]])</f>
        <v>2017</v>
      </c>
      <c r="D3268" s="7" t="str">
        <f>UPPER(TEXT(base[[#This Row],[Data]],"mmm"))</f>
        <v>AGO</v>
      </c>
      <c r="E3268" t="s">
        <v>20</v>
      </c>
      <c r="F3268" t="s">
        <v>16</v>
      </c>
      <c r="G3268" t="str">
        <f>PROPER(base[[#This Row],[Evento]]&amp;" "&amp;base[[#This Row],[Tipo]])</f>
        <v>Empresa Adulto</v>
      </c>
      <c r="H3268" t="s">
        <v>15</v>
      </c>
      <c r="I3268">
        <v>50</v>
      </c>
      <c r="J3268" s="3">
        <f>VLOOKUP(_xlfn.CONCAT(base[[#This Row],[Evento]],base[[#This Row],[Tipo]]),'[1]tabela de preços'!$D$4:$E$14,2,0)</f>
        <v>100</v>
      </c>
      <c r="K3268" s="3">
        <v>5000</v>
      </c>
      <c r="L3268" s="3">
        <v>2115</v>
      </c>
      <c r="M3268" s="3">
        <v>2885</v>
      </c>
      <c r="N3268" t="s">
        <v>24</v>
      </c>
    </row>
    <row r="3269" spans="2:14" hidden="1" x14ac:dyDescent="0.25">
      <c r="B3269" s="2">
        <v>42787</v>
      </c>
      <c r="C3269" s="7">
        <f>YEAR(base[[#This Row],[Data]])</f>
        <v>2017</v>
      </c>
      <c r="D3269" s="7" t="str">
        <f>UPPER(TEXT(base[[#This Row],[Data]],"mmm"))</f>
        <v>FEV</v>
      </c>
      <c r="E3269" t="s">
        <v>21</v>
      </c>
      <c r="F3269" t="s">
        <v>14</v>
      </c>
      <c r="G3269" t="str">
        <f>PROPER(base[[#This Row],[Evento]]&amp;" "&amp;base[[#This Row],[Tipo]])</f>
        <v>15 Anos Teen</v>
      </c>
      <c r="H3269" t="s">
        <v>12</v>
      </c>
      <c r="I3269">
        <v>100</v>
      </c>
      <c r="J3269" s="3">
        <f>VLOOKUP(_xlfn.CONCAT(base[[#This Row],[Evento]],base[[#This Row],[Tipo]]),'[1]tabela de preços'!$D$4:$E$14,2,0)</f>
        <v>90</v>
      </c>
      <c r="K3269" s="3">
        <v>9000</v>
      </c>
      <c r="L3269" s="3">
        <v>3377</v>
      </c>
      <c r="M3269" s="3">
        <v>5623</v>
      </c>
      <c r="N3269" t="s">
        <v>24</v>
      </c>
    </row>
    <row r="3270" spans="2:14" hidden="1" x14ac:dyDescent="0.25">
      <c r="B3270" s="2">
        <v>42568</v>
      </c>
      <c r="C3270" s="7">
        <f>YEAR(base[[#This Row],[Data]])</f>
        <v>2016</v>
      </c>
      <c r="D3270" s="7" t="str">
        <f>UPPER(TEXT(base[[#This Row],[Data]],"mmm"))</f>
        <v>JUL</v>
      </c>
      <c r="E3270" t="s">
        <v>22</v>
      </c>
      <c r="F3270" t="s">
        <v>16</v>
      </c>
      <c r="G3270" t="str">
        <f>PROPER(base[[#This Row],[Evento]]&amp;" "&amp;base[[#This Row],[Tipo]])</f>
        <v>Despedida Adulto</v>
      </c>
      <c r="H3270" t="s">
        <v>15</v>
      </c>
      <c r="I3270">
        <v>150</v>
      </c>
      <c r="J3270" s="3">
        <f>VLOOKUP(_xlfn.CONCAT(base[[#This Row],[Evento]],base[[#This Row],[Tipo]]),'[1]tabela de preços'!$D$4:$E$14,2,0)</f>
        <v>120</v>
      </c>
      <c r="K3270" s="3">
        <v>18000</v>
      </c>
      <c r="L3270" s="3">
        <v>6639</v>
      </c>
      <c r="M3270" s="3">
        <v>11361</v>
      </c>
      <c r="N3270" t="s">
        <v>24</v>
      </c>
    </row>
    <row r="3271" spans="2:14" hidden="1" x14ac:dyDescent="0.25">
      <c r="B3271" s="2">
        <v>42647</v>
      </c>
      <c r="C3271" s="7">
        <f>YEAR(base[[#This Row],[Data]])</f>
        <v>2016</v>
      </c>
      <c r="D3271" s="7" t="str">
        <f>UPPER(TEXT(base[[#This Row],[Data]],"mmm"))</f>
        <v>OUT</v>
      </c>
      <c r="E3271" t="s">
        <v>10</v>
      </c>
      <c r="F3271" t="s">
        <v>11</v>
      </c>
      <c r="G3271" t="str">
        <f>PROPER(base[[#This Row],[Evento]]&amp;" "&amp;base[[#This Row],[Tipo]])</f>
        <v>Aniversário Infantil</v>
      </c>
      <c r="H3271" t="s">
        <v>12</v>
      </c>
      <c r="I3271">
        <v>50</v>
      </c>
      <c r="J3271" s="3">
        <f>VLOOKUP(_xlfn.CONCAT(base[[#This Row],[Evento]],base[[#This Row],[Tipo]]),'[1]tabela de preços'!$D$4:$E$14,2,0)</f>
        <v>70</v>
      </c>
      <c r="K3271" s="3">
        <v>3500</v>
      </c>
      <c r="L3271" s="3">
        <v>1423</v>
      </c>
      <c r="M3271" s="3">
        <v>2077</v>
      </c>
      <c r="N3271" t="s">
        <v>24</v>
      </c>
    </row>
    <row r="3272" spans="2:14" hidden="1" x14ac:dyDescent="0.25">
      <c r="B3272" s="2">
        <v>42593</v>
      </c>
      <c r="C3272" s="7">
        <f>YEAR(base[[#This Row],[Data]])</f>
        <v>2016</v>
      </c>
      <c r="D3272" s="7" t="str">
        <f>UPPER(TEXT(base[[#This Row],[Data]],"mmm"))</f>
        <v>AGO</v>
      </c>
      <c r="E3272" t="s">
        <v>10</v>
      </c>
      <c r="F3272" t="s">
        <v>14</v>
      </c>
      <c r="G3272" t="str">
        <f>PROPER(base[[#This Row],[Evento]]&amp;" "&amp;base[[#This Row],[Tipo]])</f>
        <v>Aniversário Teen</v>
      </c>
      <c r="H3272" t="s">
        <v>15</v>
      </c>
      <c r="I3272">
        <v>100</v>
      </c>
      <c r="J3272" s="3">
        <f>VLOOKUP(_xlfn.CONCAT(base[[#This Row],[Evento]],base[[#This Row],[Tipo]]),'[1]tabela de preços'!$D$4:$E$14,2,0)</f>
        <v>90</v>
      </c>
      <c r="K3272" s="3">
        <v>9000</v>
      </c>
      <c r="L3272" s="3">
        <v>3333</v>
      </c>
      <c r="M3272" s="3">
        <v>5667</v>
      </c>
      <c r="N3272" t="s">
        <v>24</v>
      </c>
    </row>
    <row r="3273" spans="2:14" hidden="1" x14ac:dyDescent="0.25">
      <c r="B3273" s="2">
        <v>42468</v>
      </c>
      <c r="C3273" s="7">
        <f>YEAR(base[[#This Row],[Data]])</f>
        <v>2016</v>
      </c>
      <c r="D3273" s="7" t="str">
        <f>UPPER(TEXT(base[[#This Row],[Data]],"mmm"))</f>
        <v>ABR</v>
      </c>
      <c r="E3273" t="s">
        <v>10</v>
      </c>
      <c r="F3273" t="s">
        <v>16</v>
      </c>
      <c r="G3273" t="str">
        <f>PROPER(base[[#This Row],[Evento]]&amp;" "&amp;base[[#This Row],[Tipo]])</f>
        <v>Aniversário Adulto</v>
      </c>
      <c r="H3273" t="s">
        <v>12</v>
      </c>
      <c r="I3273">
        <v>150</v>
      </c>
      <c r="J3273" s="3">
        <f>VLOOKUP(_xlfn.CONCAT(base[[#This Row],[Evento]],base[[#This Row],[Tipo]]),'[1]tabela de preços'!$D$4:$E$14,2,0)</f>
        <v>120</v>
      </c>
      <c r="K3273" s="3">
        <v>18000</v>
      </c>
      <c r="L3273" s="3">
        <v>6865</v>
      </c>
      <c r="M3273" s="3">
        <v>11135</v>
      </c>
      <c r="N3273" t="s">
        <v>24</v>
      </c>
    </row>
    <row r="3274" spans="2:14" hidden="1" x14ac:dyDescent="0.25">
      <c r="B3274" s="2">
        <v>43083</v>
      </c>
      <c r="C3274" s="7">
        <f>YEAR(base[[#This Row],[Data]])</f>
        <v>2017</v>
      </c>
      <c r="D3274" s="7" t="str">
        <f>UPPER(TEXT(base[[#This Row],[Data]],"mmm"))</f>
        <v>DEZ</v>
      </c>
      <c r="E3274" t="s">
        <v>10</v>
      </c>
      <c r="F3274" t="s">
        <v>17</v>
      </c>
      <c r="G3274" t="str">
        <f>PROPER(base[[#This Row],[Evento]]&amp;" "&amp;base[[#This Row],[Tipo]])</f>
        <v>Aniversário Melhor Idade</v>
      </c>
      <c r="H3274" t="s">
        <v>15</v>
      </c>
      <c r="I3274">
        <v>70</v>
      </c>
      <c r="J3274" s="3">
        <f>VLOOKUP(_xlfn.CONCAT(base[[#This Row],[Evento]],base[[#This Row],[Tipo]]),'[1]tabela de preços'!$D$4:$E$14,2,0)</f>
        <v>120</v>
      </c>
      <c r="K3274" s="3">
        <v>8400</v>
      </c>
      <c r="L3274" s="3">
        <v>3219</v>
      </c>
      <c r="M3274" s="3">
        <v>5181</v>
      </c>
      <c r="N3274" t="s">
        <v>24</v>
      </c>
    </row>
    <row r="3275" spans="2:14" hidden="1" x14ac:dyDescent="0.25">
      <c r="B3275" s="2">
        <v>42479</v>
      </c>
      <c r="C3275" s="7">
        <f>YEAR(base[[#This Row],[Data]])</f>
        <v>2016</v>
      </c>
      <c r="D3275" s="7" t="str">
        <f>UPPER(TEXT(base[[#This Row],[Data]],"mmm"))</f>
        <v>ABR</v>
      </c>
      <c r="E3275" t="s">
        <v>18</v>
      </c>
      <c r="F3275" t="s">
        <v>16</v>
      </c>
      <c r="G3275" t="str">
        <f>PROPER(base[[#This Row],[Evento]]&amp;" "&amp;base[[#This Row],[Tipo]])</f>
        <v>Casamento Adulto</v>
      </c>
      <c r="H3275" t="s">
        <v>12</v>
      </c>
      <c r="I3275">
        <v>120</v>
      </c>
      <c r="J3275" s="3">
        <f>VLOOKUP(_xlfn.CONCAT(base[[#This Row],[Evento]],base[[#This Row],[Tipo]]),'[1]tabela de preços'!$D$4:$E$14,2,0)</f>
        <v>150</v>
      </c>
      <c r="K3275" s="3">
        <v>18000</v>
      </c>
      <c r="L3275" s="3">
        <v>7192</v>
      </c>
      <c r="M3275" s="3">
        <v>10808</v>
      </c>
      <c r="N3275" t="s">
        <v>24</v>
      </c>
    </row>
    <row r="3276" spans="2:14" hidden="1" x14ac:dyDescent="0.25">
      <c r="B3276" s="2">
        <v>42946</v>
      </c>
      <c r="C3276" s="7">
        <f>YEAR(base[[#This Row],[Data]])</f>
        <v>2017</v>
      </c>
      <c r="D3276" s="7" t="str">
        <f>UPPER(TEXT(base[[#This Row],[Data]],"mmm"))</f>
        <v>JUL</v>
      </c>
      <c r="E3276" t="s">
        <v>19</v>
      </c>
      <c r="F3276" t="s">
        <v>16</v>
      </c>
      <c r="G3276" t="str">
        <f>PROPER(base[[#This Row],[Evento]]&amp;" "&amp;base[[#This Row],[Tipo]])</f>
        <v>Bodas Adulto</v>
      </c>
      <c r="H3276" t="s">
        <v>15</v>
      </c>
      <c r="I3276">
        <v>100</v>
      </c>
      <c r="J3276" s="3">
        <f>VLOOKUP(_xlfn.CONCAT(base[[#This Row],[Evento]],base[[#This Row],[Tipo]]),'[1]tabela de preços'!$D$4:$E$14,2,0)</f>
        <v>150</v>
      </c>
      <c r="K3276" s="3">
        <v>15000</v>
      </c>
      <c r="L3276" s="3">
        <v>5194</v>
      </c>
      <c r="M3276" s="3">
        <v>9806</v>
      </c>
      <c r="N3276" t="s">
        <v>24</v>
      </c>
    </row>
    <row r="3277" spans="2:14" hidden="1" x14ac:dyDescent="0.25">
      <c r="B3277" s="2">
        <v>43054</v>
      </c>
      <c r="C3277" s="7">
        <f>YEAR(base[[#This Row],[Data]])</f>
        <v>2017</v>
      </c>
      <c r="D3277" s="7" t="str">
        <f>UPPER(TEXT(base[[#This Row],[Data]],"mmm"))</f>
        <v>NOV</v>
      </c>
      <c r="E3277" t="s">
        <v>19</v>
      </c>
      <c r="F3277" t="s">
        <v>17</v>
      </c>
      <c r="G3277" t="str">
        <f>PROPER(base[[#This Row],[Evento]]&amp;" "&amp;base[[#This Row],[Tipo]])</f>
        <v>Bodas Melhor Idade</v>
      </c>
      <c r="H3277" t="s">
        <v>12</v>
      </c>
      <c r="I3277">
        <v>200</v>
      </c>
      <c r="J3277" s="3">
        <f>VLOOKUP(_xlfn.CONCAT(base[[#This Row],[Evento]],base[[#This Row],[Tipo]]),'[1]tabela de preços'!$D$4:$E$14,2,0)</f>
        <v>120</v>
      </c>
      <c r="K3277" s="3">
        <v>24000</v>
      </c>
      <c r="L3277" s="3">
        <v>9505</v>
      </c>
      <c r="M3277" s="3">
        <v>14495</v>
      </c>
      <c r="N3277" t="s">
        <v>24</v>
      </c>
    </row>
    <row r="3278" spans="2:14" hidden="1" x14ac:dyDescent="0.25">
      <c r="B3278" s="2">
        <v>42701</v>
      </c>
      <c r="C3278" s="7">
        <f>YEAR(base[[#This Row],[Data]])</f>
        <v>2016</v>
      </c>
      <c r="D3278" s="7" t="str">
        <f>UPPER(TEXT(base[[#This Row],[Data]],"mmm"))</f>
        <v>NOV</v>
      </c>
      <c r="E3278" t="s">
        <v>20</v>
      </c>
      <c r="F3278" t="s">
        <v>16</v>
      </c>
      <c r="G3278" t="str">
        <f>PROPER(base[[#This Row],[Evento]]&amp;" "&amp;base[[#This Row],[Tipo]])</f>
        <v>Empresa Adulto</v>
      </c>
      <c r="H3278" t="s">
        <v>15</v>
      </c>
      <c r="I3278">
        <v>50</v>
      </c>
      <c r="J3278" s="3">
        <f>VLOOKUP(_xlfn.CONCAT(base[[#This Row],[Evento]],base[[#This Row],[Tipo]]),'[1]tabela de preços'!$D$4:$E$14,2,0)</f>
        <v>100</v>
      </c>
      <c r="K3278" s="3">
        <v>5000</v>
      </c>
      <c r="L3278" s="3">
        <v>2245</v>
      </c>
      <c r="M3278" s="3">
        <v>2755</v>
      </c>
      <c r="N3278" t="s">
        <v>24</v>
      </c>
    </row>
    <row r="3279" spans="2:14" hidden="1" x14ac:dyDescent="0.25">
      <c r="B3279" s="2">
        <v>42699</v>
      </c>
      <c r="C3279" s="7">
        <f>YEAR(base[[#This Row],[Data]])</f>
        <v>2016</v>
      </c>
      <c r="D3279" s="7" t="str">
        <f>UPPER(TEXT(base[[#This Row],[Data]],"mmm"))</f>
        <v>NOV</v>
      </c>
      <c r="E3279" t="s">
        <v>21</v>
      </c>
      <c r="F3279" t="s">
        <v>14</v>
      </c>
      <c r="G3279" t="str">
        <f>PROPER(base[[#This Row],[Evento]]&amp;" "&amp;base[[#This Row],[Tipo]])</f>
        <v>15 Anos Teen</v>
      </c>
      <c r="H3279" t="s">
        <v>12</v>
      </c>
      <c r="I3279">
        <v>100</v>
      </c>
      <c r="J3279" s="3">
        <f>VLOOKUP(_xlfn.CONCAT(base[[#This Row],[Evento]],base[[#This Row],[Tipo]]),'[1]tabela de preços'!$D$4:$E$14,2,0)</f>
        <v>90</v>
      </c>
      <c r="K3279" s="3">
        <v>9000</v>
      </c>
      <c r="L3279" s="3">
        <v>3293</v>
      </c>
      <c r="M3279" s="3">
        <v>5707</v>
      </c>
      <c r="N3279" t="s">
        <v>24</v>
      </c>
    </row>
    <row r="3280" spans="2:14" hidden="1" x14ac:dyDescent="0.25">
      <c r="B3280" s="2">
        <v>42429</v>
      </c>
      <c r="C3280" s="7">
        <f>YEAR(base[[#This Row],[Data]])</f>
        <v>2016</v>
      </c>
      <c r="D3280" s="7" t="str">
        <f>UPPER(TEXT(base[[#This Row],[Data]],"mmm"))</f>
        <v>FEV</v>
      </c>
      <c r="E3280" t="s">
        <v>22</v>
      </c>
      <c r="F3280" t="s">
        <v>16</v>
      </c>
      <c r="G3280" t="str">
        <f>PROPER(base[[#This Row],[Evento]]&amp;" "&amp;base[[#This Row],[Tipo]])</f>
        <v>Despedida Adulto</v>
      </c>
      <c r="H3280" t="s">
        <v>15</v>
      </c>
      <c r="I3280">
        <v>150</v>
      </c>
      <c r="J3280" s="3">
        <f>VLOOKUP(_xlfn.CONCAT(base[[#This Row],[Evento]],base[[#This Row],[Tipo]]),'[1]tabela de preços'!$D$4:$E$14,2,0)</f>
        <v>120</v>
      </c>
      <c r="K3280" s="3">
        <v>18000</v>
      </c>
      <c r="L3280" s="3">
        <v>6503</v>
      </c>
      <c r="M3280" s="3">
        <v>11497</v>
      </c>
      <c r="N3280" t="s">
        <v>24</v>
      </c>
    </row>
    <row r="3281" spans="2:14" hidden="1" x14ac:dyDescent="0.25">
      <c r="B3281" s="2">
        <v>42542</v>
      </c>
      <c r="C3281" s="7">
        <f>YEAR(base[[#This Row],[Data]])</f>
        <v>2016</v>
      </c>
      <c r="D3281" s="7" t="str">
        <f>UPPER(TEXT(base[[#This Row],[Data]],"mmm"))</f>
        <v>JUN</v>
      </c>
      <c r="E3281" t="s">
        <v>10</v>
      </c>
      <c r="F3281" t="s">
        <v>11</v>
      </c>
      <c r="G3281" t="str">
        <f>PROPER(base[[#This Row],[Evento]]&amp;" "&amp;base[[#This Row],[Tipo]])</f>
        <v>Aniversário Infantil</v>
      </c>
      <c r="H3281" t="s">
        <v>12</v>
      </c>
      <c r="I3281">
        <v>50</v>
      </c>
      <c r="J3281" s="3">
        <f>VLOOKUP(_xlfn.CONCAT(base[[#This Row],[Evento]],base[[#This Row],[Tipo]]),'[1]tabela de preços'!$D$4:$E$14,2,0)</f>
        <v>70</v>
      </c>
      <c r="K3281" s="3">
        <v>3500</v>
      </c>
      <c r="L3281" s="3">
        <v>1355</v>
      </c>
      <c r="M3281" s="3">
        <v>2145</v>
      </c>
      <c r="N3281" t="s">
        <v>24</v>
      </c>
    </row>
    <row r="3282" spans="2:14" hidden="1" x14ac:dyDescent="0.25">
      <c r="B3282" s="2">
        <v>42490</v>
      </c>
      <c r="C3282" s="7">
        <f>YEAR(base[[#This Row],[Data]])</f>
        <v>2016</v>
      </c>
      <c r="D3282" s="7" t="str">
        <f>UPPER(TEXT(base[[#This Row],[Data]],"mmm"))</f>
        <v>ABR</v>
      </c>
      <c r="E3282" t="s">
        <v>10</v>
      </c>
      <c r="F3282" t="s">
        <v>14</v>
      </c>
      <c r="G3282" t="str">
        <f>PROPER(base[[#This Row],[Evento]]&amp;" "&amp;base[[#This Row],[Tipo]])</f>
        <v>Aniversário Teen</v>
      </c>
      <c r="H3282" t="s">
        <v>15</v>
      </c>
      <c r="I3282">
        <v>100</v>
      </c>
      <c r="J3282" s="3">
        <f>VLOOKUP(_xlfn.CONCAT(base[[#This Row],[Evento]],base[[#This Row],[Tipo]]),'[1]tabela de preços'!$D$4:$E$14,2,0)</f>
        <v>90</v>
      </c>
      <c r="K3282" s="3">
        <v>9000</v>
      </c>
      <c r="L3282" s="3">
        <v>3160</v>
      </c>
      <c r="M3282" s="3">
        <v>5840</v>
      </c>
      <c r="N3282" t="s">
        <v>24</v>
      </c>
    </row>
    <row r="3283" spans="2:14" hidden="1" x14ac:dyDescent="0.25">
      <c r="B3283" s="2">
        <v>42370</v>
      </c>
      <c r="C3283" s="7">
        <f>YEAR(base[[#This Row],[Data]])</f>
        <v>2016</v>
      </c>
      <c r="D3283" s="7" t="str">
        <f>UPPER(TEXT(base[[#This Row],[Data]],"mmm"))</f>
        <v>JAN</v>
      </c>
      <c r="E3283" t="s">
        <v>10</v>
      </c>
      <c r="F3283" t="s">
        <v>16</v>
      </c>
      <c r="G3283" t="str">
        <f>PROPER(base[[#This Row],[Evento]]&amp;" "&amp;base[[#This Row],[Tipo]])</f>
        <v>Aniversário Adulto</v>
      </c>
      <c r="H3283" t="s">
        <v>12</v>
      </c>
      <c r="I3283">
        <v>150</v>
      </c>
      <c r="J3283" s="3">
        <f>VLOOKUP(_xlfn.CONCAT(base[[#This Row],[Evento]],base[[#This Row],[Tipo]]),'[1]tabela de preços'!$D$4:$E$14,2,0)</f>
        <v>120</v>
      </c>
      <c r="K3283" s="3">
        <v>18000</v>
      </c>
      <c r="L3283" s="3">
        <v>6323</v>
      </c>
      <c r="M3283" s="3">
        <v>11677</v>
      </c>
      <c r="N3283" t="s">
        <v>24</v>
      </c>
    </row>
    <row r="3284" spans="2:14" hidden="1" x14ac:dyDescent="0.25">
      <c r="B3284" s="2">
        <v>42517</v>
      </c>
      <c r="C3284" s="7">
        <f>YEAR(base[[#This Row],[Data]])</f>
        <v>2016</v>
      </c>
      <c r="D3284" s="7" t="str">
        <f>UPPER(TEXT(base[[#This Row],[Data]],"mmm"))</f>
        <v>MAI</v>
      </c>
      <c r="E3284" t="s">
        <v>10</v>
      </c>
      <c r="F3284" t="s">
        <v>17</v>
      </c>
      <c r="G3284" t="str">
        <f>PROPER(base[[#This Row],[Evento]]&amp;" "&amp;base[[#This Row],[Tipo]])</f>
        <v>Aniversário Melhor Idade</v>
      </c>
      <c r="H3284" t="s">
        <v>15</v>
      </c>
      <c r="I3284">
        <v>70</v>
      </c>
      <c r="J3284" s="3">
        <f>VLOOKUP(_xlfn.CONCAT(base[[#This Row],[Evento]],base[[#This Row],[Tipo]]),'[1]tabela de preços'!$D$4:$E$14,2,0)</f>
        <v>120</v>
      </c>
      <c r="K3284" s="3">
        <v>8400</v>
      </c>
      <c r="L3284" s="3">
        <v>3667</v>
      </c>
      <c r="M3284" s="3">
        <v>4733</v>
      </c>
      <c r="N3284" t="s">
        <v>24</v>
      </c>
    </row>
    <row r="3285" spans="2:14" hidden="1" x14ac:dyDescent="0.25">
      <c r="B3285" s="2">
        <v>42886</v>
      </c>
      <c r="C3285" s="7">
        <f>YEAR(base[[#This Row],[Data]])</f>
        <v>2017</v>
      </c>
      <c r="D3285" s="7" t="str">
        <f>UPPER(TEXT(base[[#This Row],[Data]],"mmm"))</f>
        <v>MAI</v>
      </c>
      <c r="E3285" t="s">
        <v>18</v>
      </c>
      <c r="F3285" t="s">
        <v>16</v>
      </c>
      <c r="G3285" t="str">
        <f>PROPER(base[[#This Row],[Evento]]&amp;" "&amp;base[[#This Row],[Tipo]])</f>
        <v>Casamento Adulto</v>
      </c>
      <c r="H3285" t="s">
        <v>12</v>
      </c>
      <c r="I3285">
        <v>120</v>
      </c>
      <c r="J3285" s="3">
        <f>VLOOKUP(_xlfn.CONCAT(base[[#This Row],[Evento]],base[[#This Row],[Tipo]]),'[1]tabela de preços'!$D$4:$E$14,2,0)</f>
        <v>150</v>
      </c>
      <c r="K3285" s="3">
        <v>18000</v>
      </c>
      <c r="L3285" s="3">
        <v>6383</v>
      </c>
      <c r="M3285" s="3">
        <v>11617</v>
      </c>
      <c r="N3285" t="s">
        <v>24</v>
      </c>
    </row>
    <row r="3286" spans="2:14" hidden="1" x14ac:dyDescent="0.25">
      <c r="B3286" s="2">
        <v>42371</v>
      </c>
      <c r="C3286" s="7">
        <f>YEAR(base[[#This Row],[Data]])</f>
        <v>2016</v>
      </c>
      <c r="D3286" s="7" t="str">
        <f>UPPER(TEXT(base[[#This Row],[Data]],"mmm"))</f>
        <v>JAN</v>
      </c>
      <c r="E3286" t="s">
        <v>19</v>
      </c>
      <c r="F3286" t="s">
        <v>16</v>
      </c>
      <c r="G3286" t="str">
        <f>PROPER(base[[#This Row],[Evento]]&amp;" "&amp;base[[#This Row],[Tipo]])</f>
        <v>Bodas Adulto</v>
      </c>
      <c r="H3286" t="s">
        <v>15</v>
      </c>
      <c r="I3286">
        <v>100</v>
      </c>
      <c r="J3286" s="3">
        <f>VLOOKUP(_xlfn.CONCAT(base[[#This Row],[Evento]],base[[#This Row],[Tipo]]),'[1]tabela de preços'!$D$4:$E$14,2,0)</f>
        <v>150</v>
      </c>
      <c r="K3286" s="3">
        <v>15000</v>
      </c>
      <c r="L3286" s="3">
        <v>6585</v>
      </c>
      <c r="M3286" s="3">
        <v>8415</v>
      </c>
      <c r="N3286" t="s">
        <v>24</v>
      </c>
    </row>
    <row r="3287" spans="2:14" hidden="1" x14ac:dyDescent="0.25">
      <c r="B3287" s="2">
        <v>42378</v>
      </c>
      <c r="C3287" s="7">
        <f>YEAR(base[[#This Row],[Data]])</f>
        <v>2016</v>
      </c>
      <c r="D3287" s="7" t="str">
        <f>UPPER(TEXT(base[[#This Row],[Data]],"mmm"))</f>
        <v>JAN</v>
      </c>
      <c r="E3287" t="s">
        <v>19</v>
      </c>
      <c r="F3287" t="s">
        <v>17</v>
      </c>
      <c r="G3287" t="str">
        <f>PROPER(base[[#This Row],[Evento]]&amp;" "&amp;base[[#This Row],[Tipo]])</f>
        <v>Bodas Melhor Idade</v>
      </c>
      <c r="H3287" t="s">
        <v>12</v>
      </c>
      <c r="I3287">
        <v>200</v>
      </c>
      <c r="J3287" s="3">
        <f>VLOOKUP(_xlfn.CONCAT(base[[#This Row],[Evento]],base[[#This Row],[Tipo]]),'[1]tabela de preços'!$D$4:$E$14,2,0)</f>
        <v>120</v>
      </c>
      <c r="K3287" s="3">
        <v>24000</v>
      </c>
      <c r="L3287" s="3">
        <v>8948</v>
      </c>
      <c r="M3287" s="3">
        <v>15052</v>
      </c>
      <c r="N3287" t="s">
        <v>24</v>
      </c>
    </row>
    <row r="3288" spans="2:14" hidden="1" x14ac:dyDescent="0.25">
      <c r="B3288" s="2">
        <v>43097</v>
      </c>
      <c r="C3288" s="7">
        <f>YEAR(base[[#This Row],[Data]])</f>
        <v>2017</v>
      </c>
      <c r="D3288" s="7" t="str">
        <f>UPPER(TEXT(base[[#This Row],[Data]],"mmm"))</f>
        <v>DEZ</v>
      </c>
      <c r="E3288" t="s">
        <v>20</v>
      </c>
      <c r="F3288" t="s">
        <v>16</v>
      </c>
      <c r="G3288" t="str">
        <f>PROPER(base[[#This Row],[Evento]]&amp;" "&amp;base[[#This Row],[Tipo]])</f>
        <v>Empresa Adulto</v>
      </c>
      <c r="H3288" t="s">
        <v>15</v>
      </c>
      <c r="I3288">
        <v>50</v>
      </c>
      <c r="J3288" s="3">
        <f>VLOOKUP(_xlfn.CONCAT(base[[#This Row],[Evento]],base[[#This Row],[Tipo]]),'[1]tabela de preços'!$D$4:$E$14,2,0)</f>
        <v>100</v>
      </c>
      <c r="K3288" s="3">
        <v>5000</v>
      </c>
      <c r="L3288" s="3">
        <v>2239</v>
      </c>
      <c r="M3288" s="3">
        <v>2761</v>
      </c>
      <c r="N3288" t="s">
        <v>24</v>
      </c>
    </row>
    <row r="3289" spans="2:14" hidden="1" x14ac:dyDescent="0.25">
      <c r="B3289" s="2">
        <v>42671</v>
      </c>
      <c r="C3289" s="7">
        <f>YEAR(base[[#This Row],[Data]])</f>
        <v>2016</v>
      </c>
      <c r="D3289" s="7" t="str">
        <f>UPPER(TEXT(base[[#This Row],[Data]],"mmm"))</f>
        <v>OUT</v>
      </c>
      <c r="E3289" t="s">
        <v>21</v>
      </c>
      <c r="F3289" t="s">
        <v>14</v>
      </c>
      <c r="G3289" t="str">
        <f>PROPER(base[[#This Row],[Evento]]&amp;" "&amp;base[[#This Row],[Tipo]])</f>
        <v>15 Anos Teen</v>
      </c>
      <c r="H3289" t="s">
        <v>12</v>
      </c>
      <c r="I3289">
        <v>100</v>
      </c>
      <c r="J3289" s="3">
        <f>VLOOKUP(_xlfn.CONCAT(base[[#This Row],[Evento]],base[[#This Row],[Tipo]]),'[1]tabela de preços'!$D$4:$E$14,2,0)</f>
        <v>90</v>
      </c>
      <c r="K3289" s="3">
        <v>9000</v>
      </c>
      <c r="L3289" s="3">
        <v>3680</v>
      </c>
      <c r="M3289" s="3">
        <v>5320</v>
      </c>
      <c r="N3289" t="s">
        <v>24</v>
      </c>
    </row>
    <row r="3290" spans="2:14" hidden="1" x14ac:dyDescent="0.25">
      <c r="B3290" s="2">
        <v>42430</v>
      </c>
      <c r="C3290" s="7">
        <f>YEAR(base[[#This Row],[Data]])</f>
        <v>2016</v>
      </c>
      <c r="D3290" s="7" t="str">
        <f>UPPER(TEXT(base[[#This Row],[Data]],"mmm"))</f>
        <v>MAR</v>
      </c>
      <c r="E3290" t="s">
        <v>22</v>
      </c>
      <c r="F3290" t="s">
        <v>16</v>
      </c>
      <c r="G3290" t="str">
        <f>PROPER(base[[#This Row],[Evento]]&amp;" "&amp;base[[#This Row],[Tipo]])</f>
        <v>Despedida Adulto</v>
      </c>
      <c r="H3290" t="s">
        <v>15</v>
      </c>
      <c r="I3290">
        <v>150</v>
      </c>
      <c r="J3290" s="3">
        <f>VLOOKUP(_xlfn.CONCAT(base[[#This Row],[Evento]],base[[#This Row],[Tipo]]),'[1]tabela de preços'!$D$4:$E$14,2,0)</f>
        <v>120</v>
      </c>
      <c r="K3290" s="3">
        <v>18000</v>
      </c>
      <c r="L3290" s="3">
        <v>6438</v>
      </c>
      <c r="M3290" s="3">
        <v>11562</v>
      </c>
      <c r="N3290" t="s">
        <v>24</v>
      </c>
    </row>
    <row r="3291" spans="2:14" hidden="1" x14ac:dyDescent="0.25">
      <c r="B3291" s="2">
        <v>42842</v>
      </c>
      <c r="C3291" s="7">
        <f>YEAR(base[[#This Row],[Data]])</f>
        <v>2017</v>
      </c>
      <c r="D3291" s="7" t="str">
        <f>UPPER(TEXT(base[[#This Row],[Data]],"mmm"))</f>
        <v>ABR</v>
      </c>
      <c r="E3291" t="s">
        <v>10</v>
      </c>
      <c r="F3291" t="s">
        <v>11</v>
      </c>
      <c r="G3291" t="str">
        <f>PROPER(base[[#This Row],[Evento]]&amp;" "&amp;base[[#This Row],[Tipo]])</f>
        <v>Aniversário Infantil</v>
      </c>
      <c r="H3291" t="s">
        <v>12</v>
      </c>
      <c r="I3291">
        <v>50</v>
      </c>
      <c r="J3291" s="3">
        <f>VLOOKUP(_xlfn.CONCAT(base[[#This Row],[Evento]],base[[#This Row],[Tipo]]),'[1]tabela de preços'!$D$4:$E$14,2,0)</f>
        <v>70</v>
      </c>
      <c r="K3291" s="3">
        <v>3500</v>
      </c>
      <c r="L3291" s="3">
        <v>1445</v>
      </c>
      <c r="M3291" s="3">
        <v>2055</v>
      </c>
      <c r="N3291" t="s">
        <v>24</v>
      </c>
    </row>
    <row r="3292" spans="2:14" hidden="1" x14ac:dyDescent="0.25">
      <c r="B3292" s="2">
        <v>42597</v>
      </c>
      <c r="C3292" s="7">
        <f>YEAR(base[[#This Row],[Data]])</f>
        <v>2016</v>
      </c>
      <c r="D3292" s="7" t="str">
        <f>UPPER(TEXT(base[[#This Row],[Data]],"mmm"))</f>
        <v>AGO</v>
      </c>
      <c r="E3292" t="s">
        <v>10</v>
      </c>
      <c r="F3292" t="s">
        <v>14</v>
      </c>
      <c r="G3292" t="str">
        <f>PROPER(base[[#This Row],[Evento]]&amp;" "&amp;base[[#This Row],[Tipo]])</f>
        <v>Aniversário Teen</v>
      </c>
      <c r="H3292" t="s">
        <v>15</v>
      </c>
      <c r="I3292">
        <v>100</v>
      </c>
      <c r="J3292" s="3">
        <f>VLOOKUP(_xlfn.CONCAT(base[[#This Row],[Evento]],base[[#This Row],[Tipo]]),'[1]tabela de preços'!$D$4:$E$14,2,0)</f>
        <v>90</v>
      </c>
      <c r="K3292" s="3">
        <v>9000</v>
      </c>
      <c r="L3292" s="3">
        <v>3435</v>
      </c>
      <c r="M3292" s="3">
        <v>5565</v>
      </c>
      <c r="N3292" t="s">
        <v>24</v>
      </c>
    </row>
    <row r="3293" spans="2:14" hidden="1" x14ac:dyDescent="0.25">
      <c r="B3293" s="2">
        <v>42465</v>
      </c>
      <c r="C3293" s="7">
        <f>YEAR(base[[#This Row],[Data]])</f>
        <v>2016</v>
      </c>
      <c r="D3293" s="7" t="str">
        <f>UPPER(TEXT(base[[#This Row],[Data]],"mmm"))</f>
        <v>ABR</v>
      </c>
      <c r="E3293" t="s">
        <v>10</v>
      </c>
      <c r="F3293" t="s">
        <v>16</v>
      </c>
      <c r="G3293" t="str">
        <f>PROPER(base[[#This Row],[Evento]]&amp;" "&amp;base[[#This Row],[Tipo]])</f>
        <v>Aniversário Adulto</v>
      </c>
      <c r="H3293" t="s">
        <v>12</v>
      </c>
      <c r="I3293">
        <v>150</v>
      </c>
      <c r="J3293" s="3">
        <f>VLOOKUP(_xlfn.CONCAT(base[[#This Row],[Evento]],base[[#This Row],[Tipo]]),'[1]tabela de preços'!$D$4:$E$14,2,0)</f>
        <v>120</v>
      </c>
      <c r="K3293" s="3">
        <v>18000</v>
      </c>
      <c r="L3293" s="3">
        <v>6580</v>
      </c>
      <c r="M3293" s="3">
        <v>11420</v>
      </c>
      <c r="N3293" t="s">
        <v>24</v>
      </c>
    </row>
    <row r="3294" spans="2:14" hidden="1" x14ac:dyDescent="0.25">
      <c r="B3294" s="2">
        <v>42726</v>
      </c>
      <c r="C3294" s="7">
        <f>YEAR(base[[#This Row],[Data]])</f>
        <v>2016</v>
      </c>
      <c r="D3294" s="7" t="str">
        <f>UPPER(TEXT(base[[#This Row],[Data]],"mmm"))</f>
        <v>DEZ</v>
      </c>
      <c r="E3294" t="s">
        <v>10</v>
      </c>
      <c r="F3294" t="s">
        <v>17</v>
      </c>
      <c r="G3294" t="str">
        <f>PROPER(base[[#This Row],[Evento]]&amp;" "&amp;base[[#This Row],[Tipo]])</f>
        <v>Aniversário Melhor Idade</v>
      </c>
      <c r="H3294" t="s">
        <v>15</v>
      </c>
      <c r="I3294">
        <v>70</v>
      </c>
      <c r="J3294" s="3">
        <f>VLOOKUP(_xlfn.CONCAT(base[[#This Row],[Evento]],base[[#This Row],[Tipo]]),'[1]tabela de preços'!$D$4:$E$14,2,0)</f>
        <v>120</v>
      </c>
      <c r="K3294" s="3">
        <v>8400</v>
      </c>
      <c r="L3294" s="3">
        <v>2883</v>
      </c>
      <c r="M3294" s="3">
        <v>5517</v>
      </c>
      <c r="N3294" t="s">
        <v>24</v>
      </c>
    </row>
    <row r="3295" spans="2:14" hidden="1" x14ac:dyDescent="0.25">
      <c r="B3295" s="2">
        <v>42618</v>
      </c>
      <c r="C3295" s="7">
        <f>YEAR(base[[#This Row],[Data]])</f>
        <v>2016</v>
      </c>
      <c r="D3295" s="7" t="str">
        <f>UPPER(TEXT(base[[#This Row],[Data]],"mmm"))</f>
        <v>SET</v>
      </c>
      <c r="E3295" t="s">
        <v>18</v>
      </c>
      <c r="F3295" t="s">
        <v>16</v>
      </c>
      <c r="G3295" t="str">
        <f>PROPER(base[[#This Row],[Evento]]&amp;" "&amp;base[[#This Row],[Tipo]])</f>
        <v>Casamento Adulto</v>
      </c>
      <c r="H3295" t="s">
        <v>12</v>
      </c>
      <c r="I3295">
        <v>120</v>
      </c>
      <c r="J3295" s="3">
        <f>VLOOKUP(_xlfn.CONCAT(base[[#This Row],[Evento]],base[[#This Row],[Tipo]]),'[1]tabela de preços'!$D$4:$E$14,2,0)</f>
        <v>150</v>
      </c>
      <c r="K3295" s="3">
        <v>18000</v>
      </c>
      <c r="L3295" s="3">
        <v>7743</v>
      </c>
      <c r="M3295" s="3">
        <v>10257</v>
      </c>
      <c r="N3295" t="s">
        <v>24</v>
      </c>
    </row>
    <row r="3296" spans="2:14" hidden="1" x14ac:dyDescent="0.25">
      <c r="B3296" s="2">
        <v>42374</v>
      </c>
      <c r="C3296" s="7">
        <f>YEAR(base[[#This Row],[Data]])</f>
        <v>2016</v>
      </c>
      <c r="D3296" s="7" t="str">
        <f>UPPER(TEXT(base[[#This Row],[Data]],"mmm"))</f>
        <v>JAN</v>
      </c>
      <c r="E3296" t="s">
        <v>19</v>
      </c>
      <c r="F3296" t="s">
        <v>16</v>
      </c>
      <c r="G3296" t="str">
        <f>PROPER(base[[#This Row],[Evento]]&amp;" "&amp;base[[#This Row],[Tipo]])</f>
        <v>Bodas Adulto</v>
      </c>
      <c r="H3296" t="s">
        <v>15</v>
      </c>
      <c r="I3296">
        <v>100</v>
      </c>
      <c r="J3296" s="3">
        <f>VLOOKUP(_xlfn.CONCAT(base[[#This Row],[Evento]],base[[#This Row],[Tipo]]),'[1]tabela de preços'!$D$4:$E$14,2,0)</f>
        <v>150</v>
      </c>
      <c r="K3296" s="3">
        <v>15000</v>
      </c>
      <c r="L3296" s="3">
        <v>6145</v>
      </c>
      <c r="M3296" s="3">
        <v>8855</v>
      </c>
      <c r="N3296" t="s">
        <v>24</v>
      </c>
    </row>
    <row r="3297" spans="2:14" hidden="1" x14ac:dyDescent="0.25">
      <c r="B3297" s="2">
        <v>42824</v>
      </c>
      <c r="C3297" s="7">
        <f>YEAR(base[[#This Row],[Data]])</f>
        <v>2017</v>
      </c>
      <c r="D3297" s="7" t="str">
        <f>UPPER(TEXT(base[[#This Row],[Data]],"mmm"))</f>
        <v>MAR</v>
      </c>
      <c r="E3297" t="s">
        <v>19</v>
      </c>
      <c r="F3297" t="s">
        <v>17</v>
      </c>
      <c r="G3297" t="str">
        <f>PROPER(base[[#This Row],[Evento]]&amp;" "&amp;base[[#This Row],[Tipo]])</f>
        <v>Bodas Melhor Idade</v>
      </c>
      <c r="H3297" t="s">
        <v>12</v>
      </c>
      <c r="I3297">
        <v>200</v>
      </c>
      <c r="J3297" s="3">
        <f>VLOOKUP(_xlfn.CONCAT(base[[#This Row],[Evento]],base[[#This Row],[Tipo]]),'[1]tabela de preços'!$D$4:$E$14,2,0)</f>
        <v>120</v>
      </c>
      <c r="K3297" s="3">
        <v>24000</v>
      </c>
      <c r="L3297" s="3">
        <v>9976</v>
      </c>
      <c r="M3297" s="3">
        <v>14024</v>
      </c>
      <c r="N3297" t="s">
        <v>24</v>
      </c>
    </row>
    <row r="3298" spans="2:14" hidden="1" x14ac:dyDescent="0.25">
      <c r="B3298" s="2">
        <v>42858</v>
      </c>
      <c r="C3298" s="7">
        <f>YEAR(base[[#This Row],[Data]])</f>
        <v>2017</v>
      </c>
      <c r="D3298" s="7" t="str">
        <f>UPPER(TEXT(base[[#This Row],[Data]],"mmm"))</f>
        <v>MAI</v>
      </c>
      <c r="E3298" t="s">
        <v>20</v>
      </c>
      <c r="F3298" t="s">
        <v>16</v>
      </c>
      <c r="G3298" t="str">
        <f>PROPER(base[[#This Row],[Evento]]&amp;" "&amp;base[[#This Row],[Tipo]])</f>
        <v>Empresa Adulto</v>
      </c>
      <c r="H3298" t="s">
        <v>15</v>
      </c>
      <c r="I3298">
        <v>50</v>
      </c>
      <c r="J3298" s="3">
        <f>VLOOKUP(_xlfn.CONCAT(base[[#This Row],[Evento]],base[[#This Row],[Tipo]]),'[1]tabela de preços'!$D$4:$E$14,2,0)</f>
        <v>100</v>
      </c>
      <c r="K3298" s="3">
        <v>5000</v>
      </c>
      <c r="L3298" s="3">
        <v>1995</v>
      </c>
      <c r="M3298" s="3">
        <v>3005</v>
      </c>
      <c r="N3298" t="s">
        <v>24</v>
      </c>
    </row>
    <row r="3299" spans="2:14" hidden="1" x14ac:dyDescent="0.25">
      <c r="B3299" s="2">
        <v>42708</v>
      </c>
      <c r="C3299" s="7">
        <f>YEAR(base[[#This Row],[Data]])</f>
        <v>2016</v>
      </c>
      <c r="D3299" s="7" t="str">
        <f>UPPER(TEXT(base[[#This Row],[Data]],"mmm"))</f>
        <v>DEZ</v>
      </c>
      <c r="E3299" t="s">
        <v>21</v>
      </c>
      <c r="F3299" t="s">
        <v>14</v>
      </c>
      <c r="G3299" t="str">
        <f>PROPER(base[[#This Row],[Evento]]&amp;" "&amp;base[[#This Row],[Tipo]])</f>
        <v>15 Anos Teen</v>
      </c>
      <c r="H3299" t="s">
        <v>12</v>
      </c>
      <c r="I3299">
        <v>100</v>
      </c>
      <c r="J3299" s="3">
        <f>VLOOKUP(_xlfn.CONCAT(base[[#This Row],[Evento]],base[[#This Row],[Tipo]]),'[1]tabela de preços'!$D$4:$E$14,2,0)</f>
        <v>90</v>
      </c>
      <c r="K3299" s="3">
        <v>9000</v>
      </c>
      <c r="L3299" s="3">
        <v>3521</v>
      </c>
      <c r="M3299" s="3">
        <v>5479</v>
      </c>
      <c r="N3299" t="s">
        <v>24</v>
      </c>
    </row>
    <row r="3300" spans="2:14" hidden="1" x14ac:dyDescent="0.25">
      <c r="B3300" s="2">
        <v>42587</v>
      </c>
      <c r="C3300" s="7">
        <f>YEAR(base[[#This Row],[Data]])</f>
        <v>2016</v>
      </c>
      <c r="D3300" s="7" t="str">
        <f>UPPER(TEXT(base[[#This Row],[Data]],"mmm"))</f>
        <v>AGO</v>
      </c>
      <c r="E3300" t="s">
        <v>22</v>
      </c>
      <c r="F3300" t="s">
        <v>16</v>
      </c>
      <c r="G3300" t="str">
        <f>PROPER(base[[#This Row],[Evento]]&amp;" "&amp;base[[#This Row],[Tipo]])</f>
        <v>Despedida Adulto</v>
      </c>
      <c r="H3300" t="s">
        <v>15</v>
      </c>
      <c r="I3300">
        <v>150</v>
      </c>
      <c r="J3300" s="3">
        <f>VLOOKUP(_xlfn.CONCAT(base[[#This Row],[Evento]],base[[#This Row],[Tipo]]),'[1]tabela de preços'!$D$4:$E$14,2,0)</f>
        <v>120</v>
      </c>
      <c r="K3300" s="3">
        <v>18000</v>
      </c>
      <c r="L3300" s="3">
        <v>7571</v>
      </c>
      <c r="M3300" s="3">
        <v>10429</v>
      </c>
      <c r="N3300" t="s">
        <v>24</v>
      </c>
    </row>
    <row r="3301" spans="2:14" hidden="1" x14ac:dyDescent="0.25">
      <c r="B3301" s="2">
        <v>43088</v>
      </c>
      <c r="C3301" s="7">
        <f>YEAR(base[[#This Row],[Data]])</f>
        <v>2017</v>
      </c>
      <c r="D3301" s="7" t="str">
        <f>UPPER(TEXT(base[[#This Row],[Data]],"mmm"))</f>
        <v>DEZ</v>
      </c>
      <c r="E3301" t="s">
        <v>10</v>
      </c>
      <c r="F3301" t="s">
        <v>11</v>
      </c>
      <c r="G3301" t="str">
        <f>PROPER(base[[#This Row],[Evento]]&amp;" "&amp;base[[#This Row],[Tipo]])</f>
        <v>Aniversário Infantil</v>
      </c>
      <c r="H3301" t="s">
        <v>12</v>
      </c>
      <c r="I3301">
        <v>50</v>
      </c>
      <c r="J3301" s="3">
        <f>VLOOKUP(_xlfn.CONCAT(base[[#This Row],[Evento]],base[[#This Row],[Tipo]]),'[1]tabela de preços'!$D$4:$E$14,2,0)</f>
        <v>70</v>
      </c>
      <c r="K3301" s="3">
        <v>3500</v>
      </c>
      <c r="L3301" s="3">
        <v>1273</v>
      </c>
      <c r="M3301" s="3">
        <v>2227</v>
      </c>
      <c r="N3301" t="s">
        <v>24</v>
      </c>
    </row>
    <row r="3302" spans="2:14" hidden="1" x14ac:dyDescent="0.25">
      <c r="B3302" s="2">
        <v>42862</v>
      </c>
      <c r="C3302" s="7">
        <f>YEAR(base[[#This Row],[Data]])</f>
        <v>2017</v>
      </c>
      <c r="D3302" s="7" t="str">
        <f>UPPER(TEXT(base[[#This Row],[Data]],"mmm"))</f>
        <v>MAI</v>
      </c>
      <c r="E3302" t="s">
        <v>10</v>
      </c>
      <c r="F3302" t="s">
        <v>14</v>
      </c>
      <c r="G3302" t="str">
        <f>PROPER(base[[#This Row],[Evento]]&amp;" "&amp;base[[#This Row],[Tipo]])</f>
        <v>Aniversário Teen</v>
      </c>
      <c r="H3302" t="s">
        <v>15</v>
      </c>
      <c r="I3302">
        <v>100</v>
      </c>
      <c r="J3302" s="3">
        <f>VLOOKUP(_xlfn.CONCAT(base[[#This Row],[Evento]],base[[#This Row],[Tipo]]),'[1]tabela de preços'!$D$4:$E$14,2,0)</f>
        <v>90</v>
      </c>
      <c r="K3302" s="3">
        <v>9000</v>
      </c>
      <c r="L3302" s="3">
        <v>3633</v>
      </c>
      <c r="M3302" s="3">
        <v>5367</v>
      </c>
      <c r="N3302" t="s">
        <v>24</v>
      </c>
    </row>
    <row r="3303" spans="2:14" hidden="1" x14ac:dyDescent="0.25">
      <c r="B3303" s="2">
        <v>42992</v>
      </c>
      <c r="C3303" s="7">
        <f>YEAR(base[[#This Row],[Data]])</f>
        <v>2017</v>
      </c>
      <c r="D3303" s="7" t="str">
        <f>UPPER(TEXT(base[[#This Row],[Data]],"mmm"))</f>
        <v>SET</v>
      </c>
      <c r="E3303" t="s">
        <v>10</v>
      </c>
      <c r="F3303" t="s">
        <v>16</v>
      </c>
      <c r="G3303" t="str">
        <f>PROPER(base[[#This Row],[Evento]]&amp;" "&amp;base[[#This Row],[Tipo]])</f>
        <v>Aniversário Adulto</v>
      </c>
      <c r="H3303" t="s">
        <v>12</v>
      </c>
      <c r="I3303">
        <v>150</v>
      </c>
      <c r="J3303" s="3">
        <f>VLOOKUP(_xlfn.CONCAT(base[[#This Row],[Evento]],base[[#This Row],[Tipo]]),'[1]tabela de preços'!$D$4:$E$14,2,0)</f>
        <v>120</v>
      </c>
      <c r="K3303" s="3">
        <v>18000</v>
      </c>
      <c r="L3303" s="3">
        <v>7793</v>
      </c>
      <c r="M3303" s="3">
        <v>10207</v>
      </c>
      <c r="N3303" t="s">
        <v>24</v>
      </c>
    </row>
    <row r="3304" spans="2:14" hidden="1" x14ac:dyDescent="0.25">
      <c r="B3304" s="2">
        <v>42998</v>
      </c>
      <c r="C3304" s="7">
        <f>YEAR(base[[#This Row],[Data]])</f>
        <v>2017</v>
      </c>
      <c r="D3304" s="7" t="str">
        <f>UPPER(TEXT(base[[#This Row],[Data]],"mmm"))</f>
        <v>SET</v>
      </c>
      <c r="E3304" t="s">
        <v>10</v>
      </c>
      <c r="F3304" t="s">
        <v>17</v>
      </c>
      <c r="G3304" t="str">
        <f>PROPER(base[[#This Row],[Evento]]&amp;" "&amp;base[[#This Row],[Tipo]])</f>
        <v>Aniversário Melhor Idade</v>
      </c>
      <c r="H3304" t="s">
        <v>15</v>
      </c>
      <c r="I3304">
        <v>70</v>
      </c>
      <c r="J3304" s="3">
        <f>VLOOKUP(_xlfn.CONCAT(base[[#This Row],[Evento]],base[[#This Row],[Tipo]]),'[1]tabela de preços'!$D$4:$E$14,2,0)</f>
        <v>120</v>
      </c>
      <c r="K3304" s="3">
        <v>8400</v>
      </c>
      <c r="L3304" s="3">
        <v>2888</v>
      </c>
      <c r="M3304" s="3">
        <v>5512</v>
      </c>
      <c r="N3304" t="s">
        <v>24</v>
      </c>
    </row>
    <row r="3305" spans="2:14" hidden="1" x14ac:dyDescent="0.25">
      <c r="B3305" s="2">
        <v>42979</v>
      </c>
      <c r="C3305" s="7">
        <f>YEAR(base[[#This Row],[Data]])</f>
        <v>2017</v>
      </c>
      <c r="D3305" s="7" t="str">
        <f>UPPER(TEXT(base[[#This Row],[Data]],"mmm"))</f>
        <v>SET</v>
      </c>
      <c r="E3305" t="s">
        <v>18</v>
      </c>
      <c r="F3305" t="s">
        <v>16</v>
      </c>
      <c r="G3305" t="str">
        <f>PROPER(base[[#This Row],[Evento]]&amp;" "&amp;base[[#This Row],[Tipo]])</f>
        <v>Casamento Adulto</v>
      </c>
      <c r="H3305" t="s">
        <v>12</v>
      </c>
      <c r="I3305">
        <v>120</v>
      </c>
      <c r="J3305" s="3">
        <f>VLOOKUP(_xlfn.CONCAT(base[[#This Row],[Evento]],base[[#This Row],[Tipo]]),'[1]tabela de preços'!$D$4:$E$14,2,0)</f>
        <v>150</v>
      </c>
      <c r="K3305" s="3">
        <v>18000</v>
      </c>
      <c r="L3305" s="3">
        <v>7767</v>
      </c>
      <c r="M3305" s="3">
        <v>10233</v>
      </c>
      <c r="N3305" t="s">
        <v>24</v>
      </c>
    </row>
    <row r="3306" spans="2:14" x14ac:dyDescent="0.25">
      <c r="B3306" s="2">
        <v>42750</v>
      </c>
      <c r="C3306" s="7">
        <f>YEAR(base[[#This Row],[Data]])</f>
        <v>2017</v>
      </c>
      <c r="D3306" s="7" t="str">
        <f>UPPER(TEXT(base[[#This Row],[Data]],"mmm"))</f>
        <v>JAN</v>
      </c>
      <c r="E3306" t="s">
        <v>19</v>
      </c>
      <c r="F3306" t="s">
        <v>16</v>
      </c>
      <c r="G3306" t="str">
        <f>PROPER(base[[#This Row],[Evento]]&amp;" "&amp;base[[#This Row],[Tipo]])</f>
        <v>Bodas Adulto</v>
      </c>
      <c r="H3306" t="s">
        <v>15</v>
      </c>
      <c r="I3306">
        <v>100</v>
      </c>
      <c r="J3306" s="3">
        <f>VLOOKUP(_xlfn.CONCAT(base[[#This Row],[Evento]],base[[#This Row],[Tipo]]),'[1]tabela de preços'!$D$4:$E$14,2,0)</f>
        <v>150</v>
      </c>
      <c r="K3306" s="3">
        <v>15000</v>
      </c>
      <c r="L3306" s="3">
        <v>5858</v>
      </c>
      <c r="M3306" s="3">
        <v>9142</v>
      </c>
      <c r="N3306" t="s">
        <v>24</v>
      </c>
    </row>
    <row r="3307" spans="2:14" hidden="1" x14ac:dyDescent="0.25">
      <c r="B3307" s="2">
        <v>43059</v>
      </c>
      <c r="C3307" s="7">
        <f>YEAR(base[[#This Row],[Data]])</f>
        <v>2017</v>
      </c>
      <c r="D3307" s="7" t="str">
        <f>UPPER(TEXT(base[[#This Row],[Data]],"mmm"))</f>
        <v>NOV</v>
      </c>
      <c r="E3307" t="s">
        <v>19</v>
      </c>
      <c r="F3307" t="s">
        <v>17</v>
      </c>
      <c r="G3307" t="str">
        <f>PROPER(base[[#This Row],[Evento]]&amp;" "&amp;base[[#This Row],[Tipo]])</f>
        <v>Bodas Melhor Idade</v>
      </c>
      <c r="H3307" t="s">
        <v>12</v>
      </c>
      <c r="I3307">
        <v>200</v>
      </c>
      <c r="J3307" s="3">
        <f>VLOOKUP(_xlfn.CONCAT(base[[#This Row],[Evento]],base[[#This Row],[Tipo]]),'[1]tabela de preços'!$D$4:$E$14,2,0)</f>
        <v>120</v>
      </c>
      <c r="K3307" s="3">
        <v>24000</v>
      </c>
      <c r="L3307" s="3">
        <v>8319</v>
      </c>
      <c r="M3307" s="3">
        <v>15681</v>
      </c>
      <c r="N3307" t="s">
        <v>24</v>
      </c>
    </row>
    <row r="3308" spans="2:14" hidden="1" x14ac:dyDescent="0.25">
      <c r="B3308" s="2">
        <v>43014</v>
      </c>
      <c r="C3308" s="7">
        <f>YEAR(base[[#This Row],[Data]])</f>
        <v>2017</v>
      </c>
      <c r="D3308" s="7" t="str">
        <f>UPPER(TEXT(base[[#This Row],[Data]],"mmm"))</f>
        <v>OUT</v>
      </c>
      <c r="E3308" t="s">
        <v>20</v>
      </c>
      <c r="F3308" t="s">
        <v>16</v>
      </c>
      <c r="G3308" t="str">
        <f>PROPER(base[[#This Row],[Evento]]&amp;" "&amp;base[[#This Row],[Tipo]])</f>
        <v>Empresa Adulto</v>
      </c>
      <c r="H3308" t="s">
        <v>15</v>
      </c>
      <c r="I3308">
        <v>50</v>
      </c>
      <c r="J3308" s="3">
        <f>VLOOKUP(_xlfn.CONCAT(base[[#This Row],[Evento]],base[[#This Row],[Tipo]]),'[1]tabela de preços'!$D$4:$E$14,2,0)</f>
        <v>100</v>
      </c>
      <c r="K3308" s="3">
        <v>5000</v>
      </c>
      <c r="L3308" s="3">
        <v>1835</v>
      </c>
      <c r="M3308" s="3">
        <v>3165</v>
      </c>
      <c r="N3308" t="s">
        <v>24</v>
      </c>
    </row>
    <row r="3309" spans="2:14" hidden="1" x14ac:dyDescent="0.25">
      <c r="B3309" s="2">
        <v>42397</v>
      </c>
      <c r="C3309" s="7">
        <f>YEAR(base[[#This Row],[Data]])</f>
        <v>2016</v>
      </c>
      <c r="D3309" s="7" t="str">
        <f>UPPER(TEXT(base[[#This Row],[Data]],"mmm"))</f>
        <v>JAN</v>
      </c>
      <c r="E3309" t="s">
        <v>21</v>
      </c>
      <c r="F3309" t="s">
        <v>14</v>
      </c>
      <c r="G3309" t="str">
        <f>PROPER(base[[#This Row],[Evento]]&amp;" "&amp;base[[#This Row],[Tipo]])</f>
        <v>15 Anos Teen</v>
      </c>
      <c r="H3309" t="s">
        <v>12</v>
      </c>
      <c r="I3309">
        <v>100</v>
      </c>
      <c r="J3309" s="3">
        <f>VLOOKUP(_xlfn.CONCAT(base[[#This Row],[Evento]],base[[#This Row],[Tipo]]),'[1]tabela de preços'!$D$4:$E$14,2,0)</f>
        <v>90</v>
      </c>
      <c r="K3309" s="3">
        <v>9000</v>
      </c>
      <c r="L3309" s="3">
        <v>3388</v>
      </c>
      <c r="M3309" s="3">
        <v>5612</v>
      </c>
      <c r="N3309" t="s">
        <v>24</v>
      </c>
    </row>
    <row r="3310" spans="2:14" hidden="1" x14ac:dyDescent="0.25">
      <c r="B3310" s="2">
        <v>42498</v>
      </c>
      <c r="C3310" s="7">
        <f>YEAR(base[[#This Row],[Data]])</f>
        <v>2016</v>
      </c>
      <c r="D3310" s="7" t="str">
        <f>UPPER(TEXT(base[[#This Row],[Data]],"mmm"))</f>
        <v>MAI</v>
      </c>
      <c r="E3310" t="s">
        <v>22</v>
      </c>
      <c r="F3310" t="s">
        <v>16</v>
      </c>
      <c r="G3310" t="str">
        <f>PROPER(base[[#This Row],[Evento]]&amp;" "&amp;base[[#This Row],[Tipo]])</f>
        <v>Despedida Adulto</v>
      </c>
      <c r="H3310" t="s">
        <v>15</v>
      </c>
      <c r="I3310">
        <v>150</v>
      </c>
      <c r="J3310" s="3">
        <f>VLOOKUP(_xlfn.CONCAT(base[[#This Row],[Evento]],base[[#This Row],[Tipo]]),'[1]tabela de preços'!$D$4:$E$14,2,0)</f>
        <v>120</v>
      </c>
      <c r="K3310" s="3">
        <v>18000</v>
      </c>
      <c r="L3310" s="3">
        <v>7405</v>
      </c>
      <c r="M3310" s="3">
        <v>10595</v>
      </c>
      <c r="N3310" t="s">
        <v>24</v>
      </c>
    </row>
    <row r="3311" spans="2:14" hidden="1" x14ac:dyDescent="0.25">
      <c r="B3311" s="2">
        <v>42432</v>
      </c>
      <c r="C3311" s="7">
        <f>YEAR(base[[#This Row],[Data]])</f>
        <v>2016</v>
      </c>
      <c r="D3311" s="7" t="str">
        <f>UPPER(TEXT(base[[#This Row],[Data]],"mmm"))</f>
        <v>MAR</v>
      </c>
      <c r="E3311" t="s">
        <v>10</v>
      </c>
      <c r="F3311" t="s">
        <v>11</v>
      </c>
      <c r="G3311" t="str">
        <f>PROPER(base[[#This Row],[Evento]]&amp;" "&amp;base[[#This Row],[Tipo]])</f>
        <v>Aniversário Infantil</v>
      </c>
      <c r="H3311" t="s">
        <v>12</v>
      </c>
      <c r="I3311">
        <v>50</v>
      </c>
      <c r="J3311" s="3">
        <f>VLOOKUP(_xlfn.CONCAT(base[[#This Row],[Evento]],base[[#This Row],[Tipo]]),'[1]tabela de preços'!$D$4:$E$14,2,0)</f>
        <v>70</v>
      </c>
      <c r="K3311" s="3">
        <v>3500</v>
      </c>
      <c r="L3311" s="3">
        <v>1281</v>
      </c>
      <c r="M3311" s="3">
        <v>2219</v>
      </c>
      <c r="N3311" t="s">
        <v>24</v>
      </c>
    </row>
    <row r="3312" spans="2:14" hidden="1" x14ac:dyDescent="0.25">
      <c r="B3312" s="2">
        <v>43055</v>
      </c>
      <c r="C3312" s="7">
        <f>YEAR(base[[#This Row],[Data]])</f>
        <v>2017</v>
      </c>
      <c r="D3312" s="7" t="str">
        <f>UPPER(TEXT(base[[#This Row],[Data]],"mmm"))</f>
        <v>NOV</v>
      </c>
      <c r="E3312" t="s">
        <v>10</v>
      </c>
      <c r="F3312" t="s">
        <v>14</v>
      </c>
      <c r="G3312" t="str">
        <f>PROPER(base[[#This Row],[Evento]]&amp;" "&amp;base[[#This Row],[Tipo]])</f>
        <v>Aniversário Teen</v>
      </c>
      <c r="H3312" t="s">
        <v>15</v>
      </c>
      <c r="I3312">
        <v>100</v>
      </c>
      <c r="J3312" s="3">
        <f>VLOOKUP(_xlfn.CONCAT(base[[#This Row],[Evento]],base[[#This Row],[Tipo]]),'[1]tabela de preços'!$D$4:$E$14,2,0)</f>
        <v>90</v>
      </c>
      <c r="K3312" s="3">
        <v>9000</v>
      </c>
      <c r="L3312" s="3">
        <v>3798</v>
      </c>
      <c r="M3312" s="3">
        <v>5202</v>
      </c>
      <c r="N3312" t="s">
        <v>24</v>
      </c>
    </row>
    <row r="3313" spans="2:14" hidden="1" x14ac:dyDescent="0.25">
      <c r="B3313" s="2">
        <v>42442</v>
      </c>
      <c r="C3313" s="7">
        <f>YEAR(base[[#This Row],[Data]])</f>
        <v>2016</v>
      </c>
      <c r="D3313" s="7" t="str">
        <f>UPPER(TEXT(base[[#This Row],[Data]],"mmm"))</f>
        <v>MAR</v>
      </c>
      <c r="E3313" t="s">
        <v>10</v>
      </c>
      <c r="F3313" t="s">
        <v>16</v>
      </c>
      <c r="G3313" t="str">
        <f>PROPER(base[[#This Row],[Evento]]&amp;" "&amp;base[[#This Row],[Tipo]])</f>
        <v>Aniversário Adulto</v>
      </c>
      <c r="H3313" t="s">
        <v>12</v>
      </c>
      <c r="I3313">
        <v>150</v>
      </c>
      <c r="J3313" s="3">
        <f>VLOOKUP(_xlfn.CONCAT(base[[#This Row],[Evento]],base[[#This Row],[Tipo]]),'[1]tabela de preços'!$D$4:$E$14,2,0)</f>
        <v>120</v>
      </c>
      <c r="K3313" s="3">
        <v>18000</v>
      </c>
      <c r="L3313" s="3">
        <v>7381</v>
      </c>
      <c r="M3313" s="3">
        <v>10619</v>
      </c>
      <c r="N3313" t="s">
        <v>24</v>
      </c>
    </row>
    <row r="3314" spans="2:14" hidden="1" x14ac:dyDescent="0.25">
      <c r="B3314" s="2">
        <v>42397</v>
      </c>
      <c r="C3314" s="7">
        <f>YEAR(base[[#This Row],[Data]])</f>
        <v>2016</v>
      </c>
      <c r="D3314" s="7" t="str">
        <f>UPPER(TEXT(base[[#This Row],[Data]],"mmm"))</f>
        <v>JAN</v>
      </c>
      <c r="E3314" t="s">
        <v>10</v>
      </c>
      <c r="F3314" t="s">
        <v>17</v>
      </c>
      <c r="G3314" t="str">
        <f>PROPER(base[[#This Row],[Evento]]&amp;" "&amp;base[[#This Row],[Tipo]])</f>
        <v>Aniversário Melhor Idade</v>
      </c>
      <c r="H3314" t="s">
        <v>15</v>
      </c>
      <c r="I3314">
        <v>70</v>
      </c>
      <c r="J3314" s="3">
        <f>VLOOKUP(_xlfn.CONCAT(base[[#This Row],[Evento]],base[[#This Row],[Tipo]]),'[1]tabela de preços'!$D$4:$E$14,2,0)</f>
        <v>120</v>
      </c>
      <c r="K3314" s="3">
        <v>8400</v>
      </c>
      <c r="L3314" s="3">
        <v>3229</v>
      </c>
      <c r="M3314" s="3">
        <v>5171</v>
      </c>
      <c r="N3314" t="s">
        <v>24</v>
      </c>
    </row>
    <row r="3315" spans="2:14" hidden="1" x14ac:dyDescent="0.25">
      <c r="B3315" s="2">
        <v>42370</v>
      </c>
      <c r="C3315" s="7">
        <f>YEAR(base[[#This Row],[Data]])</f>
        <v>2016</v>
      </c>
      <c r="D3315" s="7" t="str">
        <f>UPPER(TEXT(base[[#This Row],[Data]],"mmm"))</f>
        <v>JAN</v>
      </c>
      <c r="E3315" t="s">
        <v>18</v>
      </c>
      <c r="F3315" t="s">
        <v>16</v>
      </c>
      <c r="G3315" t="str">
        <f>PROPER(base[[#This Row],[Evento]]&amp;" "&amp;base[[#This Row],[Tipo]])</f>
        <v>Casamento Adulto</v>
      </c>
      <c r="H3315" t="s">
        <v>12</v>
      </c>
      <c r="I3315">
        <v>120</v>
      </c>
      <c r="J3315" s="3">
        <f>VLOOKUP(_xlfn.CONCAT(base[[#This Row],[Evento]],base[[#This Row],[Tipo]]),'[1]tabela de preços'!$D$4:$E$14,2,0)</f>
        <v>150</v>
      </c>
      <c r="K3315" s="3">
        <v>18000</v>
      </c>
      <c r="L3315" s="3">
        <v>7060</v>
      </c>
      <c r="M3315" s="3">
        <v>10940</v>
      </c>
      <c r="N3315" t="s">
        <v>24</v>
      </c>
    </row>
    <row r="3316" spans="2:14" hidden="1" x14ac:dyDescent="0.25">
      <c r="B3316" s="2">
        <v>42975</v>
      </c>
      <c r="C3316" s="7">
        <f>YEAR(base[[#This Row],[Data]])</f>
        <v>2017</v>
      </c>
      <c r="D3316" s="7" t="str">
        <f>UPPER(TEXT(base[[#This Row],[Data]],"mmm"))</f>
        <v>AGO</v>
      </c>
      <c r="E3316" t="s">
        <v>19</v>
      </c>
      <c r="F3316" t="s">
        <v>16</v>
      </c>
      <c r="G3316" t="str">
        <f>PROPER(base[[#This Row],[Evento]]&amp;" "&amp;base[[#This Row],[Tipo]])</f>
        <v>Bodas Adulto</v>
      </c>
      <c r="H3316" t="s">
        <v>15</v>
      </c>
      <c r="I3316">
        <v>100</v>
      </c>
      <c r="J3316" s="3">
        <f>VLOOKUP(_xlfn.CONCAT(base[[#This Row],[Evento]],base[[#This Row],[Tipo]]),'[1]tabela de preços'!$D$4:$E$14,2,0)</f>
        <v>150</v>
      </c>
      <c r="K3316" s="3">
        <v>15000</v>
      </c>
      <c r="L3316" s="3">
        <v>6001</v>
      </c>
      <c r="M3316" s="3">
        <v>8999</v>
      </c>
      <c r="N3316" t="s">
        <v>24</v>
      </c>
    </row>
    <row r="3317" spans="2:14" hidden="1" x14ac:dyDescent="0.25">
      <c r="B3317" s="2">
        <v>42606</v>
      </c>
      <c r="C3317" s="7">
        <f>YEAR(base[[#This Row],[Data]])</f>
        <v>2016</v>
      </c>
      <c r="D3317" s="7" t="str">
        <f>UPPER(TEXT(base[[#This Row],[Data]],"mmm"))</f>
        <v>AGO</v>
      </c>
      <c r="E3317" t="s">
        <v>19</v>
      </c>
      <c r="F3317" t="s">
        <v>17</v>
      </c>
      <c r="G3317" t="str">
        <f>PROPER(base[[#This Row],[Evento]]&amp;" "&amp;base[[#This Row],[Tipo]])</f>
        <v>Bodas Melhor Idade</v>
      </c>
      <c r="H3317" t="s">
        <v>12</v>
      </c>
      <c r="I3317">
        <v>200</v>
      </c>
      <c r="J3317" s="3">
        <f>VLOOKUP(_xlfn.CONCAT(base[[#This Row],[Evento]],base[[#This Row],[Tipo]]),'[1]tabela de preços'!$D$4:$E$14,2,0)</f>
        <v>120</v>
      </c>
      <c r="K3317" s="3">
        <v>24000</v>
      </c>
      <c r="L3317" s="3">
        <v>8088</v>
      </c>
      <c r="M3317" s="3">
        <v>15912</v>
      </c>
      <c r="N3317" t="s">
        <v>24</v>
      </c>
    </row>
    <row r="3318" spans="2:14" hidden="1" x14ac:dyDescent="0.25">
      <c r="B3318" s="2">
        <v>42485</v>
      </c>
      <c r="C3318" s="7">
        <f>YEAR(base[[#This Row],[Data]])</f>
        <v>2016</v>
      </c>
      <c r="D3318" s="7" t="str">
        <f>UPPER(TEXT(base[[#This Row],[Data]],"mmm"))</f>
        <v>ABR</v>
      </c>
      <c r="E3318" t="s">
        <v>20</v>
      </c>
      <c r="F3318" t="s">
        <v>16</v>
      </c>
      <c r="G3318" t="str">
        <f>PROPER(base[[#This Row],[Evento]]&amp;" "&amp;base[[#This Row],[Tipo]])</f>
        <v>Empresa Adulto</v>
      </c>
      <c r="H3318" t="s">
        <v>15</v>
      </c>
      <c r="I3318">
        <v>50</v>
      </c>
      <c r="J3318" s="3">
        <f>VLOOKUP(_xlfn.CONCAT(base[[#This Row],[Evento]],base[[#This Row],[Tipo]]),'[1]tabela de preços'!$D$4:$E$14,2,0)</f>
        <v>100</v>
      </c>
      <c r="K3318" s="3">
        <v>5000</v>
      </c>
      <c r="L3318" s="3">
        <v>2097</v>
      </c>
      <c r="M3318" s="3">
        <v>2903</v>
      </c>
      <c r="N3318" t="s">
        <v>24</v>
      </c>
    </row>
    <row r="3319" spans="2:14" hidden="1" x14ac:dyDescent="0.25">
      <c r="B3319" s="2">
        <v>42623</v>
      </c>
      <c r="C3319" s="7">
        <f>YEAR(base[[#This Row],[Data]])</f>
        <v>2016</v>
      </c>
      <c r="D3319" s="7" t="str">
        <f>UPPER(TEXT(base[[#This Row],[Data]],"mmm"))</f>
        <v>SET</v>
      </c>
      <c r="E3319" t="s">
        <v>21</v>
      </c>
      <c r="F3319" t="s">
        <v>14</v>
      </c>
      <c r="G3319" t="str">
        <f>PROPER(base[[#This Row],[Evento]]&amp;" "&amp;base[[#This Row],[Tipo]])</f>
        <v>15 Anos Teen</v>
      </c>
      <c r="H3319" t="s">
        <v>12</v>
      </c>
      <c r="I3319">
        <v>100</v>
      </c>
      <c r="J3319" s="3">
        <f>VLOOKUP(_xlfn.CONCAT(base[[#This Row],[Evento]],base[[#This Row],[Tipo]]),'[1]tabela de preços'!$D$4:$E$14,2,0)</f>
        <v>90</v>
      </c>
      <c r="K3319" s="3">
        <v>9000</v>
      </c>
      <c r="L3319" s="3">
        <v>4041</v>
      </c>
      <c r="M3319" s="3">
        <v>4959</v>
      </c>
      <c r="N3319" t="s">
        <v>24</v>
      </c>
    </row>
    <row r="3320" spans="2:14" hidden="1" x14ac:dyDescent="0.25">
      <c r="B3320" s="2">
        <v>42719</v>
      </c>
      <c r="C3320" s="7">
        <f>YEAR(base[[#This Row],[Data]])</f>
        <v>2016</v>
      </c>
      <c r="D3320" s="7" t="str">
        <f>UPPER(TEXT(base[[#This Row],[Data]],"mmm"))</f>
        <v>DEZ</v>
      </c>
      <c r="E3320" t="s">
        <v>22</v>
      </c>
      <c r="F3320" t="s">
        <v>16</v>
      </c>
      <c r="G3320" t="str">
        <f>PROPER(base[[#This Row],[Evento]]&amp;" "&amp;base[[#This Row],[Tipo]])</f>
        <v>Despedida Adulto</v>
      </c>
      <c r="H3320" t="s">
        <v>15</v>
      </c>
      <c r="I3320">
        <v>150</v>
      </c>
      <c r="J3320" s="3">
        <f>VLOOKUP(_xlfn.CONCAT(base[[#This Row],[Evento]],base[[#This Row],[Tipo]]),'[1]tabela de preços'!$D$4:$E$14,2,0)</f>
        <v>120</v>
      </c>
      <c r="K3320" s="3">
        <v>18000</v>
      </c>
      <c r="L3320" s="3">
        <v>6873</v>
      </c>
      <c r="M3320" s="3">
        <v>11127</v>
      </c>
      <c r="N3320" t="s">
        <v>24</v>
      </c>
    </row>
    <row r="3321" spans="2:14" hidden="1" x14ac:dyDescent="0.25">
      <c r="B3321" s="2">
        <v>42592</v>
      </c>
      <c r="C3321" s="7">
        <f>YEAR(base[[#This Row],[Data]])</f>
        <v>2016</v>
      </c>
      <c r="D3321" s="7" t="str">
        <f>UPPER(TEXT(base[[#This Row],[Data]],"mmm"))</f>
        <v>AGO</v>
      </c>
      <c r="E3321" t="s">
        <v>10</v>
      </c>
      <c r="F3321" t="s">
        <v>11</v>
      </c>
      <c r="G3321" t="str">
        <f>PROPER(base[[#This Row],[Evento]]&amp;" "&amp;base[[#This Row],[Tipo]])</f>
        <v>Aniversário Infantil</v>
      </c>
      <c r="H3321" t="s">
        <v>12</v>
      </c>
      <c r="I3321">
        <v>50</v>
      </c>
      <c r="J3321" s="3">
        <f>VLOOKUP(_xlfn.CONCAT(base[[#This Row],[Evento]],base[[#This Row],[Tipo]]),'[1]tabela de preços'!$D$4:$E$14,2,0)</f>
        <v>70</v>
      </c>
      <c r="K3321" s="3">
        <v>3500</v>
      </c>
      <c r="L3321" s="3">
        <v>1508</v>
      </c>
      <c r="M3321" s="3">
        <v>1992</v>
      </c>
      <c r="N3321" t="s">
        <v>24</v>
      </c>
    </row>
    <row r="3322" spans="2:14" hidden="1" x14ac:dyDescent="0.25">
      <c r="B3322" s="2">
        <v>42552</v>
      </c>
      <c r="C3322" s="7">
        <f>YEAR(base[[#This Row],[Data]])</f>
        <v>2016</v>
      </c>
      <c r="D3322" s="7" t="str">
        <f>UPPER(TEXT(base[[#This Row],[Data]],"mmm"))</f>
        <v>JUL</v>
      </c>
      <c r="E3322" t="s">
        <v>10</v>
      </c>
      <c r="F3322" t="s">
        <v>14</v>
      </c>
      <c r="G3322" t="str">
        <f>PROPER(base[[#This Row],[Evento]]&amp;" "&amp;base[[#This Row],[Tipo]])</f>
        <v>Aniversário Teen</v>
      </c>
      <c r="H3322" t="s">
        <v>15</v>
      </c>
      <c r="I3322">
        <v>100</v>
      </c>
      <c r="J3322" s="3">
        <f>VLOOKUP(_xlfn.CONCAT(base[[#This Row],[Evento]],base[[#This Row],[Tipo]]),'[1]tabela de preços'!$D$4:$E$14,2,0)</f>
        <v>90</v>
      </c>
      <c r="K3322" s="3">
        <v>9000</v>
      </c>
      <c r="L3322" s="3">
        <v>3955</v>
      </c>
      <c r="M3322" s="3">
        <v>5045</v>
      </c>
      <c r="N3322" t="s">
        <v>24</v>
      </c>
    </row>
    <row r="3323" spans="2:14" hidden="1" x14ac:dyDescent="0.25">
      <c r="B3323" s="2">
        <v>42627</v>
      </c>
      <c r="C3323" s="7">
        <f>YEAR(base[[#This Row],[Data]])</f>
        <v>2016</v>
      </c>
      <c r="D3323" s="7" t="str">
        <f>UPPER(TEXT(base[[#This Row],[Data]],"mmm"))</f>
        <v>SET</v>
      </c>
      <c r="E3323" t="s">
        <v>10</v>
      </c>
      <c r="F3323" t="s">
        <v>16</v>
      </c>
      <c r="G3323" t="str">
        <f>PROPER(base[[#This Row],[Evento]]&amp;" "&amp;base[[#This Row],[Tipo]])</f>
        <v>Aniversário Adulto</v>
      </c>
      <c r="H3323" t="s">
        <v>12</v>
      </c>
      <c r="I3323">
        <v>150</v>
      </c>
      <c r="J3323" s="3">
        <f>VLOOKUP(_xlfn.CONCAT(base[[#This Row],[Evento]],base[[#This Row],[Tipo]]),'[1]tabela de preços'!$D$4:$E$14,2,0)</f>
        <v>120</v>
      </c>
      <c r="K3323" s="3">
        <v>18000</v>
      </c>
      <c r="L3323" s="3">
        <v>6218</v>
      </c>
      <c r="M3323" s="3">
        <v>11782</v>
      </c>
      <c r="N3323" t="s">
        <v>24</v>
      </c>
    </row>
    <row r="3324" spans="2:14" hidden="1" x14ac:dyDescent="0.25">
      <c r="B3324" s="2">
        <v>43006</v>
      </c>
      <c r="C3324" s="7">
        <f>YEAR(base[[#This Row],[Data]])</f>
        <v>2017</v>
      </c>
      <c r="D3324" s="7" t="str">
        <f>UPPER(TEXT(base[[#This Row],[Data]],"mmm"))</f>
        <v>SET</v>
      </c>
      <c r="E3324" t="s">
        <v>10</v>
      </c>
      <c r="F3324" t="s">
        <v>17</v>
      </c>
      <c r="G3324" t="str">
        <f>PROPER(base[[#This Row],[Evento]]&amp;" "&amp;base[[#This Row],[Tipo]])</f>
        <v>Aniversário Melhor Idade</v>
      </c>
      <c r="H3324" t="s">
        <v>15</v>
      </c>
      <c r="I3324">
        <v>70</v>
      </c>
      <c r="J3324" s="3">
        <f>VLOOKUP(_xlfn.CONCAT(base[[#This Row],[Evento]],base[[#This Row],[Tipo]]),'[1]tabela de preços'!$D$4:$E$14,2,0)</f>
        <v>120</v>
      </c>
      <c r="K3324" s="3">
        <v>8400</v>
      </c>
      <c r="L3324" s="3">
        <v>2943</v>
      </c>
      <c r="M3324" s="3">
        <v>5457</v>
      </c>
      <c r="N3324" t="s">
        <v>24</v>
      </c>
    </row>
    <row r="3325" spans="2:14" hidden="1" x14ac:dyDescent="0.25">
      <c r="B3325" s="2">
        <v>42836</v>
      </c>
      <c r="C3325" s="7">
        <f>YEAR(base[[#This Row],[Data]])</f>
        <v>2017</v>
      </c>
      <c r="D3325" s="7" t="str">
        <f>UPPER(TEXT(base[[#This Row],[Data]],"mmm"))</f>
        <v>ABR</v>
      </c>
      <c r="E3325" t="s">
        <v>18</v>
      </c>
      <c r="F3325" t="s">
        <v>16</v>
      </c>
      <c r="G3325" t="str">
        <f>PROPER(base[[#This Row],[Evento]]&amp;" "&amp;base[[#This Row],[Tipo]])</f>
        <v>Casamento Adulto</v>
      </c>
      <c r="H3325" t="s">
        <v>12</v>
      </c>
      <c r="I3325">
        <v>120</v>
      </c>
      <c r="J3325" s="3">
        <f>VLOOKUP(_xlfn.CONCAT(base[[#This Row],[Evento]],base[[#This Row],[Tipo]]),'[1]tabela de preços'!$D$4:$E$14,2,0)</f>
        <v>150</v>
      </c>
      <c r="K3325" s="3">
        <v>18000</v>
      </c>
      <c r="L3325" s="3">
        <v>6352</v>
      </c>
      <c r="M3325" s="3">
        <v>11648</v>
      </c>
      <c r="N3325" t="s">
        <v>24</v>
      </c>
    </row>
    <row r="3326" spans="2:14" hidden="1" x14ac:dyDescent="0.25">
      <c r="B3326" s="2">
        <v>42608</v>
      </c>
      <c r="C3326" s="7">
        <f>YEAR(base[[#This Row],[Data]])</f>
        <v>2016</v>
      </c>
      <c r="D3326" s="7" t="str">
        <f>UPPER(TEXT(base[[#This Row],[Data]],"mmm"))</f>
        <v>AGO</v>
      </c>
      <c r="E3326" t="s">
        <v>19</v>
      </c>
      <c r="F3326" t="s">
        <v>16</v>
      </c>
      <c r="G3326" t="str">
        <f>PROPER(base[[#This Row],[Evento]]&amp;" "&amp;base[[#This Row],[Tipo]])</f>
        <v>Bodas Adulto</v>
      </c>
      <c r="H3326" t="s">
        <v>15</v>
      </c>
      <c r="I3326">
        <v>100</v>
      </c>
      <c r="J3326" s="3">
        <f>VLOOKUP(_xlfn.CONCAT(base[[#This Row],[Evento]],base[[#This Row],[Tipo]]),'[1]tabela de preços'!$D$4:$E$14,2,0)</f>
        <v>150</v>
      </c>
      <c r="K3326" s="3">
        <v>15000</v>
      </c>
      <c r="L3326" s="3">
        <v>5384</v>
      </c>
      <c r="M3326" s="3">
        <v>9616</v>
      </c>
      <c r="N3326" t="s">
        <v>24</v>
      </c>
    </row>
    <row r="3327" spans="2:14" hidden="1" x14ac:dyDescent="0.25">
      <c r="B3327" s="2">
        <v>42910</v>
      </c>
      <c r="C3327" s="7">
        <f>YEAR(base[[#This Row],[Data]])</f>
        <v>2017</v>
      </c>
      <c r="D3327" s="7" t="str">
        <f>UPPER(TEXT(base[[#This Row],[Data]],"mmm"))</f>
        <v>JUN</v>
      </c>
      <c r="E3327" t="s">
        <v>19</v>
      </c>
      <c r="F3327" t="s">
        <v>17</v>
      </c>
      <c r="G3327" t="str">
        <f>PROPER(base[[#This Row],[Evento]]&amp;" "&amp;base[[#This Row],[Tipo]])</f>
        <v>Bodas Melhor Idade</v>
      </c>
      <c r="H3327" t="s">
        <v>12</v>
      </c>
      <c r="I3327">
        <v>200</v>
      </c>
      <c r="J3327" s="3">
        <f>VLOOKUP(_xlfn.CONCAT(base[[#This Row],[Evento]],base[[#This Row],[Tipo]]),'[1]tabela de preços'!$D$4:$E$14,2,0)</f>
        <v>120</v>
      </c>
      <c r="K3327" s="3">
        <v>24000</v>
      </c>
      <c r="L3327" s="3">
        <v>9649</v>
      </c>
      <c r="M3327" s="3">
        <v>14351</v>
      </c>
      <c r="N3327" t="s">
        <v>24</v>
      </c>
    </row>
    <row r="3328" spans="2:14" hidden="1" x14ac:dyDescent="0.25">
      <c r="B3328" s="2">
        <v>42522</v>
      </c>
      <c r="C3328" s="7">
        <f>YEAR(base[[#This Row],[Data]])</f>
        <v>2016</v>
      </c>
      <c r="D3328" s="7" t="str">
        <f>UPPER(TEXT(base[[#This Row],[Data]],"mmm"))</f>
        <v>JUN</v>
      </c>
      <c r="E3328" t="s">
        <v>20</v>
      </c>
      <c r="F3328" t="s">
        <v>16</v>
      </c>
      <c r="G3328" t="str">
        <f>PROPER(base[[#This Row],[Evento]]&amp;" "&amp;base[[#This Row],[Tipo]])</f>
        <v>Empresa Adulto</v>
      </c>
      <c r="H3328" t="s">
        <v>15</v>
      </c>
      <c r="I3328">
        <v>50</v>
      </c>
      <c r="J3328" s="3">
        <f>VLOOKUP(_xlfn.CONCAT(base[[#This Row],[Evento]],base[[#This Row],[Tipo]]),'[1]tabela de preços'!$D$4:$E$14,2,0)</f>
        <v>100</v>
      </c>
      <c r="K3328" s="3">
        <v>5000</v>
      </c>
      <c r="L3328" s="3">
        <v>2006</v>
      </c>
      <c r="M3328" s="3">
        <v>2994</v>
      </c>
      <c r="N3328" t="s">
        <v>24</v>
      </c>
    </row>
    <row r="3329" spans="2:14" hidden="1" x14ac:dyDescent="0.25">
      <c r="B3329" s="2">
        <v>42379</v>
      </c>
      <c r="C3329" s="7">
        <f>YEAR(base[[#This Row],[Data]])</f>
        <v>2016</v>
      </c>
      <c r="D3329" s="7" t="str">
        <f>UPPER(TEXT(base[[#This Row],[Data]],"mmm"))</f>
        <v>JAN</v>
      </c>
      <c r="E3329" t="s">
        <v>21</v>
      </c>
      <c r="F3329" t="s">
        <v>14</v>
      </c>
      <c r="G3329" t="str">
        <f>PROPER(base[[#This Row],[Evento]]&amp;" "&amp;base[[#This Row],[Tipo]])</f>
        <v>15 Anos Teen</v>
      </c>
      <c r="H3329" t="s">
        <v>12</v>
      </c>
      <c r="I3329">
        <v>100</v>
      </c>
      <c r="J3329" s="3">
        <f>VLOOKUP(_xlfn.CONCAT(base[[#This Row],[Evento]],base[[#This Row],[Tipo]]),'[1]tabela de preços'!$D$4:$E$14,2,0)</f>
        <v>90</v>
      </c>
      <c r="K3329" s="3">
        <v>9000</v>
      </c>
      <c r="L3329" s="3">
        <v>3334</v>
      </c>
      <c r="M3329" s="3">
        <v>5666</v>
      </c>
      <c r="N3329" t="s">
        <v>24</v>
      </c>
    </row>
    <row r="3330" spans="2:14" hidden="1" x14ac:dyDescent="0.25">
      <c r="B3330" s="2">
        <v>42855</v>
      </c>
      <c r="C3330" s="7">
        <f>YEAR(base[[#This Row],[Data]])</f>
        <v>2017</v>
      </c>
      <c r="D3330" s="7" t="str">
        <f>UPPER(TEXT(base[[#This Row],[Data]],"mmm"))</f>
        <v>ABR</v>
      </c>
      <c r="E3330" t="s">
        <v>22</v>
      </c>
      <c r="F3330" t="s">
        <v>16</v>
      </c>
      <c r="G3330" t="str">
        <f>PROPER(base[[#This Row],[Evento]]&amp;" "&amp;base[[#This Row],[Tipo]])</f>
        <v>Despedida Adulto</v>
      </c>
      <c r="H3330" t="s">
        <v>15</v>
      </c>
      <c r="I3330">
        <v>150</v>
      </c>
      <c r="J3330" s="3">
        <f>VLOOKUP(_xlfn.CONCAT(base[[#This Row],[Evento]],base[[#This Row],[Tipo]]),'[1]tabela de preços'!$D$4:$E$14,2,0)</f>
        <v>120</v>
      </c>
      <c r="K3330" s="3">
        <v>18000</v>
      </c>
      <c r="L3330" s="3">
        <v>7062</v>
      </c>
      <c r="M3330" s="3">
        <v>10938</v>
      </c>
      <c r="N3330" t="s">
        <v>24</v>
      </c>
    </row>
    <row r="3331" spans="2:14" hidden="1" x14ac:dyDescent="0.25">
      <c r="B3331" s="2">
        <v>42981</v>
      </c>
      <c r="C3331" s="7">
        <f>YEAR(base[[#This Row],[Data]])</f>
        <v>2017</v>
      </c>
      <c r="D3331" s="7" t="str">
        <f>UPPER(TEXT(base[[#This Row],[Data]],"mmm"))</f>
        <v>SET</v>
      </c>
      <c r="E3331" t="s">
        <v>10</v>
      </c>
      <c r="F3331" t="s">
        <v>11</v>
      </c>
      <c r="G3331" t="str">
        <f>PROPER(base[[#This Row],[Evento]]&amp;" "&amp;base[[#This Row],[Tipo]])</f>
        <v>Aniversário Infantil</v>
      </c>
      <c r="H3331" t="s">
        <v>12</v>
      </c>
      <c r="I3331">
        <v>50</v>
      </c>
      <c r="J3331" s="3">
        <f>VLOOKUP(_xlfn.CONCAT(base[[#This Row],[Evento]],base[[#This Row],[Tipo]]),'[1]tabela de preços'!$D$4:$E$14,2,0)</f>
        <v>70</v>
      </c>
      <c r="K3331" s="3">
        <v>3500</v>
      </c>
      <c r="L3331" s="3">
        <v>1326</v>
      </c>
      <c r="M3331" s="3">
        <v>2174</v>
      </c>
      <c r="N3331" t="s">
        <v>24</v>
      </c>
    </row>
    <row r="3332" spans="2:14" hidden="1" x14ac:dyDescent="0.25">
      <c r="B3332" s="2">
        <v>42635</v>
      </c>
      <c r="C3332" s="7">
        <f>YEAR(base[[#This Row],[Data]])</f>
        <v>2016</v>
      </c>
      <c r="D3332" s="7" t="str">
        <f>UPPER(TEXT(base[[#This Row],[Data]],"mmm"))</f>
        <v>SET</v>
      </c>
      <c r="E3332" t="s">
        <v>10</v>
      </c>
      <c r="F3332" t="s">
        <v>14</v>
      </c>
      <c r="G3332" t="str">
        <f>PROPER(base[[#This Row],[Evento]]&amp;" "&amp;base[[#This Row],[Tipo]])</f>
        <v>Aniversário Teen</v>
      </c>
      <c r="H3332" t="s">
        <v>15</v>
      </c>
      <c r="I3332">
        <v>100</v>
      </c>
      <c r="J3332" s="3">
        <f>VLOOKUP(_xlfn.CONCAT(base[[#This Row],[Evento]],base[[#This Row],[Tipo]]),'[1]tabela de preços'!$D$4:$E$14,2,0)</f>
        <v>90</v>
      </c>
      <c r="K3332" s="3">
        <v>9000</v>
      </c>
      <c r="L3332" s="3">
        <v>3682</v>
      </c>
      <c r="M3332" s="3">
        <v>5318</v>
      </c>
      <c r="N3332" t="s">
        <v>24</v>
      </c>
    </row>
    <row r="3333" spans="2:14" hidden="1" x14ac:dyDescent="0.25">
      <c r="B3333" s="2">
        <v>42822</v>
      </c>
      <c r="C3333" s="7">
        <f>YEAR(base[[#This Row],[Data]])</f>
        <v>2017</v>
      </c>
      <c r="D3333" s="7" t="str">
        <f>UPPER(TEXT(base[[#This Row],[Data]],"mmm"))</f>
        <v>MAR</v>
      </c>
      <c r="E3333" t="s">
        <v>10</v>
      </c>
      <c r="F3333" t="s">
        <v>16</v>
      </c>
      <c r="G3333" t="str">
        <f>PROPER(base[[#This Row],[Evento]]&amp;" "&amp;base[[#This Row],[Tipo]])</f>
        <v>Aniversário Adulto</v>
      </c>
      <c r="H3333" t="s">
        <v>12</v>
      </c>
      <c r="I3333">
        <v>150</v>
      </c>
      <c r="J3333" s="3">
        <f>VLOOKUP(_xlfn.CONCAT(base[[#This Row],[Evento]],base[[#This Row],[Tipo]]),'[1]tabela de preços'!$D$4:$E$14,2,0)</f>
        <v>120</v>
      </c>
      <c r="K3333" s="3">
        <v>18000</v>
      </c>
      <c r="L3333" s="3">
        <v>6128</v>
      </c>
      <c r="M3333" s="3">
        <v>11872</v>
      </c>
      <c r="N3333" t="s">
        <v>24</v>
      </c>
    </row>
    <row r="3334" spans="2:14" hidden="1" x14ac:dyDescent="0.25">
      <c r="B3334" s="2">
        <v>42652</v>
      </c>
      <c r="C3334" s="7">
        <f>YEAR(base[[#This Row],[Data]])</f>
        <v>2016</v>
      </c>
      <c r="D3334" s="7" t="str">
        <f>UPPER(TEXT(base[[#This Row],[Data]],"mmm"))</f>
        <v>OUT</v>
      </c>
      <c r="E3334" t="s">
        <v>10</v>
      </c>
      <c r="F3334" t="s">
        <v>17</v>
      </c>
      <c r="G3334" t="str">
        <f>PROPER(base[[#This Row],[Evento]]&amp;" "&amp;base[[#This Row],[Tipo]])</f>
        <v>Aniversário Melhor Idade</v>
      </c>
      <c r="H3334" t="s">
        <v>15</v>
      </c>
      <c r="I3334">
        <v>70</v>
      </c>
      <c r="J3334" s="3">
        <f>VLOOKUP(_xlfn.CONCAT(base[[#This Row],[Evento]],base[[#This Row],[Tipo]]),'[1]tabela de preços'!$D$4:$E$14,2,0)</f>
        <v>120</v>
      </c>
      <c r="K3334" s="3">
        <v>8400</v>
      </c>
      <c r="L3334" s="3">
        <v>3738</v>
      </c>
      <c r="M3334" s="3">
        <v>4662</v>
      </c>
      <c r="N3334" t="s">
        <v>24</v>
      </c>
    </row>
    <row r="3335" spans="2:14" hidden="1" x14ac:dyDescent="0.25">
      <c r="B3335" s="2">
        <v>42476</v>
      </c>
      <c r="C3335" s="7">
        <f>YEAR(base[[#This Row],[Data]])</f>
        <v>2016</v>
      </c>
      <c r="D3335" s="7" t="str">
        <f>UPPER(TEXT(base[[#This Row],[Data]],"mmm"))</f>
        <v>ABR</v>
      </c>
      <c r="E3335" t="s">
        <v>18</v>
      </c>
      <c r="F3335" t="s">
        <v>16</v>
      </c>
      <c r="G3335" t="str">
        <f>PROPER(base[[#This Row],[Evento]]&amp;" "&amp;base[[#This Row],[Tipo]])</f>
        <v>Casamento Adulto</v>
      </c>
      <c r="H3335" t="s">
        <v>12</v>
      </c>
      <c r="I3335">
        <v>120</v>
      </c>
      <c r="J3335" s="3">
        <f>VLOOKUP(_xlfn.CONCAT(base[[#This Row],[Evento]],base[[#This Row],[Tipo]]),'[1]tabela de preços'!$D$4:$E$14,2,0)</f>
        <v>150</v>
      </c>
      <c r="K3335" s="3">
        <v>18000</v>
      </c>
      <c r="L3335" s="3">
        <v>6434</v>
      </c>
      <c r="M3335" s="3">
        <v>11566</v>
      </c>
      <c r="N3335" t="s">
        <v>24</v>
      </c>
    </row>
    <row r="3336" spans="2:14" hidden="1" x14ac:dyDescent="0.25">
      <c r="B3336" s="2">
        <v>42695</v>
      </c>
      <c r="C3336" s="7">
        <f>YEAR(base[[#This Row],[Data]])</f>
        <v>2016</v>
      </c>
      <c r="D3336" s="7" t="str">
        <f>UPPER(TEXT(base[[#This Row],[Data]],"mmm"))</f>
        <v>NOV</v>
      </c>
      <c r="E3336" t="s">
        <v>19</v>
      </c>
      <c r="F3336" t="s">
        <v>16</v>
      </c>
      <c r="G3336" t="str">
        <f>PROPER(base[[#This Row],[Evento]]&amp;" "&amp;base[[#This Row],[Tipo]])</f>
        <v>Bodas Adulto</v>
      </c>
      <c r="H3336" t="s">
        <v>15</v>
      </c>
      <c r="I3336">
        <v>100</v>
      </c>
      <c r="J3336" s="3">
        <f>VLOOKUP(_xlfn.CONCAT(base[[#This Row],[Evento]],base[[#This Row],[Tipo]]),'[1]tabela de preços'!$D$4:$E$14,2,0)</f>
        <v>150</v>
      </c>
      <c r="K3336" s="3">
        <v>15000</v>
      </c>
      <c r="L3336" s="3">
        <v>6099</v>
      </c>
      <c r="M3336" s="3">
        <v>8901</v>
      </c>
      <c r="N3336" t="s">
        <v>24</v>
      </c>
    </row>
    <row r="3337" spans="2:14" hidden="1" x14ac:dyDescent="0.25">
      <c r="B3337" s="2">
        <v>42409</v>
      </c>
      <c r="C3337" s="7">
        <f>YEAR(base[[#This Row],[Data]])</f>
        <v>2016</v>
      </c>
      <c r="D3337" s="7" t="str">
        <f>UPPER(TEXT(base[[#This Row],[Data]],"mmm"))</f>
        <v>FEV</v>
      </c>
      <c r="E3337" t="s">
        <v>19</v>
      </c>
      <c r="F3337" t="s">
        <v>17</v>
      </c>
      <c r="G3337" t="str">
        <f>PROPER(base[[#This Row],[Evento]]&amp;" "&amp;base[[#This Row],[Tipo]])</f>
        <v>Bodas Melhor Idade</v>
      </c>
      <c r="H3337" t="s">
        <v>12</v>
      </c>
      <c r="I3337">
        <v>200</v>
      </c>
      <c r="J3337" s="3">
        <f>VLOOKUP(_xlfn.CONCAT(base[[#This Row],[Evento]],base[[#This Row],[Tipo]]),'[1]tabela de preços'!$D$4:$E$14,2,0)</f>
        <v>120</v>
      </c>
      <c r="K3337" s="3">
        <v>24000</v>
      </c>
      <c r="L3337" s="3">
        <v>8611</v>
      </c>
      <c r="M3337" s="3">
        <v>15389</v>
      </c>
      <c r="N3337" t="s">
        <v>24</v>
      </c>
    </row>
    <row r="3338" spans="2:14" hidden="1" x14ac:dyDescent="0.25">
      <c r="B3338" s="2">
        <v>43089</v>
      </c>
      <c r="C3338" s="7">
        <f>YEAR(base[[#This Row],[Data]])</f>
        <v>2017</v>
      </c>
      <c r="D3338" s="7" t="str">
        <f>UPPER(TEXT(base[[#This Row],[Data]],"mmm"))</f>
        <v>DEZ</v>
      </c>
      <c r="E3338" t="s">
        <v>20</v>
      </c>
      <c r="F3338" t="s">
        <v>16</v>
      </c>
      <c r="G3338" t="str">
        <f>PROPER(base[[#This Row],[Evento]]&amp;" "&amp;base[[#This Row],[Tipo]])</f>
        <v>Empresa Adulto</v>
      </c>
      <c r="H3338" t="s">
        <v>15</v>
      </c>
      <c r="I3338">
        <v>50</v>
      </c>
      <c r="J3338" s="3">
        <f>VLOOKUP(_xlfn.CONCAT(base[[#This Row],[Evento]],base[[#This Row],[Tipo]]),'[1]tabela de preços'!$D$4:$E$14,2,0)</f>
        <v>100</v>
      </c>
      <c r="K3338" s="3">
        <v>5000</v>
      </c>
      <c r="L3338" s="3">
        <v>2037</v>
      </c>
      <c r="M3338" s="3">
        <v>2963</v>
      </c>
      <c r="N3338" t="s">
        <v>24</v>
      </c>
    </row>
    <row r="3339" spans="2:14" hidden="1" x14ac:dyDescent="0.25">
      <c r="B3339" s="2">
        <v>42421</v>
      </c>
      <c r="C3339" s="7">
        <f>YEAR(base[[#This Row],[Data]])</f>
        <v>2016</v>
      </c>
      <c r="D3339" s="7" t="str">
        <f>UPPER(TEXT(base[[#This Row],[Data]],"mmm"))</f>
        <v>FEV</v>
      </c>
      <c r="E3339" t="s">
        <v>21</v>
      </c>
      <c r="F3339" t="s">
        <v>14</v>
      </c>
      <c r="G3339" t="str">
        <f>PROPER(base[[#This Row],[Evento]]&amp;" "&amp;base[[#This Row],[Tipo]])</f>
        <v>15 Anos Teen</v>
      </c>
      <c r="H3339" t="s">
        <v>12</v>
      </c>
      <c r="I3339">
        <v>100</v>
      </c>
      <c r="J3339" s="3">
        <f>VLOOKUP(_xlfn.CONCAT(base[[#This Row],[Evento]],base[[#This Row],[Tipo]]),'[1]tabela de preços'!$D$4:$E$14,2,0)</f>
        <v>90</v>
      </c>
      <c r="K3339" s="3">
        <v>9000</v>
      </c>
      <c r="L3339" s="3">
        <v>3031</v>
      </c>
      <c r="M3339" s="3">
        <v>5969</v>
      </c>
      <c r="N3339" t="s">
        <v>24</v>
      </c>
    </row>
    <row r="3340" spans="2:14" hidden="1" x14ac:dyDescent="0.25">
      <c r="B3340" s="2">
        <v>42657</v>
      </c>
      <c r="C3340" s="7">
        <f>YEAR(base[[#This Row],[Data]])</f>
        <v>2016</v>
      </c>
      <c r="D3340" s="7" t="str">
        <f>UPPER(TEXT(base[[#This Row],[Data]],"mmm"))</f>
        <v>OUT</v>
      </c>
      <c r="E3340" t="s">
        <v>22</v>
      </c>
      <c r="F3340" t="s">
        <v>16</v>
      </c>
      <c r="G3340" t="str">
        <f>PROPER(base[[#This Row],[Evento]]&amp;" "&amp;base[[#This Row],[Tipo]])</f>
        <v>Despedida Adulto</v>
      </c>
      <c r="H3340" t="s">
        <v>15</v>
      </c>
      <c r="I3340">
        <v>150</v>
      </c>
      <c r="J3340" s="3">
        <f>VLOOKUP(_xlfn.CONCAT(base[[#This Row],[Evento]],base[[#This Row],[Tipo]]),'[1]tabela de preços'!$D$4:$E$14,2,0)</f>
        <v>120</v>
      </c>
      <c r="K3340" s="3">
        <v>18000</v>
      </c>
      <c r="L3340" s="3">
        <v>6166</v>
      </c>
      <c r="M3340" s="3">
        <v>11834</v>
      </c>
      <c r="N3340" t="s">
        <v>24</v>
      </c>
    </row>
    <row r="3341" spans="2:14" hidden="1" x14ac:dyDescent="0.25">
      <c r="B3341" s="2">
        <v>42396</v>
      </c>
      <c r="C3341" s="7">
        <f>YEAR(base[[#This Row],[Data]])</f>
        <v>2016</v>
      </c>
      <c r="D3341" s="7" t="str">
        <f>UPPER(TEXT(base[[#This Row],[Data]],"mmm"))</f>
        <v>JAN</v>
      </c>
      <c r="E3341" t="s">
        <v>10</v>
      </c>
      <c r="F3341" t="s">
        <v>11</v>
      </c>
      <c r="G3341" t="str">
        <f>PROPER(base[[#This Row],[Evento]]&amp;" "&amp;base[[#This Row],[Tipo]])</f>
        <v>Aniversário Infantil</v>
      </c>
      <c r="H3341" t="s">
        <v>12</v>
      </c>
      <c r="I3341">
        <v>50</v>
      </c>
      <c r="J3341" s="3">
        <f>VLOOKUP(_xlfn.CONCAT(base[[#This Row],[Evento]],base[[#This Row],[Tipo]]),'[1]tabela de preços'!$D$4:$E$14,2,0)</f>
        <v>70</v>
      </c>
      <c r="K3341" s="3">
        <v>3500</v>
      </c>
      <c r="L3341" s="3">
        <v>1559</v>
      </c>
      <c r="M3341" s="3">
        <v>1941</v>
      </c>
      <c r="N3341" t="s">
        <v>24</v>
      </c>
    </row>
    <row r="3342" spans="2:14" hidden="1" x14ac:dyDescent="0.25">
      <c r="B3342" s="2">
        <v>42581</v>
      </c>
      <c r="C3342" s="7">
        <f>YEAR(base[[#This Row],[Data]])</f>
        <v>2016</v>
      </c>
      <c r="D3342" s="7" t="str">
        <f>UPPER(TEXT(base[[#This Row],[Data]],"mmm"))</f>
        <v>JUL</v>
      </c>
      <c r="E3342" t="s">
        <v>10</v>
      </c>
      <c r="F3342" t="s">
        <v>14</v>
      </c>
      <c r="G3342" t="str">
        <f>PROPER(base[[#This Row],[Evento]]&amp;" "&amp;base[[#This Row],[Tipo]])</f>
        <v>Aniversário Teen</v>
      </c>
      <c r="H3342" t="s">
        <v>15</v>
      </c>
      <c r="I3342">
        <v>100</v>
      </c>
      <c r="J3342" s="3">
        <f>VLOOKUP(_xlfn.CONCAT(base[[#This Row],[Evento]],base[[#This Row],[Tipo]]),'[1]tabela de preços'!$D$4:$E$14,2,0)</f>
        <v>90</v>
      </c>
      <c r="K3342" s="3">
        <v>9000</v>
      </c>
      <c r="L3342" s="3">
        <v>3795</v>
      </c>
      <c r="M3342" s="3">
        <v>5205</v>
      </c>
      <c r="N3342" t="s">
        <v>24</v>
      </c>
    </row>
    <row r="3343" spans="2:14" hidden="1" x14ac:dyDescent="0.25">
      <c r="B3343" s="2">
        <v>42561</v>
      </c>
      <c r="C3343" s="7">
        <f>YEAR(base[[#This Row],[Data]])</f>
        <v>2016</v>
      </c>
      <c r="D3343" s="7" t="str">
        <f>UPPER(TEXT(base[[#This Row],[Data]],"mmm"))</f>
        <v>JUL</v>
      </c>
      <c r="E3343" t="s">
        <v>10</v>
      </c>
      <c r="F3343" t="s">
        <v>16</v>
      </c>
      <c r="G3343" t="str">
        <f>PROPER(base[[#This Row],[Evento]]&amp;" "&amp;base[[#This Row],[Tipo]])</f>
        <v>Aniversário Adulto</v>
      </c>
      <c r="H3343" t="s">
        <v>12</v>
      </c>
      <c r="I3343">
        <v>150</v>
      </c>
      <c r="J3343" s="3">
        <f>VLOOKUP(_xlfn.CONCAT(base[[#This Row],[Evento]],base[[#This Row],[Tipo]]),'[1]tabela de preços'!$D$4:$E$14,2,0)</f>
        <v>120</v>
      </c>
      <c r="K3343" s="3">
        <v>18000</v>
      </c>
      <c r="L3343" s="3">
        <v>6892</v>
      </c>
      <c r="M3343" s="3">
        <v>11108</v>
      </c>
      <c r="N3343" t="s">
        <v>24</v>
      </c>
    </row>
    <row r="3344" spans="2:14" hidden="1" x14ac:dyDescent="0.25">
      <c r="B3344" s="2">
        <v>42591</v>
      </c>
      <c r="C3344" s="7">
        <f>YEAR(base[[#This Row],[Data]])</f>
        <v>2016</v>
      </c>
      <c r="D3344" s="7" t="str">
        <f>UPPER(TEXT(base[[#This Row],[Data]],"mmm"))</f>
        <v>AGO</v>
      </c>
      <c r="E3344" t="s">
        <v>10</v>
      </c>
      <c r="F3344" t="s">
        <v>17</v>
      </c>
      <c r="G3344" t="str">
        <f>PROPER(base[[#This Row],[Evento]]&amp;" "&amp;base[[#This Row],[Tipo]])</f>
        <v>Aniversário Melhor Idade</v>
      </c>
      <c r="H3344" t="s">
        <v>15</v>
      </c>
      <c r="I3344">
        <v>70</v>
      </c>
      <c r="J3344" s="3">
        <f>VLOOKUP(_xlfn.CONCAT(base[[#This Row],[Evento]],base[[#This Row],[Tipo]]),'[1]tabela de preços'!$D$4:$E$14,2,0)</f>
        <v>120</v>
      </c>
      <c r="K3344" s="3">
        <v>8400</v>
      </c>
      <c r="L3344" s="3">
        <v>3758</v>
      </c>
      <c r="M3344" s="3">
        <v>4642</v>
      </c>
      <c r="N3344" t="s">
        <v>24</v>
      </c>
    </row>
    <row r="3345" spans="2:14" hidden="1" x14ac:dyDescent="0.25">
      <c r="B3345" s="2">
        <v>42458</v>
      </c>
      <c r="C3345" s="7">
        <f>YEAR(base[[#This Row],[Data]])</f>
        <v>2016</v>
      </c>
      <c r="D3345" s="7" t="str">
        <f>UPPER(TEXT(base[[#This Row],[Data]],"mmm"))</f>
        <v>MAR</v>
      </c>
      <c r="E3345" t="s">
        <v>18</v>
      </c>
      <c r="F3345" t="s">
        <v>16</v>
      </c>
      <c r="G3345" t="str">
        <f>PROPER(base[[#This Row],[Evento]]&amp;" "&amp;base[[#This Row],[Tipo]])</f>
        <v>Casamento Adulto</v>
      </c>
      <c r="H3345" t="s">
        <v>12</v>
      </c>
      <c r="I3345">
        <v>120</v>
      </c>
      <c r="J3345" s="3">
        <f>VLOOKUP(_xlfn.CONCAT(base[[#This Row],[Evento]],base[[#This Row],[Tipo]]),'[1]tabela de preços'!$D$4:$E$14,2,0)</f>
        <v>150</v>
      </c>
      <c r="K3345" s="3">
        <v>18000</v>
      </c>
      <c r="L3345" s="3">
        <v>7917</v>
      </c>
      <c r="M3345" s="3">
        <v>10083</v>
      </c>
      <c r="N3345" t="s">
        <v>24</v>
      </c>
    </row>
    <row r="3346" spans="2:14" hidden="1" x14ac:dyDescent="0.25">
      <c r="B3346" s="2">
        <v>43017</v>
      </c>
      <c r="C3346" s="7">
        <f>YEAR(base[[#This Row],[Data]])</f>
        <v>2017</v>
      </c>
      <c r="D3346" s="7" t="str">
        <f>UPPER(TEXT(base[[#This Row],[Data]],"mmm"))</f>
        <v>OUT</v>
      </c>
      <c r="E3346" t="s">
        <v>19</v>
      </c>
      <c r="F3346" t="s">
        <v>16</v>
      </c>
      <c r="G3346" t="str">
        <f>PROPER(base[[#This Row],[Evento]]&amp;" "&amp;base[[#This Row],[Tipo]])</f>
        <v>Bodas Adulto</v>
      </c>
      <c r="H3346" t="s">
        <v>15</v>
      </c>
      <c r="I3346">
        <v>100</v>
      </c>
      <c r="J3346" s="3">
        <f>VLOOKUP(_xlfn.CONCAT(base[[#This Row],[Evento]],base[[#This Row],[Tipo]]),'[1]tabela de preços'!$D$4:$E$14,2,0)</f>
        <v>150</v>
      </c>
      <c r="K3346" s="3">
        <v>15000</v>
      </c>
      <c r="L3346" s="3">
        <v>6659</v>
      </c>
      <c r="M3346" s="3">
        <v>8341</v>
      </c>
      <c r="N3346" t="s">
        <v>24</v>
      </c>
    </row>
    <row r="3347" spans="2:14" hidden="1" x14ac:dyDescent="0.25">
      <c r="B3347" s="2">
        <v>42425</v>
      </c>
      <c r="C3347" s="7">
        <f>YEAR(base[[#This Row],[Data]])</f>
        <v>2016</v>
      </c>
      <c r="D3347" s="7" t="str">
        <f>UPPER(TEXT(base[[#This Row],[Data]],"mmm"))</f>
        <v>FEV</v>
      </c>
      <c r="E3347" t="s">
        <v>19</v>
      </c>
      <c r="F3347" t="s">
        <v>17</v>
      </c>
      <c r="G3347" t="str">
        <f>PROPER(base[[#This Row],[Evento]]&amp;" "&amp;base[[#This Row],[Tipo]])</f>
        <v>Bodas Melhor Idade</v>
      </c>
      <c r="H3347" t="s">
        <v>12</v>
      </c>
      <c r="I3347">
        <v>200</v>
      </c>
      <c r="J3347" s="3">
        <f>VLOOKUP(_xlfn.CONCAT(base[[#This Row],[Evento]],base[[#This Row],[Tipo]]),'[1]tabela de preços'!$D$4:$E$14,2,0)</f>
        <v>120</v>
      </c>
      <c r="K3347" s="3">
        <v>24000</v>
      </c>
      <c r="L3347" s="3">
        <v>8050</v>
      </c>
      <c r="M3347" s="3">
        <v>15950</v>
      </c>
      <c r="N3347" t="s">
        <v>24</v>
      </c>
    </row>
    <row r="3348" spans="2:14" hidden="1" x14ac:dyDescent="0.25">
      <c r="B3348" s="2">
        <v>42568</v>
      </c>
      <c r="C3348" s="7">
        <f>YEAR(base[[#This Row],[Data]])</f>
        <v>2016</v>
      </c>
      <c r="D3348" s="7" t="str">
        <f>UPPER(TEXT(base[[#This Row],[Data]],"mmm"))</f>
        <v>JUL</v>
      </c>
      <c r="E3348" t="s">
        <v>20</v>
      </c>
      <c r="F3348" t="s">
        <v>16</v>
      </c>
      <c r="G3348" t="str">
        <f>PROPER(base[[#This Row],[Evento]]&amp;" "&amp;base[[#This Row],[Tipo]])</f>
        <v>Empresa Adulto</v>
      </c>
      <c r="H3348" t="s">
        <v>15</v>
      </c>
      <c r="I3348">
        <v>50</v>
      </c>
      <c r="J3348" s="3">
        <f>VLOOKUP(_xlfn.CONCAT(base[[#This Row],[Evento]],base[[#This Row],[Tipo]]),'[1]tabela de preços'!$D$4:$E$14,2,0)</f>
        <v>100</v>
      </c>
      <c r="K3348" s="3">
        <v>5000</v>
      </c>
      <c r="L3348" s="3">
        <v>1915</v>
      </c>
      <c r="M3348" s="3">
        <v>3085</v>
      </c>
      <c r="N3348" t="s">
        <v>24</v>
      </c>
    </row>
    <row r="3349" spans="2:14" hidden="1" x14ac:dyDescent="0.25">
      <c r="B3349" s="2">
        <v>42903</v>
      </c>
      <c r="C3349" s="7">
        <f>YEAR(base[[#This Row],[Data]])</f>
        <v>2017</v>
      </c>
      <c r="D3349" s="7" t="str">
        <f>UPPER(TEXT(base[[#This Row],[Data]],"mmm"))</f>
        <v>JUN</v>
      </c>
      <c r="E3349" t="s">
        <v>21</v>
      </c>
      <c r="F3349" t="s">
        <v>14</v>
      </c>
      <c r="G3349" t="str">
        <f>PROPER(base[[#This Row],[Evento]]&amp;" "&amp;base[[#This Row],[Tipo]])</f>
        <v>15 Anos Teen</v>
      </c>
      <c r="H3349" t="s">
        <v>12</v>
      </c>
      <c r="I3349">
        <v>100</v>
      </c>
      <c r="J3349" s="3">
        <f>VLOOKUP(_xlfn.CONCAT(base[[#This Row],[Evento]],base[[#This Row],[Tipo]]),'[1]tabela de preços'!$D$4:$E$14,2,0)</f>
        <v>90</v>
      </c>
      <c r="K3349" s="3">
        <v>9000</v>
      </c>
      <c r="L3349" s="3">
        <v>3673</v>
      </c>
      <c r="M3349" s="3">
        <v>5327</v>
      </c>
      <c r="N3349" t="s">
        <v>24</v>
      </c>
    </row>
    <row r="3350" spans="2:14" hidden="1" x14ac:dyDescent="0.25">
      <c r="B3350" s="2">
        <v>42822</v>
      </c>
      <c r="C3350" s="7">
        <f>YEAR(base[[#This Row],[Data]])</f>
        <v>2017</v>
      </c>
      <c r="D3350" s="7" t="str">
        <f>UPPER(TEXT(base[[#This Row],[Data]],"mmm"))</f>
        <v>MAR</v>
      </c>
      <c r="E3350" t="s">
        <v>22</v>
      </c>
      <c r="F3350" t="s">
        <v>16</v>
      </c>
      <c r="G3350" t="str">
        <f>PROPER(base[[#This Row],[Evento]]&amp;" "&amp;base[[#This Row],[Tipo]])</f>
        <v>Despedida Adulto</v>
      </c>
      <c r="H3350" t="s">
        <v>15</v>
      </c>
      <c r="I3350">
        <v>150</v>
      </c>
      <c r="J3350" s="3">
        <f>VLOOKUP(_xlfn.CONCAT(base[[#This Row],[Evento]],base[[#This Row],[Tipo]]),'[1]tabela de preços'!$D$4:$E$14,2,0)</f>
        <v>120</v>
      </c>
      <c r="K3350" s="3">
        <v>18000</v>
      </c>
      <c r="L3350" s="3">
        <v>7187</v>
      </c>
      <c r="M3350" s="3">
        <v>10813</v>
      </c>
      <c r="N3350" t="s">
        <v>24</v>
      </c>
    </row>
    <row r="3351" spans="2:14" hidden="1" x14ac:dyDescent="0.25">
      <c r="B3351" s="2">
        <v>42624</v>
      </c>
      <c r="C3351" s="7">
        <f>YEAR(base[[#This Row],[Data]])</f>
        <v>2016</v>
      </c>
      <c r="D3351" s="7" t="str">
        <f>UPPER(TEXT(base[[#This Row],[Data]],"mmm"))</f>
        <v>SET</v>
      </c>
      <c r="E3351" t="s">
        <v>10</v>
      </c>
      <c r="F3351" t="s">
        <v>11</v>
      </c>
      <c r="G3351" t="str">
        <f>PROPER(base[[#This Row],[Evento]]&amp;" "&amp;base[[#This Row],[Tipo]])</f>
        <v>Aniversário Infantil</v>
      </c>
      <c r="H3351" t="s">
        <v>12</v>
      </c>
      <c r="I3351">
        <v>50</v>
      </c>
      <c r="J3351" s="3">
        <f>VLOOKUP(_xlfn.CONCAT(base[[#This Row],[Evento]],base[[#This Row],[Tipo]]),'[1]tabela de preços'!$D$4:$E$14,2,0)</f>
        <v>70</v>
      </c>
      <c r="K3351" s="3">
        <v>3500</v>
      </c>
      <c r="L3351" s="3">
        <v>1194</v>
      </c>
      <c r="M3351" s="3">
        <v>2306</v>
      </c>
      <c r="N3351" t="s">
        <v>24</v>
      </c>
    </row>
    <row r="3352" spans="2:14" hidden="1" x14ac:dyDescent="0.25">
      <c r="B3352" s="2">
        <v>42817</v>
      </c>
      <c r="C3352" s="7">
        <f>YEAR(base[[#This Row],[Data]])</f>
        <v>2017</v>
      </c>
      <c r="D3352" s="7" t="str">
        <f>UPPER(TEXT(base[[#This Row],[Data]],"mmm"))</f>
        <v>MAR</v>
      </c>
      <c r="E3352" t="s">
        <v>10</v>
      </c>
      <c r="F3352" t="s">
        <v>14</v>
      </c>
      <c r="G3352" t="str">
        <f>PROPER(base[[#This Row],[Evento]]&amp;" "&amp;base[[#This Row],[Tipo]])</f>
        <v>Aniversário Teen</v>
      </c>
      <c r="H3352" t="s">
        <v>15</v>
      </c>
      <c r="I3352">
        <v>100</v>
      </c>
      <c r="J3352" s="3">
        <f>VLOOKUP(_xlfn.CONCAT(base[[#This Row],[Evento]],base[[#This Row],[Tipo]]),'[1]tabela de preços'!$D$4:$E$14,2,0)</f>
        <v>90</v>
      </c>
      <c r="K3352" s="3">
        <v>9000</v>
      </c>
      <c r="L3352" s="3">
        <v>3201</v>
      </c>
      <c r="M3352" s="3">
        <v>5799</v>
      </c>
      <c r="N3352" t="s">
        <v>24</v>
      </c>
    </row>
    <row r="3353" spans="2:14" hidden="1" x14ac:dyDescent="0.25">
      <c r="B3353" s="2">
        <v>42389</v>
      </c>
      <c r="C3353" s="7">
        <f>YEAR(base[[#This Row],[Data]])</f>
        <v>2016</v>
      </c>
      <c r="D3353" s="7" t="str">
        <f>UPPER(TEXT(base[[#This Row],[Data]],"mmm"))</f>
        <v>JAN</v>
      </c>
      <c r="E3353" t="s">
        <v>10</v>
      </c>
      <c r="F3353" t="s">
        <v>16</v>
      </c>
      <c r="G3353" t="str">
        <f>PROPER(base[[#This Row],[Evento]]&amp;" "&amp;base[[#This Row],[Tipo]])</f>
        <v>Aniversário Adulto</v>
      </c>
      <c r="H3353" t="s">
        <v>12</v>
      </c>
      <c r="I3353">
        <v>150</v>
      </c>
      <c r="J3353" s="3">
        <f>VLOOKUP(_xlfn.CONCAT(base[[#This Row],[Evento]],base[[#This Row],[Tipo]]),'[1]tabela de preços'!$D$4:$E$14,2,0)</f>
        <v>120</v>
      </c>
      <c r="K3353" s="3">
        <v>18000</v>
      </c>
      <c r="L3353" s="3">
        <v>7792</v>
      </c>
      <c r="M3353" s="3">
        <v>10208</v>
      </c>
      <c r="N3353" t="s">
        <v>24</v>
      </c>
    </row>
    <row r="3354" spans="2:14" hidden="1" x14ac:dyDescent="0.25">
      <c r="B3354" s="2">
        <v>43004</v>
      </c>
      <c r="C3354" s="7">
        <f>YEAR(base[[#This Row],[Data]])</f>
        <v>2017</v>
      </c>
      <c r="D3354" s="7" t="str">
        <f>UPPER(TEXT(base[[#This Row],[Data]],"mmm"))</f>
        <v>SET</v>
      </c>
      <c r="E3354" t="s">
        <v>10</v>
      </c>
      <c r="F3354" t="s">
        <v>17</v>
      </c>
      <c r="G3354" t="str">
        <f>PROPER(base[[#This Row],[Evento]]&amp;" "&amp;base[[#This Row],[Tipo]])</f>
        <v>Aniversário Melhor Idade</v>
      </c>
      <c r="H3354" t="s">
        <v>15</v>
      </c>
      <c r="I3354">
        <v>70</v>
      </c>
      <c r="J3354" s="3">
        <f>VLOOKUP(_xlfn.CONCAT(base[[#This Row],[Evento]],base[[#This Row],[Tipo]]),'[1]tabela de preços'!$D$4:$E$14,2,0)</f>
        <v>120</v>
      </c>
      <c r="K3354" s="3">
        <v>8400</v>
      </c>
      <c r="L3354" s="3">
        <v>3452</v>
      </c>
      <c r="M3354" s="3">
        <v>4948</v>
      </c>
      <c r="N3354" t="s">
        <v>24</v>
      </c>
    </row>
    <row r="3355" spans="2:14" hidden="1" x14ac:dyDescent="0.25">
      <c r="B3355" s="2">
        <v>42913</v>
      </c>
      <c r="C3355" s="7">
        <f>YEAR(base[[#This Row],[Data]])</f>
        <v>2017</v>
      </c>
      <c r="D3355" s="7" t="str">
        <f>UPPER(TEXT(base[[#This Row],[Data]],"mmm"))</f>
        <v>JUN</v>
      </c>
      <c r="E3355" t="s">
        <v>18</v>
      </c>
      <c r="F3355" t="s">
        <v>16</v>
      </c>
      <c r="G3355" t="str">
        <f>PROPER(base[[#This Row],[Evento]]&amp;" "&amp;base[[#This Row],[Tipo]])</f>
        <v>Casamento Adulto</v>
      </c>
      <c r="H3355" t="s">
        <v>12</v>
      </c>
      <c r="I3355">
        <v>120</v>
      </c>
      <c r="J3355" s="3">
        <f>VLOOKUP(_xlfn.CONCAT(base[[#This Row],[Evento]],base[[#This Row],[Tipo]]),'[1]tabela de preços'!$D$4:$E$14,2,0)</f>
        <v>150</v>
      </c>
      <c r="K3355" s="3">
        <v>18000</v>
      </c>
      <c r="L3355" s="3">
        <v>6256</v>
      </c>
      <c r="M3355" s="3">
        <v>11744</v>
      </c>
      <c r="N3355" t="s">
        <v>24</v>
      </c>
    </row>
    <row r="3356" spans="2:14" hidden="1" x14ac:dyDescent="0.25">
      <c r="B3356" s="2">
        <v>42645</v>
      </c>
      <c r="C3356" s="7">
        <f>YEAR(base[[#This Row],[Data]])</f>
        <v>2016</v>
      </c>
      <c r="D3356" s="7" t="str">
        <f>UPPER(TEXT(base[[#This Row],[Data]],"mmm"))</f>
        <v>OUT</v>
      </c>
      <c r="E3356" t="s">
        <v>19</v>
      </c>
      <c r="F3356" t="s">
        <v>16</v>
      </c>
      <c r="G3356" t="str">
        <f>PROPER(base[[#This Row],[Evento]]&amp;" "&amp;base[[#This Row],[Tipo]])</f>
        <v>Bodas Adulto</v>
      </c>
      <c r="H3356" t="s">
        <v>15</v>
      </c>
      <c r="I3356">
        <v>100</v>
      </c>
      <c r="J3356" s="3">
        <f>VLOOKUP(_xlfn.CONCAT(base[[#This Row],[Evento]],base[[#This Row],[Tipo]]),'[1]tabela de preços'!$D$4:$E$14,2,0)</f>
        <v>150</v>
      </c>
      <c r="K3356" s="3">
        <v>15000</v>
      </c>
      <c r="L3356" s="3">
        <v>5210</v>
      </c>
      <c r="M3356" s="3">
        <v>9790</v>
      </c>
      <c r="N3356" t="s">
        <v>24</v>
      </c>
    </row>
    <row r="3357" spans="2:14" hidden="1" x14ac:dyDescent="0.25">
      <c r="B3357" s="2">
        <v>42701</v>
      </c>
      <c r="C3357" s="7">
        <f>YEAR(base[[#This Row],[Data]])</f>
        <v>2016</v>
      </c>
      <c r="D3357" s="7" t="str">
        <f>UPPER(TEXT(base[[#This Row],[Data]],"mmm"))</f>
        <v>NOV</v>
      </c>
      <c r="E3357" t="s">
        <v>19</v>
      </c>
      <c r="F3357" t="s">
        <v>17</v>
      </c>
      <c r="G3357" t="str">
        <f>PROPER(base[[#This Row],[Evento]]&amp;" "&amp;base[[#This Row],[Tipo]])</f>
        <v>Bodas Melhor Idade</v>
      </c>
      <c r="H3357" t="s">
        <v>12</v>
      </c>
      <c r="I3357">
        <v>200</v>
      </c>
      <c r="J3357" s="3">
        <f>VLOOKUP(_xlfn.CONCAT(base[[#This Row],[Evento]],base[[#This Row],[Tipo]]),'[1]tabela de preços'!$D$4:$E$14,2,0)</f>
        <v>120</v>
      </c>
      <c r="K3357" s="3">
        <v>24000</v>
      </c>
      <c r="L3357" s="3">
        <v>8998</v>
      </c>
      <c r="M3357" s="3">
        <v>15002</v>
      </c>
      <c r="N3357" t="s">
        <v>24</v>
      </c>
    </row>
    <row r="3358" spans="2:14" hidden="1" x14ac:dyDescent="0.25">
      <c r="B3358" s="2">
        <v>42407</v>
      </c>
      <c r="C3358" s="7">
        <f>YEAR(base[[#This Row],[Data]])</f>
        <v>2016</v>
      </c>
      <c r="D3358" s="7" t="str">
        <f>UPPER(TEXT(base[[#This Row],[Data]],"mmm"))</f>
        <v>FEV</v>
      </c>
      <c r="E3358" t="s">
        <v>20</v>
      </c>
      <c r="F3358" t="s">
        <v>16</v>
      </c>
      <c r="G3358" t="str">
        <f>PROPER(base[[#This Row],[Evento]]&amp;" "&amp;base[[#This Row],[Tipo]])</f>
        <v>Empresa Adulto</v>
      </c>
      <c r="H3358" t="s">
        <v>15</v>
      </c>
      <c r="I3358">
        <v>50</v>
      </c>
      <c r="J3358" s="3">
        <f>VLOOKUP(_xlfn.CONCAT(base[[#This Row],[Evento]],base[[#This Row],[Tipo]]),'[1]tabela de preços'!$D$4:$E$14,2,0)</f>
        <v>100</v>
      </c>
      <c r="K3358" s="3">
        <v>5000</v>
      </c>
      <c r="L3358" s="3">
        <v>1661</v>
      </c>
      <c r="M3358" s="3">
        <v>3339</v>
      </c>
      <c r="N3358" t="s">
        <v>24</v>
      </c>
    </row>
    <row r="3359" spans="2:14" hidden="1" x14ac:dyDescent="0.25">
      <c r="B3359" s="2">
        <v>42956</v>
      </c>
      <c r="C3359" s="7">
        <f>YEAR(base[[#This Row],[Data]])</f>
        <v>2017</v>
      </c>
      <c r="D3359" s="7" t="str">
        <f>UPPER(TEXT(base[[#This Row],[Data]],"mmm"))</f>
        <v>AGO</v>
      </c>
      <c r="E3359" t="s">
        <v>21</v>
      </c>
      <c r="F3359" t="s">
        <v>14</v>
      </c>
      <c r="G3359" t="str">
        <f>PROPER(base[[#This Row],[Evento]]&amp;" "&amp;base[[#This Row],[Tipo]])</f>
        <v>15 Anos Teen</v>
      </c>
      <c r="H3359" t="s">
        <v>12</v>
      </c>
      <c r="I3359">
        <v>100</v>
      </c>
      <c r="J3359" s="3">
        <f>VLOOKUP(_xlfn.CONCAT(base[[#This Row],[Evento]],base[[#This Row],[Tipo]]),'[1]tabela de preços'!$D$4:$E$14,2,0)</f>
        <v>90</v>
      </c>
      <c r="K3359" s="3">
        <v>9000</v>
      </c>
      <c r="L3359" s="3">
        <v>4041</v>
      </c>
      <c r="M3359" s="3">
        <v>4959</v>
      </c>
      <c r="N3359" t="s">
        <v>24</v>
      </c>
    </row>
    <row r="3360" spans="2:14" hidden="1" x14ac:dyDescent="0.25">
      <c r="B3360" s="2">
        <v>42668</v>
      </c>
      <c r="C3360" s="7">
        <f>YEAR(base[[#This Row],[Data]])</f>
        <v>2016</v>
      </c>
      <c r="D3360" s="7" t="str">
        <f>UPPER(TEXT(base[[#This Row],[Data]],"mmm"))</f>
        <v>OUT</v>
      </c>
      <c r="E3360" t="s">
        <v>22</v>
      </c>
      <c r="F3360" t="s">
        <v>16</v>
      </c>
      <c r="G3360" t="str">
        <f>PROPER(base[[#This Row],[Evento]]&amp;" "&amp;base[[#This Row],[Tipo]])</f>
        <v>Despedida Adulto</v>
      </c>
      <c r="H3360" t="s">
        <v>15</v>
      </c>
      <c r="I3360">
        <v>150</v>
      </c>
      <c r="J3360" s="3">
        <f>VLOOKUP(_xlfn.CONCAT(base[[#This Row],[Evento]],base[[#This Row],[Tipo]]),'[1]tabela de preços'!$D$4:$E$14,2,0)</f>
        <v>120</v>
      </c>
      <c r="K3360" s="3">
        <v>18000</v>
      </c>
      <c r="L3360" s="3">
        <v>7474</v>
      </c>
      <c r="M3360" s="3">
        <v>10526</v>
      </c>
      <c r="N3360" t="s">
        <v>24</v>
      </c>
    </row>
    <row r="3361" spans="2:14" hidden="1" x14ac:dyDescent="0.25">
      <c r="B3361" s="2">
        <v>42471</v>
      </c>
      <c r="C3361" s="7">
        <f>YEAR(base[[#This Row],[Data]])</f>
        <v>2016</v>
      </c>
      <c r="D3361" s="7" t="str">
        <f>UPPER(TEXT(base[[#This Row],[Data]],"mmm"))</f>
        <v>ABR</v>
      </c>
      <c r="E3361" t="s">
        <v>10</v>
      </c>
      <c r="F3361" t="s">
        <v>11</v>
      </c>
      <c r="G3361" t="str">
        <f>PROPER(base[[#This Row],[Evento]]&amp;" "&amp;base[[#This Row],[Tipo]])</f>
        <v>Aniversário Infantil</v>
      </c>
      <c r="H3361" t="s">
        <v>12</v>
      </c>
      <c r="I3361">
        <v>50</v>
      </c>
      <c r="J3361" s="3">
        <f>VLOOKUP(_xlfn.CONCAT(base[[#This Row],[Evento]],base[[#This Row],[Tipo]]),'[1]tabela de preços'!$D$4:$E$14,2,0)</f>
        <v>70</v>
      </c>
      <c r="K3361" s="3">
        <v>3500</v>
      </c>
      <c r="L3361" s="3">
        <v>1239</v>
      </c>
      <c r="M3361" s="3">
        <v>2261</v>
      </c>
      <c r="N3361" t="s">
        <v>24</v>
      </c>
    </row>
    <row r="3362" spans="2:14" hidden="1" x14ac:dyDescent="0.25">
      <c r="B3362" s="2">
        <v>42548</v>
      </c>
      <c r="C3362" s="7">
        <f>YEAR(base[[#This Row],[Data]])</f>
        <v>2016</v>
      </c>
      <c r="D3362" s="7" t="str">
        <f>UPPER(TEXT(base[[#This Row],[Data]],"mmm"))</f>
        <v>JUN</v>
      </c>
      <c r="E3362" t="s">
        <v>10</v>
      </c>
      <c r="F3362" t="s">
        <v>14</v>
      </c>
      <c r="G3362" t="str">
        <f>PROPER(base[[#This Row],[Evento]]&amp;" "&amp;base[[#This Row],[Tipo]])</f>
        <v>Aniversário Teen</v>
      </c>
      <c r="H3362" t="s">
        <v>15</v>
      </c>
      <c r="I3362">
        <v>100</v>
      </c>
      <c r="J3362" s="3">
        <f>VLOOKUP(_xlfn.CONCAT(base[[#This Row],[Evento]],base[[#This Row],[Tipo]]),'[1]tabela de preços'!$D$4:$E$14,2,0)</f>
        <v>90</v>
      </c>
      <c r="K3362" s="3">
        <v>9000</v>
      </c>
      <c r="L3362" s="3">
        <v>4038</v>
      </c>
      <c r="M3362" s="3">
        <v>4962</v>
      </c>
      <c r="N3362" t="s">
        <v>24</v>
      </c>
    </row>
    <row r="3363" spans="2:14" hidden="1" x14ac:dyDescent="0.25">
      <c r="B3363" s="2">
        <v>42619</v>
      </c>
      <c r="C3363" s="7">
        <f>YEAR(base[[#This Row],[Data]])</f>
        <v>2016</v>
      </c>
      <c r="D3363" s="7" t="str">
        <f>UPPER(TEXT(base[[#This Row],[Data]],"mmm"))</f>
        <v>SET</v>
      </c>
      <c r="E3363" t="s">
        <v>10</v>
      </c>
      <c r="F3363" t="s">
        <v>16</v>
      </c>
      <c r="G3363" t="str">
        <f>PROPER(base[[#This Row],[Evento]]&amp;" "&amp;base[[#This Row],[Tipo]])</f>
        <v>Aniversário Adulto</v>
      </c>
      <c r="H3363" t="s">
        <v>12</v>
      </c>
      <c r="I3363">
        <v>150</v>
      </c>
      <c r="J3363" s="3">
        <f>VLOOKUP(_xlfn.CONCAT(base[[#This Row],[Evento]],base[[#This Row],[Tipo]]),'[1]tabela de preços'!$D$4:$E$14,2,0)</f>
        <v>120</v>
      </c>
      <c r="K3363" s="3">
        <v>18000</v>
      </c>
      <c r="L3363" s="3">
        <v>6075</v>
      </c>
      <c r="M3363" s="3">
        <v>11925</v>
      </c>
      <c r="N3363" t="s">
        <v>24</v>
      </c>
    </row>
    <row r="3364" spans="2:14" hidden="1" x14ac:dyDescent="0.25">
      <c r="B3364" s="2">
        <v>42869</v>
      </c>
      <c r="C3364" s="7">
        <f>YEAR(base[[#This Row],[Data]])</f>
        <v>2017</v>
      </c>
      <c r="D3364" s="7" t="str">
        <f>UPPER(TEXT(base[[#This Row],[Data]],"mmm"))</f>
        <v>MAI</v>
      </c>
      <c r="E3364" t="s">
        <v>10</v>
      </c>
      <c r="F3364" t="s">
        <v>17</v>
      </c>
      <c r="G3364" t="str">
        <f>PROPER(base[[#This Row],[Evento]]&amp;" "&amp;base[[#This Row],[Tipo]])</f>
        <v>Aniversário Melhor Idade</v>
      </c>
      <c r="H3364" t="s">
        <v>15</v>
      </c>
      <c r="I3364">
        <v>70</v>
      </c>
      <c r="J3364" s="3">
        <f>VLOOKUP(_xlfn.CONCAT(base[[#This Row],[Evento]],base[[#This Row],[Tipo]]),'[1]tabela de preços'!$D$4:$E$14,2,0)</f>
        <v>120</v>
      </c>
      <c r="K3364" s="3">
        <v>8400</v>
      </c>
      <c r="L3364" s="3">
        <v>3426</v>
      </c>
      <c r="M3364" s="3">
        <v>4974</v>
      </c>
      <c r="N3364" t="s">
        <v>24</v>
      </c>
    </row>
    <row r="3365" spans="2:14" hidden="1" x14ac:dyDescent="0.25">
      <c r="B3365" s="2">
        <v>42986</v>
      </c>
      <c r="C3365" s="7">
        <f>YEAR(base[[#This Row],[Data]])</f>
        <v>2017</v>
      </c>
      <c r="D3365" s="7" t="str">
        <f>UPPER(TEXT(base[[#This Row],[Data]],"mmm"))</f>
        <v>SET</v>
      </c>
      <c r="E3365" t="s">
        <v>18</v>
      </c>
      <c r="F3365" t="s">
        <v>16</v>
      </c>
      <c r="G3365" t="str">
        <f>PROPER(base[[#This Row],[Evento]]&amp;" "&amp;base[[#This Row],[Tipo]])</f>
        <v>Casamento Adulto</v>
      </c>
      <c r="H3365" t="s">
        <v>12</v>
      </c>
      <c r="I3365">
        <v>120</v>
      </c>
      <c r="J3365" s="3">
        <f>VLOOKUP(_xlfn.CONCAT(base[[#This Row],[Evento]],base[[#This Row],[Tipo]]),'[1]tabela de preços'!$D$4:$E$14,2,0)</f>
        <v>150</v>
      </c>
      <c r="K3365" s="3">
        <v>18000</v>
      </c>
      <c r="L3365" s="3">
        <v>8065</v>
      </c>
      <c r="M3365" s="3">
        <v>9935</v>
      </c>
      <c r="N3365" t="s">
        <v>24</v>
      </c>
    </row>
    <row r="3366" spans="2:14" hidden="1" x14ac:dyDescent="0.25">
      <c r="B3366" s="2">
        <v>42671</v>
      </c>
      <c r="C3366" s="7">
        <f>YEAR(base[[#This Row],[Data]])</f>
        <v>2016</v>
      </c>
      <c r="D3366" s="7" t="str">
        <f>UPPER(TEXT(base[[#This Row],[Data]],"mmm"))</f>
        <v>OUT</v>
      </c>
      <c r="E3366" t="s">
        <v>19</v>
      </c>
      <c r="F3366" t="s">
        <v>16</v>
      </c>
      <c r="G3366" t="str">
        <f>PROPER(base[[#This Row],[Evento]]&amp;" "&amp;base[[#This Row],[Tipo]])</f>
        <v>Bodas Adulto</v>
      </c>
      <c r="H3366" t="s">
        <v>15</v>
      </c>
      <c r="I3366">
        <v>100</v>
      </c>
      <c r="J3366" s="3">
        <f>VLOOKUP(_xlfn.CONCAT(base[[#This Row],[Evento]],base[[#This Row],[Tipo]]),'[1]tabela de preços'!$D$4:$E$14,2,0)</f>
        <v>150</v>
      </c>
      <c r="K3366" s="3">
        <v>15000</v>
      </c>
      <c r="L3366" s="3">
        <v>4982</v>
      </c>
      <c r="M3366" s="3">
        <v>10018</v>
      </c>
      <c r="N3366" t="s">
        <v>24</v>
      </c>
    </row>
    <row r="3367" spans="2:14" hidden="1" x14ac:dyDescent="0.25">
      <c r="B3367" s="2">
        <v>42989</v>
      </c>
      <c r="C3367" s="7">
        <f>YEAR(base[[#This Row],[Data]])</f>
        <v>2017</v>
      </c>
      <c r="D3367" s="7" t="str">
        <f>UPPER(TEXT(base[[#This Row],[Data]],"mmm"))</f>
        <v>SET</v>
      </c>
      <c r="E3367" t="s">
        <v>19</v>
      </c>
      <c r="F3367" t="s">
        <v>17</v>
      </c>
      <c r="G3367" t="str">
        <f>PROPER(base[[#This Row],[Evento]]&amp;" "&amp;base[[#This Row],[Tipo]])</f>
        <v>Bodas Melhor Idade</v>
      </c>
      <c r="H3367" t="s">
        <v>12</v>
      </c>
      <c r="I3367">
        <v>200</v>
      </c>
      <c r="J3367" s="3">
        <f>VLOOKUP(_xlfn.CONCAT(base[[#This Row],[Evento]],base[[#This Row],[Tipo]]),'[1]tabela de preços'!$D$4:$E$14,2,0)</f>
        <v>120</v>
      </c>
      <c r="K3367" s="3">
        <v>24000</v>
      </c>
      <c r="L3367" s="3">
        <v>9338</v>
      </c>
      <c r="M3367" s="3">
        <v>14662</v>
      </c>
      <c r="N3367" t="s">
        <v>24</v>
      </c>
    </row>
    <row r="3368" spans="2:14" hidden="1" x14ac:dyDescent="0.25">
      <c r="B3368" s="2">
        <v>42926</v>
      </c>
      <c r="C3368" s="7">
        <f>YEAR(base[[#This Row],[Data]])</f>
        <v>2017</v>
      </c>
      <c r="D3368" s="7" t="str">
        <f>UPPER(TEXT(base[[#This Row],[Data]],"mmm"))</f>
        <v>JUL</v>
      </c>
      <c r="E3368" t="s">
        <v>20</v>
      </c>
      <c r="F3368" t="s">
        <v>16</v>
      </c>
      <c r="G3368" t="str">
        <f>PROPER(base[[#This Row],[Evento]]&amp;" "&amp;base[[#This Row],[Tipo]])</f>
        <v>Empresa Adulto</v>
      </c>
      <c r="H3368" t="s">
        <v>15</v>
      </c>
      <c r="I3368">
        <v>50</v>
      </c>
      <c r="J3368" s="3">
        <f>VLOOKUP(_xlfn.CONCAT(base[[#This Row],[Evento]],base[[#This Row],[Tipo]]),'[1]tabela de preços'!$D$4:$E$14,2,0)</f>
        <v>100</v>
      </c>
      <c r="K3368" s="3">
        <v>5000</v>
      </c>
      <c r="L3368" s="3">
        <v>1971</v>
      </c>
      <c r="M3368" s="3">
        <v>3029</v>
      </c>
      <c r="N3368" t="s">
        <v>24</v>
      </c>
    </row>
    <row r="3369" spans="2:14" hidden="1" x14ac:dyDescent="0.25">
      <c r="B3369" s="2">
        <v>42463</v>
      </c>
      <c r="C3369" s="7">
        <f>YEAR(base[[#This Row],[Data]])</f>
        <v>2016</v>
      </c>
      <c r="D3369" s="7" t="str">
        <f>UPPER(TEXT(base[[#This Row],[Data]],"mmm"))</f>
        <v>ABR</v>
      </c>
      <c r="E3369" t="s">
        <v>21</v>
      </c>
      <c r="F3369" t="s">
        <v>14</v>
      </c>
      <c r="G3369" t="str">
        <f>PROPER(base[[#This Row],[Evento]]&amp;" "&amp;base[[#This Row],[Tipo]])</f>
        <v>15 Anos Teen</v>
      </c>
      <c r="H3369" t="s">
        <v>12</v>
      </c>
      <c r="I3369">
        <v>100</v>
      </c>
      <c r="J3369" s="3">
        <f>VLOOKUP(_xlfn.CONCAT(base[[#This Row],[Evento]],base[[#This Row],[Tipo]]),'[1]tabela de preços'!$D$4:$E$14,2,0)</f>
        <v>90</v>
      </c>
      <c r="K3369" s="3">
        <v>9000</v>
      </c>
      <c r="L3369" s="3">
        <v>3241</v>
      </c>
      <c r="M3369" s="3">
        <v>5759</v>
      </c>
      <c r="N3369" t="s">
        <v>24</v>
      </c>
    </row>
    <row r="3370" spans="2:14" hidden="1" x14ac:dyDescent="0.25">
      <c r="B3370" s="2">
        <v>43050</v>
      </c>
      <c r="C3370" s="7">
        <f>YEAR(base[[#This Row],[Data]])</f>
        <v>2017</v>
      </c>
      <c r="D3370" s="7" t="str">
        <f>UPPER(TEXT(base[[#This Row],[Data]],"mmm"))</f>
        <v>NOV</v>
      </c>
      <c r="E3370" t="s">
        <v>22</v>
      </c>
      <c r="F3370" t="s">
        <v>16</v>
      </c>
      <c r="G3370" t="str">
        <f>PROPER(base[[#This Row],[Evento]]&amp;" "&amp;base[[#This Row],[Tipo]])</f>
        <v>Despedida Adulto</v>
      </c>
      <c r="H3370" t="s">
        <v>15</v>
      </c>
      <c r="I3370">
        <v>150</v>
      </c>
      <c r="J3370" s="3">
        <f>VLOOKUP(_xlfn.CONCAT(base[[#This Row],[Evento]],base[[#This Row],[Tipo]]),'[1]tabela de preços'!$D$4:$E$14,2,0)</f>
        <v>120</v>
      </c>
      <c r="K3370" s="3">
        <v>18000</v>
      </c>
      <c r="L3370" s="3">
        <v>7632</v>
      </c>
      <c r="M3370" s="3">
        <v>10368</v>
      </c>
      <c r="N3370" t="s">
        <v>24</v>
      </c>
    </row>
    <row r="3371" spans="2:14" hidden="1" x14ac:dyDescent="0.25">
      <c r="B3371" s="2">
        <v>42779</v>
      </c>
      <c r="C3371" s="7">
        <f>YEAR(base[[#This Row],[Data]])</f>
        <v>2017</v>
      </c>
      <c r="D3371" s="7" t="str">
        <f>UPPER(TEXT(base[[#This Row],[Data]],"mmm"))</f>
        <v>FEV</v>
      </c>
      <c r="E3371" t="s">
        <v>10</v>
      </c>
      <c r="F3371" t="s">
        <v>11</v>
      </c>
      <c r="G3371" t="str">
        <f>PROPER(base[[#This Row],[Evento]]&amp;" "&amp;base[[#This Row],[Tipo]])</f>
        <v>Aniversário Infantil</v>
      </c>
      <c r="H3371" t="s">
        <v>12</v>
      </c>
      <c r="I3371">
        <v>50</v>
      </c>
      <c r="J3371" s="3">
        <f>VLOOKUP(_xlfn.CONCAT(base[[#This Row],[Evento]],base[[#This Row],[Tipo]]),'[1]tabela de preços'!$D$4:$E$14,2,0)</f>
        <v>70</v>
      </c>
      <c r="K3371" s="3">
        <v>3500</v>
      </c>
      <c r="L3371" s="3">
        <v>1306</v>
      </c>
      <c r="M3371" s="3">
        <v>2194</v>
      </c>
      <c r="N3371" t="s">
        <v>24</v>
      </c>
    </row>
    <row r="3372" spans="2:14" hidden="1" x14ac:dyDescent="0.25">
      <c r="B3372" s="2">
        <v>42586</v>
      </c>
      <c r="C3372" s="7">
        <f>YEAR(base[[#This Row],[Data]])</f>
        <v>2016</v>
      </c>
      <c r="D3372" s="7" t="str">
        <f>UPPER(TEXT(base[[#This Row],[Data]],"mmm"))</f>
        <v>AGO</v>
      </c>
      <c r="E3372" t="s">
        <v>10</v>
      </c>
      <c r="F3372" t="s">
        <v>14</v>
      </c>
      <c r="G3372" t="str">
        <f>PROPER(base[[#This Row],[Evento]]&amp;" "&amp;base[[#This Row],[Tipo]])</f>
        <v>Aniversário Teen</v>
      </c>
      <c r="H3372" t="s">
        <v>15</v>
      </c>
      <c r="I3372">
        <v>100</v>
      </c>
      <c r="J3372" s="3">
        <f>VLOOKUP(_xlfn.CONCAT(base[[#This Row],[Evento]],base[[#This Row],[Tipo]]),'[1]tabela de preços'!$D$4:$E$14,2,0)</f>
        <v>90</v>
      </c>
      <c r="K3372" s="3">
        <v>9000</v>
      </c>
      <c r="L3372" s="3">
        <v>3443</v>
      </c>
      <c r="M3372" s="3">
        <v>5557</v>
      </c>
      <c r="N3372" t="s">
        <v>24</v>
      </c>
    </row>
    <row r="3373" spans="2:14" hidden="1" x14ac:dyDescent="0.25">
      <c r="B3373" s="2">
        <v>42521</v>
      </c>
      <c r="C3373" s="7">
        <f>YEAR(base[[#This Row],[Data]])</f>
        <v>2016</v>
      </c>
      <c r="D3373" s="7" t="str">
        <f>UPPER(TEXT(base[[#This Row],[Data]],"mmm"))</f>
        <v>MAI</v>
      </c>
      <c r="E3373" t="s">
        <v>10</v>
      </c>
      <c r="F3373" t="s">
        <v>16</v>
      </c>
      <c r="G3373" t="str">
        <f>PROPER(base[[#This Row],[Evento]]&amp;" "&amp;base[[#This Row],[Tipo]])</f>
        <v>Aniversário Adulto</v>
      </c>
      <c r="H3373" t="s">
        <v>12</v>
      </c>
      <c r="I3373">
        <v>150</v>
      </c>
      <c r="J3373" s="3">
        <f>VLOOKUP(_xlfn.CONCAT(base[[#This Row],[Evento]],base[[#This Row],[Tipo]]),'[1]tabela de preços'!$D$4:$E$14,2,0)</f>
        <v>120</v>
      </c>
      <c r="K3373" s="3">
        <v>18000</v>
      </c>
      <c r="L3373" s="3">
        <v>7625</v>
      </c>
      <c r="M3373" s="3">
        <v>10375</v>
      </c>
      <c r="N3373" t="s">
        <v>24</v>
      </c>
    </row>
    <row r="3374" spans="2:14" x14ac:dyDescent="0.25">
      <c r="B3374" s="2">
        <v>42740</v>
      </c>
      <c r="C3374" s="7">
        <f>YEAR(base[[#This Row],[Data]])</f>
        <v>2017</v>
      </c>
      <c r="D3374" s="7" t="str">
        <f>UPPER(TEXT(base[[#This Row],[Data]],"mmm"))</f>
        <v>JAN</v>
      </c>
      <c r="E3374" t="s">
        <v>10</v>
      </c>
      <c r="F3374" t="s">
        <v>17</v>
      </c>
      <c r="G3374" t="str">
        <f>PROPER(base[[#This Row],[Evento]]&amp;" "&amp;base[[#This Row],[Tipo]])</f>
        <v>Aniversário Melhor Idade</v>
      </c>
      <c r="H3374" t="s">
        <v>15</v>
      </c>
      <c r="I3374">
        <v>70</v>
      </c>
      <c r="J3374" s="3">
        <f>VLOOKUP(_xlfn.CONCAT(base[[#This Row],[Evento]],base[[#This Row],[Tipo]]),'[1]tabela de preços'!$D$4:$E$14,2,0)</f>
        <v>120</v>
      </c>
      <c r="K3374" s="3">
        <v>8400</v>
      </c>
      <c r="L3374" s="3">
        <v>2914</v>
      </c>
      <c r="M3374" s="3">
        <v>5486</v>
      </c>
      <c r="N3374" t="s">
        <v>24</v>
      </c>
    </row>
    <row r="3375" spans="2:14" hidden="1" x14ac:dyDescent="0.25">
      <c r="B3375" s="2">
        <v>42615</v>
      </c>
      <c r="C3375" s="7">
        <f>YEAR(base[[#This Row],[Data]])</f>
        <v>2016</v>
      </c>
      <c r="D3375" s="7" t="str">
        <f>UPPER(TEXT(base[[#This Row],[Data]],"mmm"))</f>
        <v>SET</v>
      </c>
      <c r="E3375" t="s">
        <v>18</v>
      </c>
      <c r="F3375" t="s">
        <v>16</v>
      </c>
      <c r="G3375" t="str">
        <f>PROPER(base[[#This Row],[Evento]]&amp;" "&amp;base[[#This Row],[Tipo]])</f>
        <v>Casamento Adulto</v>
      </c>
      <c r="H3375" t="s">
        <v>12</v>
      </c>
      <c r="I3375">
        <v>120</v>
      </c>
      <c r="J3375" s="3">
        <f>VLOOKUP(_xlfn.CONCAT(base[[#This Row],[Evento]],base[[#This Row],[Tipo]]),'[1]tabela de preços'!$D$4:$E$14,2,0)</f>
        <v>150</v>
      </c>
      <c r="K3375" s="3">
        <v>18000</v>
      </c>
      <c r="L3375" s="3">
        <v>6626</v>
      </c>
      <c r="M3375" s="3">
        <v>11374</v>
      </c>
      <c r="N3375" t="s">
        <v>24</v>
      </c>
    </row>
    <row r="3376" spans="2:14" hidden="1" x14ac:dyDescent="0.25">
      <c r="B3376" s="2">
        <v>42802</v>
      </c>
      <c r="C3376" s="7">
        <f>YEAR(base[[#This Row],[Data]])</f>
        <v>2017</v>
      </c>
      <c r="D3376" s="7" t="str">
        <f>UPPER(TEXT(base[[#This Row],[Data]],"mmm"))</f>
        <v>MAR</v>
      </c>
      <c r="E3376" t="s">
        <v>19</v>
      </c>
      <c r="F3376" t="s">
        <v>16</v>
      </c>
      <c r="G3376" t="str">
        <f>PROPER(base[[#This Row],[Evento]]&amp;" "&amp;base[[#This Row],[Tipo]])</f>
        <v>Bodas Adulto</v>
      </c>
      <c r="H3376" t="s">
        <v>15</v>
      </c>
      <c r="I3376">
        <v>100</v>
      </c>
      <c r="J3376" s="3">
        <f>VLOOKUP(_xlfn.CONCAT(base[[#This Row],[Evento]],base[[#This Row],[Tipo]]),'[1]tabela de preços'!$D$4:$E$14,2,0)</f>
        <v>150</v>
      </c>
      <c r="K3376" s="3">
        <v>15000</v>
      </c>
      <c r="L3376" s="3">
        <v>6374</v>
      </c>
      <c r="M3376" s="3">
        <v>8626</v>
      </c>
      <c r="N3376" t="s">
        <v>24</v>
      </c>
    </row>
    <row r="3377" spans="2:14" hidden="1" x14ac:dyDescent="0.25">
      <c r="B3377" s="2">
        <v>42431</v>
      </c>
      <c r="C3377" s="7">
        <f>YEAR(base[[#This Row],[Data]])</f>
        <v>2016</v>
      </c>
      <c r="D3377" s="7" t="str">
        <f>UPPER(TEXT(base[[#This Row],[Data]],"mmm"))</f>
        <v>MAR</v>
      </c>
      <c r="E3377" t="s">
        <v>19</v>
      </c>
      <c r="F3377" t="s">
        <v>17</v>
      </c>
      <c r="G3377" t="str">
        <f>PROPER(base[[#This Row],[Evento]]&amp;" "&amp;base[[#This Row],[Tipo]])</f>
        <v>Bodas Melhor Idade</v>
      </c>
      <c r="H3377" t="s">
        <v>12</v>
      </c>
      <c r="I3377">
        <v>200</v>
      </c>
      <c r="J3377" s="3">
        <f>VLOOKUP(_xlfn.CONCAT(base[[#This Row],[Evento]],base[[#This Row],[Tipo]]),'[1]tabela de preços'!$D$4:$E$14,2,0)</f>
        <v>120</v>
      </c>
      <c r="K3377" s="3">
        <v>24000</v>
      </c>
      <c r="L3377" s="3">
        <v>10197</v>
      </c>
      <c r="M3377" s="3">
        <v>13803</v>
      </c>
      <c r="N3377" t="s">
        <v>24</v>
      </c>
    </row>
    <row r="3378" spans="2:14" hidden="1" x14ac:dyDescent="0.25">
      <c r="B3378" s="2">
        <v>42465</v>
      </c>
      <c r="C3378" s="7">
        <f>YEAR(base[[#This Row],[Data]])</f>
        <v>2016</v>
      </c>
      <c r="D3378" s="7" t="str">
        <f>UPPER(TEXT(base[[#This Row],[Data]],"mmm"))</f>
        <v>ABR</v>
      </c>
      <c r="E3378" t="s">
        <v>20</v>
      </c>
      <c r="F3378" t="s">
        <v>16</v>
      </c>
      <c r="G3378" t="str">
        <f>PROPER(base[[#This Row],[Evento]]&amp;" "&amp;base[[#This Row],[Tipo]])</f>
        <v>Empresa Adulto</v>
      </c>
      <c r="H3378" t="s">
        <v>15</v>
      </c>
      <c r="I3378">
        <v>50</v>
      </c>
      <c r="J3378" s="3">
        <f>VLOOKUP(_xlfn.CONCAT(base[[#This Row],[Evento]],base[[#This Row],[Tipo]]),'[1]tabela de preços'!$D$4:$E$14,2,0)</f>
        <v>100</v>
      </c>
      <c r="K3378" s="3">
        <v>5000</v>
      </c>
      <c r="L3378" s="3">
        <v>2104</v>
      </c>
      <c r="M3378" s="3">
        <v>2896</v>
      </c>
      <c r="N3378" t="s">
        <v>24</v>
      </c>
    </row>
    <row r="3379" spans="2:14" hidden="1" x14ac:dyDescent="0.25">
      <c r="B3379" s="2">
        <v>42726</v>
      </c>
      <c r="C3379" s="7">
        <f>YEAR(base[[#This Row],[Data]])</f>
        <v>2016</v>
      </c>
      <c r="D3379" s="7" t="str">
        <f>UPPER(TEXT(base[[#This Row],[Data]],"mmm"))</f>
        <v>DEZ</v>
      </c>
      <c r="E3379" t="s">
        <v>21</v>
      </c>
      <c r="F3379" t="s">
        <v>14</v>
      </c>
      <c r="G3379" t="str">
        <f>PROPER(base[[#This Row],[Evento]]&amp;" "&amp;base[[#This Row],[Tipo]])</f>
        <v>15 Anos Teen</v>
      </c>
      <c r="H3379" t="s">
        <v>12</v>
      </c>
      <c r="I3379">
        <v>100</v>
      </c>
      <c r="J3379" s="3">
        <f>VLOOKUP(_xlfn.CONCAT(base[[#This Row],[Evento]],base[[#This Row],[Tipo]]),'[1]tabela de preços'!$D$4:$E$14,2,0)</f>
        <v>90</v>
      </c>
      <c r="K3379" s="3">
        <v>9000</v>
      </c>
      <c r="L3379" s="3">
        <v>3789</v>
      </c>
      <c r="M3379" s="3">
        <v>5211</v>
      </c>
      <c r="N3379" t="s">
        <v>24</v>
      </c>
    </row>
    <row r="3380" spans="2:14" hidden="1" x14ac:dyDescent="0.25">
      <c r="B3380" s="2">
        <v>42804</v>
      </c>
      <c r="C3380" s="7">
        <f>YEAR(base[[#This Row],[Data]])</f>
        <v>2017</v>
      </c>
      <c r="D3380" s="7" t="str">
        <f>UPPER(TEXT(base[[#This Row],[Data]],"mmm"))</f>
        <v>MAR</v>
      </c>
      <c r="E3380" t="s">
        <v>22</v>
      </c>
      <c r="F3380" t="s">
        <v>16</v>
      </c>
      <c r="G3380" t="str">
        <f>PROPER(base[[#This Row],[Evento]]&amp;" "&amp;base[[#This Row],[Tipo]])</f>
        <v>Despedida Adulto</v>
      </c>
      <c r="H3380" t="s">
        <v>15</v>
      </c>
      <c r="I3380">
        <v>150</v>
      </c>
      <c r="J3380" s="3">
        <f>VLOOKUP(_xlfn.CONCAT(base[[#This Row],[Evento]],base[[#This Row],[Tipo]]),'[1]tabela de preços'!$D$4:$E$14,2,0)</f>
        <v>120</v>
      </c>
      <c r="K3380" s="3">
        <v>18000</v>
      </c>
      <c r="L3380" s="3">
        <v>8016</v>
      </c>
      <c r="M3380" s="3">
        <v>9984</v>
      </c>
      <c r="N3380" t="s">
        <v>24</v>
      </c>
    </row>
    <row r="3381" spans="2:14" hidden="1" x14ac:dyDescent="0.25">
      <c r="B3381" s="2">
        <v>42981</v>
      </c>
      <c r="C3381" s="7">
        <f>YEAR(base[[#This Row],[Data]])</f>
        <v>2017</v>
      </c>
      <c r="D3381" s="7" t="str">
        <f>UPPER(TEXT(base[[#This Row],[Data]],"mmm"))</f>
        <v>SET</v>
      </c>
      <c r="E3381" t="s">
        <v>10</v>
      </c>
      <c r="F3381" t="s">
        <v>11</v>
      </c>
      <c r="G3381" t="str">
        <f>PROPER(base[[#This Row],[Evento]]&amp;" "&amp;base[[#This Row],[Tipo]])</f>
        <v>Aniversário Infantil</v>
      </c>
      <c r="H3381" t="s">
        <v>12</v>
      </c>
      <c r="I3381">
        <v>50</v>
      </c>
      <c r="J3381" s="3">
        <f>VLOOKUP(_xlfn.CONCAT(base[[#This Row],[Evento]],base[[#This Row],[Tipo]]),'[1]tabela de preços'!$D$4:$E$14,2,0)</f>
        <v>70</v>
      </c>
      <c r="K3381" s="3">
        <v>3500</v>
      </c>
      <c r="L3381" s="3">
        <v>1475</v>
      </c>
      <c r="M3381" s="3">
        <v>2025</v>
      </c>
      <c r="N3381" t="s">
        <v>24</v>
      </c>
    </row>
    <row r="3382" spans="2:14" hidden="1" x14ac:dyDescent="0.25">
      <c r="B3382" s="2">
        <v>42372</v>
      </c>
      <c r="C3382" s="7">
        <f>YEAR(base[[#This Row],[Data]])</f>
        <v>2016</v>
      </c>
      <c r="D3382" s="7" t="str">
        <f>UPPER(TEXT(base[[#This Row],[Data]],"mmm"))</f>
        <v>JAN</v>
      </c>
      <c r="E3382" t="s">
        <v>10</v>
      </c>
      <c r="F3382" t="s">
        <v>14</v>
      </c>
      <c r="G3382" t="str">
        <f>PROPER(base[[#This Row],[Evento]]&amp;" "&amp;base[[#This Row],[Tipo]])</f>
        <v>Aniversário Teen</v>
      </c>
      <c r="H3382" t="s">
        <v>15</v>
      </c>
      <c r="I3382">
        <v>100</v>
      </c>
      <c r="J3382" s="3">
        <f>VLOOKUP(_xlfn.CONCAT(base[[#This Row],[Evento]],base[[#This Row],[Tipo]]),'[1]tabela de preços'!$D$4:$E$14,2,0)</f>
        <v>90</v>
      </c>
      <c r="K3382" s="3">
        <v>9000</v>
      </c>
      <c r="L3382" s="3">
        <v>3829</v>
      </c>
      <c r="M3382" s="3">
        <v>5171</v>
      </c>
      <c r="N3382" t="s">
        <v>24</v>
      </c>
    </row>
    <row r="3383" spans="2:14" hidden="1" x14ac:dyDescent="0.25">
      <c r="B3383" s="2">
        <v>42961</v>
      </c>
      <c r="C3383" s="7">
        <f>YEAR(base[[#This Row],[Data]])</f>
        <v>2017</v>
      </c>
      <c r="D3383" s="7" t="str">
        <f>UPPER(TEXT(base[[#This Row],[Data]],"mmm"))</f>
        <v>AGO</v>
      </c>
      <c r="E3383" t="s">
        <v>10</v>
      </c>
      <c r="F3383" t="s">
        <v>16</v>
      </c>
      <c r="G3383" t="str">
        <f>PROPER(base[[#This Row],[Evento]]&amp;" "&amp;base[[#This Row],[Tipo]])</f>
        <v>Aniversário Adulto</v>
      </c>
      <c r="H3383" t="s">
        <v>12</v>
      </c>
      <c r="I3383">
        <v>150</v>
      </c>
      <c r="J3383" s="3">
        <f>VLOOKUP(_xlfn.CONCAT(base[[#This Row],[Evento]],base[[#This Row],[Tipo]]),'[1]tabela de preços'!$D$4:$E$14,2,0)</f>
        <v>120</v>
      </c>
      <c r="K3383" s="3">
        <v>18000</v>
      </c>
      <c r="L3383" s="3">
        <v>6332</v>
      </c>
      <c r="M3383" s="3">
        <v>11668</v>
      </c>
      <c r="N3383" t="s">
        <v>24</v>
      </c>
    </row>
    <row r="3384" spans="2:14" hidden="1" x14ac:dyDescent="0.25">
      <c r="B3384" s="2">
        <v>43083</v>
      </c>
      <c r="C3384" s="7">
        <f>YEAR(base[[#This Row],[Data]])</f>
        <v>2017</v>
      </c>
      <c r="D3384" s="7" t="str">
        <f>UPPER(TEXT(base[[#This Row],[Data]],"mmm"))</f>
        <v>DEZ</v>
      </c>
      <c r="E3384" t="s">
        <v>10</v>
      </c>
      <c r="F3384" t="s">
        <v>17</v>
      </c>
      <c r="G3384" t="str">
        <f>PROPER(base[[#This Row],[Evento]]&amp;" "&amp;base[[#This Row],[Tipo]])</f>
        <v>Aniversário Melhor Idade</v>
      </c>
      <c r="H3384" t="s">
        <v>15</v>
      </c>
      <c r="I3384">
        <v>70</v>
      </c>
      <c r="J3384" s="3">
        <f>VLOOKUP(_xlfn.CONCAT(base[[#This Row],[Evento]],base[[#This Row],[Tipo]]),'[1]tabela de preços'!$D$4:$E$14,2,0)</f>
        <v>120</v>
      </c>
      <c r="K3384" s="3">
        <v>8400</v>
      </c>
      <c r="L3384" s="3">
        <v>3467</v>
      </c>
      <c r="M3384" s="3">
        <v>4933</v>
      </c>
      <c r="N3384" t="s">
        <v>24</v>
      </c>
    </row>
    <row r="3385" spans="2:14" hidden="1" x14ac:dyDescent="0.25">
      <c r="B3385" s="2">
        <v>42548</v>
      </c>
      <c r="C3385" s="7">
        <f>YEAR(base[[#This Row],[Data]])</f>
        <v>2016</v>
      </c>
      <c r="D3385" s="7" t="str">
        <f>UPPER(TEXT(base[[#This Row],[Data]],"mmm"))</f>
        <v>JUN</v>
      </c>
      <c r="E3385" t="s">
        <v>18</v>
      </c>
      <c r="F3385" t="s">
        <v>16</v>
      </c>
      <c r="G3385" t="str">
        <f>PROPER(base[[#This Row],[Evento]]&amp;" "&amp;base[[#This Row],[Tipo]])</f>
        <v>Casamento Adulto</v>
      </c>
      <c r="H3385" t="s">
        <v>12</v>
      </c>
      <c r="I3385">
        <v>120</v>
      </c>
      <c r="J3385" s="3">
        <f>VLOOKUP(_xlfn.CONCAT(base[[#This Row],[Evento]],base[[#This Row],[Tipo]]),'[1]tabela de preços'!$D$4:$E$14,2,0)</f>
        <v>150</v>
      </c>
      <c r="K3385" s="3">
        <v>18000</v>
      </c>
      <c r="L3385" s="3">
        <v>7616</v>
      </c>
      <c r="M3385" s="3">
        <v>10384</v>
      </c>
      <c r="N3385" t="s">
        <v>24</v>
      </c>
    </row>
    <row r="3386" spans="2:14" hidden="1" x14ac:dyDescent="0.25">
      <c r="B3386" s="2">
        <v>42734</v>
      </c>
      <c r="C3386" s="7">
        <f>YEAR(base[[#This Row],[Data]])</f>
        <v>2016</v>
      </c>
      <c r="D3386" s="7" t="str">
        <f>UPPER(TEXT(base[[#This Row],[Data]],"mmm"))</f>
        <v>DEZ</v>
      </c>
      <c r="E3386" t="s">
        <v>19</v>
      </c>
      <c r="F3386" t="s">
        <v>16</v>
      </c>
      <c r="G3386" t="str">
        <f>PROPER(base[[#This Row],[Evento]]&amp;" "&amp;base[[#This Row],[Tipo]])</f>
        <v>Bodas Adulto</v>
      </c>
      <c r="H3386" t="s">
        <v>15</v>
      </c>
      <c r="I3386">
        <v>100</v>
      </c>
      <c r="J3386" s="3">
        <f>VLOOKUP(_xlfn.CONCAT(base[[#This Row],[Evento]],base[[#This Row],[Tipo]]),'[1]tabela de preços'!$D$4:$E$14,2,0)</f>
        <v>150</v>
      </c>
      <c r="K3386" s="3">
        <v>15000</v>
      </c>
      <c r="L3386" s="3">
        <v>5423</v>
      </c>
      <c r="M3386" s="3">
        <v>9577</v>
      </c>
      <c r="N3386" t="s">
        <v>24</v>
      </c>
    </row>
    <row r="3387" spans="2:14" hidden="1" x14ac:dyDescent="0.25">
      <c r="B3387" s="2">
        <v>42722</v>
      </c>
      <c r="C3387" s="7">
        <f>YEAR(base[[#This Row],[Data]])</f>
        <v>2016</v>
      </c>
      <c r="D3387" s="7" t="str">
        <f>UPPER(TEXT(base[[#This Row],[Data]],"mmm"))</f>
        <v>DEZ</v>
      </c>
      <c r="E3387" t="s">
        <v>19</v>
      </c>
      <c r="F3387" t="s">
        <v>17</v>
      </c>
      <c r="G3387" t="str">
        <f>PROPER(base[[#This Row],[Evento]]&amp;" "&amp;base[[#This Row],[Tipo]])</f>
        <v>Bodas Melhor Idade</v>
      </c>
      <c r="H3387" t="s">
        <v>12</v>
      </c>
      <c r="I3387">
        <v>200</v>
      </c>
      <c r="J3387" s="3">
        <f>VLOOKUP(_xlfn.CONCAT(base[[#This Row],[Evento]],base[[#This Row],[Tipo]]),'[1]tabela de preços'!$D$4:$E$14,2,0)</f>
        <v>120</v>
      </c>
      <c r="K3387" s="3">
        <v>24000</v>
      </c>
      <c r="L3387" s="3">
        <v>9821</v>
      </c>
      <c r="M3387" s="3">
        <v>14179</v>
      </c>
      <c r="N3387" t="s">
        <v>24</v>
      </c>
    </row>
    <row r="3388" spans="2:14" hidden="1" x14ac:dyDescent="0.25">
      <c r="B3388" s="2">
        <v>42846</v>
      </c>
      <c r="C3388" s="7">
        <f>YEAR(base[[#This Row],[Data]])</f>
        <v>2017</v>
      </c>
      <c r="D3388" s="7" t="str">
        <f>UPPER(TEXT(base[[#This Row],[Data]],"mmm"))</f>
        <v>ABR</v>
      </c>
      <c r="E3388" t="s">
        <v>20</v>
      </c>
      <c r="F3388" t="s">
        <v>16</v>
      </c>
      <c r="G3388" t="str">
        <f>PROPER(base[[#This Row],[Evento]]&amp;" "&amp;base[[#This Row],[Tipo]])</f>
        <v>Empresa Adulto</v>
      </c>
      <c r="H3388" t="s">
        <v>15</v>
      </c>
      <c r="I3388">
        <v>50</v>
      </c>
      <c r="J3388" s="3">
        <f>VLOOKUP(_xlfn.CONCAT(base[[#This Row],[Evento]],base[[#This Row],[Tipo]]),'[1]tabela de preços'!$D$4:$E$14,2,0)</f>
        <v>100</v>
      </c>
      <c r="K3388" s="3">
        <v>5000</v>
      </c>
      <c r="L3388" s="3">
        <v>2135</v>
      </c>
      <c r="M3388" s="3">
        <v>2865</v>
      </c>
      <c r="N3388" t="s">
        <v>24</v>
      </c>
    </row>
    <row r="3389" spans="2:14" hidden="1" x14ac:dyDescent="0.25">
      <c r="B3389" s="2">
        <v>42921</v>
      </c>
      <c r="C3389" s="7">
        <f>YEAR(base[[#This Row],[Data]])</f>
        <v>2017</v>
      </c>
      <c r="D3389" s="7" t="str">
        <f>UPPER(TEXT(base[[#This Row],[Data]],"mmm"))</f>
        <v>JUL</v>
      </c>
      <c r="E3389" t="s">
        <v>21</v>
      </c>
      <c r="F3389" t="s">
        <v>14</v>
      </c>
      <c r="G3389" t="str">
        <f>PROPER(base[[#This Row],[Evento]]&amp;" "&amp;base[[#This Row],[Tipo]])</f>
        <v>15 Anos Teen</v>
      </c>
      <c r="H3389" t="s">
        <v>12</v>
      </c>
      <c r="I3389">
        <v>100</v>
      </c>
      <c r="J3389" s="3">
        <f>VLOOKUP(_xlfn.CONCAT(base[[#This Row],[Evento]],base[[#This Row],[Tipo]]),'[1]tabela de preços'!$D$4:$E$14,2,0)</f>
        <v>90</v>
      </c>
      <c r="K3389" s="3">
        <v>9000</v>
      </c>
      <c r="L3389" s="3">
        <v>3253</v>
      </c>
      <c r="M3389" s="3">
        <v>5747</v>
      </c>
      <c r="N3389" t="s">
        <v>24</v>
      </c>
    </row>
    <row r="3390" spans="2:14" hidden="1" x14ac:dyDescent="0.25">
      <c r="B3390" s="2">
        <v>43070</v>
      </c>
      <c r="C3390" s="7">
        <f>YEAR(base[[#This Row],[Data]])</f>
        <v>2017</v>
      </c>
      <c r="D3390" s="7" t="str">
        <f>UPPER(TEXT(base[[#This Row],[Data]],"mmm"))</f>
        <v>DEZ</v>
      </c>
      <c r="E3390" t="s">
        <v>22</v>
      </c>
      <c r="F3390" t="s">
        <v>16</v>
      </c>
      <c r="G3390" t="str">
        <f>PROPER(base[[#This Row],[Evento]]&amp;" "&amp;base[[#This Row],[Tipo]])</f>
        <v>Despedida Adulto</v>
      </c>
      <c r="H3390" t="s">
        <v>15</v>
      </c>
      <c r="I3390">
        <v>150</v>
      </c>
      <c r="J3390" s="3">
        <f>VLOOKUP(_xlfn.CONCAT(base[[#This Row],[Evento]],base[[#This Row],[Tipo]]),'[1]tabela de preços'!$D$4:$E$14,2,0)</f>
        <v>120</v>
      </c>
      <c r="K3390" s="3">
        <v>18000</v>
      </c>
      <c r="L3390" s="3">
        <v>7906</v>
      </c>
      <c r="M3390" s="3">
        <v>10094</v>
      </c>
      <c r="N3390" t="s">
        <v>24</v>
      </c>
    </row>
    <row r="3391" spans="2:14" hidden="1" x14ac:dyDescent="0.25">
      <c r="B3391" s="2">
        <v>42998</v>
      </c>
      <c r="C3391" s="7">
        <f>YEAR(base[[#This Row],[Data]])</f>
        <v>2017</v>
      </c>
      <c r="D3391" s="7" t="str">
        <f>UPPER(TEXT(base[[#This Row],[Data]],"mmm"))</f>
        <v>SET</v>
      </c>
      <c r="E3391" t="s">
        <v>10</v>
      </c>
      <c r="F3391" t="s">
        <v>11</v>
      </c>
      <c r="G3391" t="str">
        <f>PROPER(base[[#This Row],[Evento]]&amp;" "&amp;base[[#This Row],[Tipo]])</f>
        <v>Aniversário Infantil</v>
      </c>
      <c r="H3391" t="s">
        <v>12</v>
      </c>
      <c r="I3391">
        <v>50</v>
      </c>
      <c r="J3391" s="3">
        <f>VLOOKUP(_xlfn.CONCAT(base[[#This Row],[Evento]],base[[#This Row],[Tipo]]),'[1]tabela de preços'!$D$4:$E$14,2,0)</f>
        <v>70</v>
      </c>
      <c r="K3391" s="3">
        <v>3500</v>
      </c>
      <c r="L3391" s="3">
        <v>1366</v>
      </c>
      <c r="M3391" s="3">
        <v>2134</v>
      </c>
      <c r="N3391" t="s">
        <v>24</v>
      </c>
    </row>
    <row r="3392" spans="2:14" hidden="1" x14ac:dyDescent="0.25">
      <c r="B3392" s="2">
        <v>42596</v>
      </c>
      <c r="C3392" s="7">
        <f>YEAR(base[[#This Row],[Data]])</f>
        <v>2016</v>
      </c>
      <c r="D3392" s="7" t="str">
        <f>UPPER(TEXT(base[[#This Row],[Data]],"mmm"))</f>
        <v>AGO</v>
      </c>
      <c r="E3392" t="s">
        <v>10</v>
      </c>
      <c r="F3392" t="s">
        <v>14</v>
      </c>
      <c r="G3392" t="str">
        <f>PROPER(base[[#This Row],[Evento]]&amp;" "&amp;base[[#This Row],[Tipo]])</f>
        <v>Aniversário Teen</v>
      </c>
      <c r="H3392" t="s">
        <v>15</v>
      </c>
      <c r="I3392">
        <v>100</v>
      </c>
      <c r="J3392" s="3">
        <f>VLOOKUP(_xlfn.CONCAT(base[[#This Row],[Evento]],base[[#This Row],[Tipo]]),'[1]tabela de preços'!$D$4:$E$14,2,0)</f>
        <v>90</v>
      </c>
      <c r="K3392" s="3">
        <v>9000</v>
      </c>
      <c r="L3392" s="3">
        <v>3176</v>
      </c>
      <c r="M3392" s="3">
        <v>5824</v>
      </c>
      <c r="N3392" t="s">
        <v>24</v>
      </c>
    </row>
    <row r="3393" spans="2:14" hidden="1" x14ac:dyDescent="0.25">
      <c r="B3393" s="2">
        <v>42503</v>
      </c>
      <c r="C3393" s="7">
        <f>YEAR(base[[#This Row],[Data]])</f>
        <v>2016</v>
      </c>
      <c r="D3393" s="7" t="str">
        <f>UPPER(TEXT(base[[#This Row],[Data]],"mmm"))</f>
        <v>MAI</v>
      </c>
      <c r="E3393" t="s">
        <v>10</v>
      </c>
      <c r="F3393" t="s">
        <v>16</v>
      </c>
      <c r="G3393" t="str">
        <f>PROPER(base[[#This Row],[Evento]]&amp;" "&amp;base[[#This Row],[Tipo]])</f>
        <v>Aniversário Adulto</v>
      </c>
      <c r="H3393" t="s">
        <v>12</v>
      </c>
      <c r="I3393">
        <v>150</v>
      </c>
      <c r="J3393" s="3">
        <f>VLOOKUP(_xlfn.CONCAT(base[[#This Row],[Evento]],base[[#This Row],[Tipo]]),'[1]tabela de preços'!$D$4:$E$14,2,0)</f>
        <v>120</v>
      </c>
      <c r="K3393" s="3">
        <v>18000</v>
      </c>
      <c r="L3393" s="3">
        <v>6396</v>
      </c>
      <c r="M3393" s="3">
        <v>11604</v>
      </c>
      <c r="N3393" t="s">
        <v>24</v>
      </c>
    </row>
    <row r="3394" spans="2:14" hidden="1" x14ac:dyDescent="0.25">
      <c r="B3394" s="2">
        <v>42447</v>
      </c>
      <c r="C3394" s="7">
        <f>YEAR(base[[#This Row],[Data]])</f>
        <v>2016</v>
      </c>
      <c r="D3394" s="7" t="str">
        <f>UPPER(TEXT(base[[#This Row],[Data]],"mmm"))</f>
        <v>MAR</v>
      </c>
      <c r="E3394" t="s">
        <v>10</v>
      </c>
      <c r="F3394" t="s">
        <v>17</v>
      </c>
      <c r="G3394" t="str">
        <f>PROPER(base[[#This Row],[Evento]]&amp;" "&amp;base[[#This Row],[Tipo]])</f>
        <v>Aniversário Melhor Idade</v>
      </c>
      <c r="H3394" t="s">
        <v>15</v>
      </c>
      <c r="I3394">
        <v>70</v>
      </c>
      <c r="J3394" s="3">
        <f>VLOOKUP(_xlfn.CONCAT(base[[#This Row],[Evento]],base[[#This Row],[Tipo]]),'[1]tabela de preços'!$D$4:$E$14,2,0)</f>
        <v>120</v>
      </c>
      <c r="K3394" s="3">
        <v>8400</v>
      </c>
      <c r="L3394" s="3">
        <v>3752</v>
      </c>
      <c r="M3394" s="3">
        <v>4648</v>
      </c>
      <c r="N3394" t="s">
        <v>24</v>
      </c>
    </row>
    <row r="3395" spans="2:14" hidden="1" x14ac:dyDescent="0.25">
      <c r="B3395" s="2">
        <v>42576</v>
      </c>
      <c r="C3395" s="7">
        <f>YEAR(base[[#This Row],[Data]])</f>
        <v>2016</v>
      </c>
      <c r="D3395" s="7" t="str">
        <f>UPPER(TEXT(base[[#This Row],[Data]],"mmm"))</f>
        <v>JUL</v>
      </c>
      <c r="E3395" t="s">
        <v>18</v>
      </c>
      <c r="F3395" t="s">
        <v>16</v>
      </c>
      <c r="G3395" t="str">
        <f>PROPER(base[[#This Row],[Evento]]&amp;" "&amp;base[[#This Row],[Tipo]])</f>
        <v>Casamento Adulto</v>
      </c>
      <c r="H3395" t="s">
        <v>12</v>
      </c>
      <c r="I3395">
        <v>120</v>
      </c>
      <c r="J3395" s="3">
        <f>VLOOKUP(_xlfn.CONCAT(base[[#This Row],[Evento]],base[[#This Row],[Tipo]]),'[1]tabela de preços'!$D$4:$E$14,2,0)</f>
        <v>150</v>
      </c>
      <c r="K3395" s="3">
        <v>18000</v>
      </c>
      <c r="L3395" s="3">
        <v>6149</v>
      </c>
      <c r="M3395" s="3">
        <v>11851</v>
      </c>
      <c r="N3395" t="s">
        <v>24</v>
      </c>
    </row>
    <row r="3396" spans="2:14" hidden="1" x14ac:dyDescent="0.25">
      <c r="B3396" s="2">
        <v>42864</v>
      </c>
      <c r="C3396" s="7">
        <f>YEAR(base[[#This Row],[Data]])</f>
        <v>2017</v>
      </c>
      <c r="D3396" s="7" t="str">
        <f>UPPER(TEXT(base[[#This Row],[Data]],"mmm"))</f>
        <v>MAI</v>
      </c>
      <c r="E3396" t="s">
        <v>19</v>
      </c>
      <c r="F3396" t="s">
        <v>16</v>
      </c>
      <c r="G3396" t="str">
        <f>PROPER(base[[#This Row],[Evento]]&amp;" "&amp;base[[#This Row],[Tipo]])</f>
        <v>Bodas Adulto</v>
      </c>
      <c r="H3396" t="s">
        <v>15</v>
      </c>
      <c r="I3396">
        <v>100</v>
      </c>
      <c r="J3396" s="3">
        <f>VLOOKUP(_xlfn.CONCAT(base[[#This Row],[Evento]],base[[#This Row],[Tipo]]),'[1]tabela de preços'!$D$4:$E$14,2,0)</f>
        <v>150</v>
      </c>
      <c r="K3396" s="3">
        <v>15000</v>
      </c>
      <c r="L3396" s="3">
        <v>6291</v>
      </c>
      <c r="M3396" s="3">
        <v>8709</v>
      </c>
      <c r="N3396" t="s">
        <v>24</v>
      </c>
    </row>
    <row r="3397" spans="2:14" hidden="1" x14ac:dyDescent="0.25">
      <c r="B3397" s="2">
        <v>42888</v>
      </c>
      <c r="C3397" s="7">
        <f>YEAR(base[[#This Row],[Data]])</f>
        <v>2017</v>
      </c>
      <c r="D3397" s="7" t="str">
        <f>UPPER(TEXT(base[[#This Row],[Data]],"mmm"))</f>
        <v>JUN</v>
      </c>
      <c r="E3397" t="s">
        <v>19</v>
      </c>
      <c r="F3397" t="s">
        <v>17</v>
      </c>
      <c r="G3397" t="str">
        <f>PROPER(base[[#This Row],[Evento]]&amp;" "&amp;base[[#This Row],[Tipo]])</f>
        <v>Bodas Melhor Idade</v>
      </c>
      <c r="H3397" t="s">
        <v>12</v>
      </c>
      <c r="I3397">
        <v>200</v>
      </c>
      <c r="J3397" s="3">
        <f>VLOOKUP(_xlfn.CONCAT(base[[#This Row],[Evento]],base[[#This Row],[Tipo]]),'[1]tabela de preços'!$D$4:$E$14,2,0)</f>
        <v>120</v>
      </c>
      <c r="K3397" s="3">
        <v>24000</v>
      </c>
      <c r="L3397" s="3">
        <v>8814</v>
      </c>
      <c r="M3397" s="3">
        <v>15186</v>
      </c>
      <c r="N3397" t="s">
        <v>24</v>
      </c>
    </row>
    <row r="3398" spans="2:14" x14ac:dyDescent="0.25">
      <c r="B3398" s="2">
        <v>42750</v>
      </c>
      <c r="C3398" s="7">
        <f>YEAR(base[[#This Row],[Data]])</f>
        <v>2017</v>
      </c>
      <c r="D3398" s="7" t="str">
        <f>UPPER(TEXT(base[[#This Row],[Data]],"mmm"))</f>
        <v>JAN</v>
      </c>
      <c r="E3398" t="s">
        <v>20</v>
      </c>
      <c r="F3398" t="s">
        <v>16</v>
      </c>
      <c r="G3398" t="str">
        <f>PROPER(base[[#This Row],[Evento]]&amp;" "&amp;base[[#This Row],[Tipo]])</f>
        <v>Empresa Adulto</v>
      </c>
      <c r="H3398" t="s">
        <v>15</v>
      </c>
      <c r="I3398">
        <v>50</v>
      </c>
      <c r="J3398" s="3">
        <f>VLOOKUP(_xlfn.CONCAT(base[[#This Row],[Evento]],base[[#This Row],[Tipo]]),'[1]tabela de preços'!$D$4:$E$14,2,0)</f>
        <v>100</v>
      </c>
      <c r="K3398" s="3">
        <v>5000</v>
      </c>
      <c r="L3398" s="3">
        <v>1948</v>
      </c>
      <c r="M3398" s="3">
        <v>3052</v>
      </c>
      <c r="N3398" t="s">
        <v>24</v>
      </c>
    </row>
    <row r="3399" spans="2:14" hidden="1" x14ac:dyDescent="0.25">
      <c r="B3399" s="2">
        <v>42778</v>
      </c>
      <c r="C3399" s="7">
        <f>YEAR(base[[#This Row],[Data]])</f>
        <v>2017</v>
      </c>
      <c r="D3399" s="7" t="str">
        <f>UPPER(TEXT(base[[#This Row],[Data]],"mmm"))</f>
        <v>FEV</v>
      </c>
      <c r="E3399" t="s">
        <v>21</v>
      </c>
      <c r="F3399" t="s">
        <v>14</v>
      </c>
      <c r="G3399" t="str">
        <f>PROPER(base[[#This Row],[Evento]]&amp;" "&amp;base[[#This Row],[Tipo]])</f>
        <v>15 Anos Teen</v>
      </c>
      <c r="H3399" t="s">
        <v>12</v>
      </c>
      <c r="I3399">
        <v>100</v>
      </c>
      <c r="J3399" s="3">
        <f>VLOOKUP(_xlfn.CONCAT(base[[#This Row],[Evento]],base[[#This Row],[Tipo]]),'[1]tabela de preços'!$D$4:$E$14,2,0)</f>
        <v>90</v>
      </c>
      <c r="K3399" s="3">
        <v>9000</v>
      </c>
      <c r="L3399" s="3">
        <v>3349</v>
      </c>
      <c r="M3399" s="3">
        <v>5651</v>
      </c>
      <c r="N3399" t="s">
        <v>24</v>
      </c>
    </row>
    <row r="3400" spans="2:14" hidden="1" x14ac:dyDescent="0.25">
      <c r="B3400" s="2">
        <v>42593</v>
      </c>
      <c r="C3400" s="7">
        <f>YEAR(base[[#This Row],[Data]])</f>
        <v>2016</v>
      </c>
      <c r="D3400" s="7" t="str">
        <f>UPPER(TEXT(base[[#This Row],[Data]],"mmm"))</f>
        <v>AGO</v>
      </c>
      <c r="E3400" t="s">
        <v>22</v>
      </c>
      <c r="F3400" t="s">
        <v>16</v>
      </c>
      <c r="G3400" t="str">
        <f>PROPER(base[[#This Row],[Evento]]&amp;" "&amp;base[[#This Row],[Tipo]])</f>
        <v>Despedida Adulto</v>
      </c>
      <c r="H3400" t="s">
        <v>15</v>
      </c>
      <c r="I3400">
        <v>150</v>
      </c>
      <c r="J3400" s="3">
        <f>VLOOKUP(_xlfn.CONCAT(base[[#This Row],[Evento]],base[[#This Row],[Tipo]]),'[1]tabela de preços'!$D$4:$E$14,2,0)</f>
        <v>120</v>
      </c>
      <c r="K3400" s="3">
        <v>18000</v>
      </c>
      <c r="L3400" s="3">
        <v>6220</v>
      </c>
      <c r="M3400" s="3">
        <v>11780</v>
      </c>
      <c r="N3400" t="s">
        <v>24</v>
      </c>
    </row>
    <row r="3401" spans="2:14" hidden="1" x14ac:dyDescent="0.25">
      <c r="B3401" s="2">
        <v>42833</v>
      </c>
      <c r="C3401" s="7">
        <f>YEAR(base[[#This Row],[Data]])</f>
        <v>2017</v>
      </c>
      <c r="D3401" s="7" t="str">
        <f>UPPER(TEXT(base[[#This Row],[Data]],"mmm"))</f>
        <v>ABR</v>
      </c>
      <c r="E3401" t="s">
        <v>10</v>
      </c>
      <c r="F3401" t="s">
        <v>11</v>
      </c>
      <c r="G3401" t="str">
        <f>PROPER(base[[#This Row],[Evento]]&amp;" "&amp;base[[#This Row],[Tipo]])</f>
        <v>Aniversário Infantil</v>
      </c>
      <c r="H3401" t="s">
        <v>12</v>
      </c>
      <c r="I3401">
        <v>50</v>
      </c>
      <c r="J3401" s="3">
        <f>VLOOKUP(_xlfn.CONCAT(base[[#This Row],[Evento]],base[[#This Row],[Tipo]]),'[1]tabela de preços'!$D$4:$E$14,2,0)</f>
        <v>70</v>
      </c>
      <c r="K3401" s="3">
        <v>3500</v>
      </c>
      <c r="L3401" s="3">
        <v>1552</v>
      </c>
      <c r="M3401" s="3">
        <v>1948</v>
      </c>
      <c r="N3401" t="s">
        <v>24</v>
      </c>
    </row>
    <row r="3402" spans="2:14" hidden="1" x14ac:dyDescent="0.25">
      <c r="B3402" s="2">
        <v>42376</v>
      </c>
      <c r="C3402" s="7">
        <f>YEAR(base[[#This Row],[Data]])</f>
        <v>2016</v>
      </c>
      <c r="D3402" s="7" t="str">
        <f>UPPER(TEXT(base[[#This Row],[Data]],"mmm"))</f>
        <v>JAN</v>
      </c>
      <c r="E3402" t="s">
        <v>10</v>
      </c>
      <c r="F3402" t="s">
        <v>14</v>
      </c>
      <c r="G3402" t="str">
        <f>PROPER(base[[#This Row],[Evento]]&amp;" "&amp;base[[#This Row],[Tipo]])</f>
        <v>Aniversário Teen</v>
      </c>
      <c r="H3402" t="s">
        <v>15</v>
      </c>
      <c r="I3402">
        <v>100</v>
      </c>
      <c r="J3402" s="3">
        <f>VLOOKUP(_xlfn.CONCAT(base[[#This Row],[Evento]],base[[#This Row],[Tipo]]),'[1]tabela de preços'!$D$4:$E$14,2,0)</f>
        <v>90</v>
      </c>
      <c r="K3402" s="3">
        <v>9000</v>
      </c>
      <c r="L3402" s="3">
        <v>3734</v>
      </c>
      <c r="M3402" s="3">
        <v>5266</v>
      </c>
      <c r="N3402" t="s">
        <v>24</v>
      </c>
    </row>
    <row r="3403" spans="2:14" hidden="1" x14ac:dyDescent="0.25">
      <c r="B3403" s="2">
        <v>42785</v>
      </c>
      <c r="C3403" s="7">
        <f>YEAR(base[[#This Row],[Data]])</f>
        <v>2017</v>
      </c>
      <c r="D3403" s="7" t="str">
        <f>UPPER(TEXT(base[[#This Row],[Data]],"mmm"))</f>
        <v>FEV</v>
      </c>
      <c r="E3403" t="s">
        <v>10</v>
      </c>
      <c r="F3403" t="s">
        <v>16</v>
      </c>
      <c r="G3403" t="str">
        <f>PROPER(base[[#This Row],[Evento]]&amp;" "&amp;base[[#This Row],[Tipo]])</f>
        <v>Aniversário Adulto</v>
      </c>
      <c r="H3403" t="s">
        <v>12</v>
      </c>
      <c r="I3403">
        <v>150</v>
      </c>
      <c r="J3403" s="3">
        <f>VLOOKUP(_xlfn.CONCAT(base[[#This Row],[Evento]],base[[#This Row],[Tipo]]),'[1]tabela de preços'!$D$4:$E$14,2,0)</f>
        <v>120</v>
      </c>
      <c r="K3403" s="3">
        <v>18000</v>
      </c>
      <c r="L3403" s="3">
        <v>6749</v>
      </c>
      <c r="M3403" s="3">
        <v>11251</v>
      </c>
      <c r="N3403" t="s">
        <v>24</v>
      </c>
    </row>
    <row r="3404" spans="2:14" hidden="1" x14ac:dyDescent="0.25">
      <c r="B3404" s="2">
        <v>42881</v>
      </c>
      <c r="C3404" s="7">
        <f>YEAR(base[[#This Row],[Data]])</f>
        <v>2017</v>
      </c>
      <c r="D3404" s="7" t="str">
        <f>UPPER(TEXT(base[[#This Row],[Data]],"mmm"))</f>
        <v>MAI</v>
      </c>
      <c r="E3404" t="s">
        <v>10</v>
      </c>
      <c r="F3404" t="s">
        <v>17</v>
      </c>
      <c r="G3404" t="str">
        <f>PROPER(base[[#This Row],[Evento]]&amp;" "&amp;base[[#This Row],[Tipo]])</f>
        <v>Aniversário Melhor Idade</v>
      </c>
      <c r="H3404" t="s">
        <v>15</v>
      </c>
      <c r="I3404">
        <v>70</v>
      </c>
      <c r="J3404" s="3">
        <f>VLOOKUP(_xlfn.CONCAT(base[[#This Row],[Evento]],base[[#This Row],[Tipo]]),'[1]tabela de preços'!$D$4:$E$14,2,0)</f>
        <v>120</v>
      </c>
      <c r="K3404" s="3">
        <v>8400</v>
      </c>
      <c r="L3404" s="3">
        <v>3623</v>
      </c>
      <c r="M3404" s="3">
        <v>4777</v>
      </c>
      <c r="N3404" t="s">
        <v>24</v>
      </c>
    </row>
    <row r="3405" spans="2:14" hidden="1" x14ac:dyDescent="0.25">
      <c r="B3405" s="2">
        <v>42724</v>
      </c>
      <c r="C3405" s="7">
        <f>YEAR(base[[#This Row],[Data]])</f>
        <v>2016</v>
      </c>
      <c r="D3405" s="7" t="str">
        <f>UPPER(TEXT(base[[#This Row],[Data]],"mmm"))</f>
        <v>DEZ</v>
      </c>
      <c r="E3405" t="s">
        <v>18</v>
      </c>
      <c r="F3405" t="s">
        <v>16</v>
      </c>
      <c r="G3405" t="str">
        <f>PROPER(base[[#This Row],[Evento]]&amp;" "&amp;base[[#This Row],[Tipo]])</f>
        <v>Casamento Adulto</v>
      </c>
      <c r="H3405" t="s">
        <v>12</v>
      </c>
      <c r="I3405">
        <v>120</v>
      </c>
      <c r="J3405" s="3">
        <f>VLOOKUP(_xlfn.CONCAT(base[[#This Row],[Evento]],base[[#This Row],[Tipo]]),'[1]tabela de preços'!$D$4:$E$14,2,0)</f>
        <v>150</v>
      </c>
      <c r="K3405" s="3">
        <v>18000</v>
      </c>
      <c r="L3405" s="3">
        <v>6816</v>
      </c>
      <c r="M3405" s="3">
        <v>11184</v>
      </c>
      <c r="N3405" t="s">
        <v>24</v>
      </c>
    </row>
    <row r="3406" spans="2:14" hidden="1" x14ac:dyDescent="0.25">
      <c r="B3406" s="2">
        <v>42539</v>
      </c>
      <c r="C3406" s="7">
        <f>YEAR(base[[#This Row],[Data]])</f>
        <v>2016</v>
      </c>
      <c r="D3406" s="7" t="str">
        <f>UPPER(TEXT(base[[#This Row],[Data]],"mmm"))</f>
        <v>JUN</v>
      </c>
      <c r="E3406" t="s">
        <v>19</v>
      </c>
      <c r="F3406" t="s">
        <v>16</v>
      </c>
      <c r="G3406" t="str">
        <f>PROPER(base[[#This Row],[Evento]]&amp;" "&amp;base[[#This Row],[Tipo]])</f>
        <v>Bodas Adulto</v>
      </c>
      <c r="H3406" t="s">
        <v>15</v>
      </c>
      <c r="I3406">
        <v>100</v>
      </c>
      <c r="J3406" s="3">
        <f>VLOOKUP(_xlfn.CONCAT(base[[#This Row],[Evento]],base[[#This Row],[Tipo]]),'[1]tabela de preços'!$D$4:$E$14,2,0)</f>
        <v>150</v>
      </c>
      <c r="K3406" s="3">
        <v>15000</v>
      </c>
      <c r="L3406" s="3">
        <v>5086</v>
      </c>
      <c r="M3406" s="3">
        <v>9914</v>
      </c>
      <c r="N3406" t="s">
        <v>24</v>
      </c>
    </row>
    <row r="3407" spans="2:14" hidden="1" x14ac:dyDescent="0.25">
      <c r="B3407" s="2">
        <v>42375</v>
      </c>
      <c r="C3407" s="7">
        <f>YEAR(base[[#This Row],[Data]])</f>
        <v>2016</v>
      </c>
      <c r="D3407" s="7" t="str">
        <f>UPPER(TEXT(base[[#This Row],[Data]],"mmm"))</f>
        <v>JAN</v>
      </c>
      <c r="E3407" t="s">
        <v>19</v>
      </c>
      <c r="F3407" t="s">
        <v>17</v>
      </c>
      <c r="G3407" t="str">
        <f>PROPER(base[[#This Row],[Evento]]&amp;" "&amp;base[[#This Row],[Tipo]])</f>
        <v>Bodas Melhor Idade</v>
      </c>
      <c r="H3407" t="s">
        <v>12</v>
      </c>
      <c r="I3407">
        <v>200</v>
      </c>
      <c r="J3407" s="3">
        <f>VLOOKUP(_xlfn.CONCAT(base[[#This Row],[Evento]],base[[#This Row],[Tipo]]),'[1]tabela de preços'!$D$4:$E$14,2,0)</f>
        <v>120</v>
      </c>
      <c r="K3407" s="3">
        <v>24000</v>
      </c>
      <c r="L3407" s="3">
        <v>10007</v>
      </c>
      <c r="M3407" s="3">
        <v>13993</v>
      </c>
      <c r="N3407" t="s">
        <v>24</v>
      </c>
    </row>
    <row r="3408" spans="2:14" hidden="1" x14ac:dyDescent="0.25">
      <c r="B3408" s="2">
        <v>42922</v>
      </c>
      <c r="C3408" s="7">
        <f>YEAR(base[[#This Row],[Data]])</f>
        <v>2017</v>
      </c>
      <c r="D3408" s="7" t="str">
        <f>UPPER(TEXT(base[[#This Row],[Data]],"mmm"))</f>
        <v>JUL</v>
      </c>
      <c r="E3408" t="s">
        <v>20</v>
      </c>
      <c r="F3408" t="s">
        <v>16</v>
      </c>
      <c r="G3408" t="str">
        <f>PROPER(base[[#This Row],[Evento]]&amp;" "&amp;base[[#This Row],[Tipo]])</f>
        <v>Empresa Adulto</v>
      </c>
      <c r="H3408" t="s">
        <v>15</v>
      </c>
      <c r="I3408">
        <v>50</v>
      </c>
      <c r="J3408" s="3">
        <f>VLOOKUP(_xlfn.CONCAT(base[[#This Row],[Evento]],base[[#This Row],[Tipo]]),'[1]tabela de preços'!$D$4:$E$14,2,0)</f>
        <v>100</v>
      </c>
      <c r="K3408" s="3">
        <v>5000</v>
      </c>
      <c r="L3408" s="3">
        <v>2205</v>
      </c>
      <c r="M3408" s="3">
        <v>2795</v>
      </c>
      <c r="N3408" t="s">
        <v>24</v>
      </c>
    </row>
    <row r="3409" spans="2:14" hidden="1" x14ac:dyDescent="0.25">
      <c r="B3409" s="2">
        <v>42513</v>
      </c>
      <c r="C3409" s="7">
        <f>YEAR(base[[#This Row],[Data]])</f>
        <v>2016</v>
      </c>
      <c r="D3409" s="7" t="str">
        <f>UPPER(TEXT(base[[#This Row],[Data]],"mmm"))</f>
        <v>MAI</v>
      </c>
      <c r="E3409" t="s">
        <v>21</v>
      </c>
      <c r="F3409" t="s">
        <v>14</v>
      </c>
      <c r="G3409" t="str">
        <f>PROPER(base[[#This Row],[Evento]]&amp;" "&amp;base[[#This Row],[Tipo]])</f>
        <v>15 Anos Teen</v>
      </c>
      <c r="H3409" t="s">
        <v>12</v>
      </c>
      <c r="I3409">
        <v>100</v>
      </c>
      <c r="J3409" s="3">
        <f>VLOOKUP(_xlfn.CONCAT(base[[#This Row],[Evento]],base[[#This Row],[Tipo]]),'[1]tabela de preços'!$D$4:$E$14,2,0)</f>
        <v>90</v>
      </c>
      <c r="K3409" s="3">
        <v>9000</v>
      </c>
      <c r="L3409" s="3">
        <v>3432</v>
      </c>
      <c r="M3409" s="3">
        <v>5568</v>
      </c>
      <c r="N3409" t="s">
        <v>24</v>
      </c>
    </row>
    <row r="3410" spans="2:14" hidden="1" x14ac:dyDescent="0.25">
      <c r="B3410" s="2">
        <v>42892</v>
      </c>
      <c r="C3410" s="7">
        <f>YEAR(base[[#This Row],[Data]])</f>
        <v>2017</v>
      </c>
      <c r="D3410" s="7" t="str">
        <f>UPPER(TEXT(base[[#This Row],[Data]],"mmm"))</f>
        <v>JUN</v>
      </c>
      <c r="E3410" t="s">
        <v>22</v>
      </c>
      <c r="F3410" t="s">
        <v>16</v>
      </c>
      <c r="G3410" t="str">
        <f>PROPER(base[[#This Row],[Evento]]&amp;" "&amp;base[[#This Row],[Tipo]])</f>
        <v>Despedida Adulto</v>
      </c>
      <c r="H3410" t="s">
        <v>15</v>
      </c>
      <c r="I3410">
        <v>150</v>
      </c>
      <c r="J3410" s="3">
        <f>VLOOKUP(_xlfn.CONCAT(base[[#This Row],[Evento]],base[[#This Row],[Tipo]]),'[1]tabela de preços'!$D$4:$E$14,2,0)</f>
        <v>120</v>
      </c>
      <c r="K3410" s="3">
        <v>18000</v>
      </c>
      <c r="L3410" s="3">
        <v>7711</v>
      </c>
      <c r="M3410" s="3">
        <v>10289</v>
      </c>
      <c r="N3410" t="s">
        <v>24</v>
      </c>
    </row>
    <row r="3411" spans="2:14" hidden="1" x14ac:dyDescent="0.25">
      <c r="B3411" s="2">
        <v>42511</v>
      </c>
      <c r="C3411" s="7">
        <f>YEAR(base[[#This Row],[Data]])</f>
        <v>2016</v>
      </c>
      <c r="D3411" s="7" t="str">
        <f>UPPER(TEXT(base[[#This Row],[Data]],"mmm"))</f>
        <v>MAI</v>
      </c>
      <c r="E3411" t="s">
        <v>10</v>
      </c>
      <c r="F3411" t="s">
        <v>11</v>
      </c>
      <c r="G3411" t="str">
        <f>PROPER(base[[#This Row],[Evento]]&amp;" "&amp;base[[#This Row],[Tipo]])</f>
        <v>Aniversário Infantil</v>
      </c>
      <c r="H3411" t="s">
        <v>12</v>
      </c>
      <c r="I3411">
        <v>50</v>
      </c>
      <c r="J3411" s="3">
        <f>VLOOKUP(_xlfn.CONCAT(base[[#This Row],[Evento]],base[[#This Row],[Tipo]]),'[1]tabela de preços'!$D$4:$E$14,2,0)</f>
        <v>70</v>
      </c>
      <c r="K3411" s="3">
        <v>3500</v>
      </c>
      <c r="L3411" s="3">
        <v>1541</v>
      </c>
      <c r="M3411" s="3">
        <v>1959</v>
      </c>
      <c r="N3411" t="s">
        <v>24</v>
      </c>
    </row>
    <row r="3412" spans="2:14" hidden="1" x14ac:dyDescent="0.25">
      <c r="B3412" s="2">
        <v>42668</v>
      </c>
      <c r="C3412" s="7">
        <f>YEAR(base[[#This Row],[Data]])</f>
        <v>2016</v>
      </c>
      <c r="D3412" s="7" t="str">
        <f>UPPER(TEXT(base[[#This Row],[Data]],"mmm"))</f>
        <v>OUT</v>
      </c>
      <c r="E3412" t="s">
        <v>10</v>
      </c>
      <c r="F3412" t="s">
        <v>14</v>
      </c>
      <c r="G3412" t="str">
        <f>PROPER(base[[#This Row],[Evento]]&amp;" "&amp;base[[#This Row],[Tipo]])</f>
        <v>Aniversário Teen</v>
      </c>
      <c r="H3412" t="s">
        <v>15</v>
      </c>
      <c r="I3412">
        <v>100</v>
      </c>
      <c r="J3412" s="3">
        <f>VLOOKUP(_xlfn.CONCAT(base[[#This Row],[Evento]],base[[#This Row],[Tipo]]),'[1]tabela de preços'!$D$4:$E$14,2,0)</f>
        <v>90</v>
      </c>
      <c r="K3412" s="3">
        <v>9000</v>
      </c>
      <c r="L3412" s="3">
        <v>3842</v>
      </c>
      <c r="M3412" s="3">
        <v>5158</v>
      </c>
      <c r="N3412" t="s">
        <v>24</v>
      </c>
    </row>
    <row r="3413" spans="2:14" hidden="1" x14ac:dyDescent="0.25">
      <c r="B3413" s="2">
        <v>43022</v>
      </c>
      <c r="C3413" s="7">
        <f>YEAR(base[[#This Row],[Data]])</f>
        <v>2017</v>
      </c>
      <c r="D3413" s="7" t="str">
        <f>UPPER(TEXT(base[[#This Row],[Data]],"mmm"))</f>
        <v>OUT</v>
      </c>
      <c r="E3413" t="s">
        <v>10</v>
      </c>
      <c r="F3413" t="s">
        <v>16</v>
      </c>
      <c r="G3413" t="str">
        <f>PROPER(base[[#This Row],[Evento]]&amp;" "&amp;base[[#This Row],[Tipo]])</f>
        <v>Aniversário Adulto</v>
      </c>
      <c r="H3413" t="s">
        <v>12</v>
      </c>
      <c r="I3413">
        <v>150</v>
      </c>
      <c r="J3413" s="3">
        <f>VLOOKUP(_xlfn.CONCAT(base[[#This Row],[Evento]],base[[#This Row],[Tipo]]),'[1]tabela de preços'!$D$4:$E$14,2,0)</f>
        <v>120</v>
      </c>
      <c r="K3413" s="3">
        <v>18000</v>
      </c>
      <c r="L3413" s="3">
        <v>6479</v>
      </c>
      <c r="M3413" s="3">
        <v>11521</v>
      </c>
      <c r="N3413" t="s">
        <v>24</v>
      </c>
    </row>
    <row r="3414" spans="2:14" hidden="1" x14ac:dyDescent="0.25">
      <c r="B3414" s="2">
        <v>42932</v>
      </c>
      <c r="C3414" s="7">
        <f>YEAR(base[[#This Row],[Data]])</f>
        <v>2017</v>
      </c>
      <c r="D3414" s="7" t="str">
        <f>UPPER(TEXT(base[[#This Row],[Data]],"mmm"))</f>
        <v>JUL</v>
      </c>
      <c r="E3414" t="s">
        <v>10</v>
      </c>
      <c r="F3414" t="s">
        <v>17</v>
      </c>
      <c r="G3414" t="str">
        <f>PROPER(base[[#This Row],[Evento]]&amp;" "&amp;base[[#This Row],[Tipo]])</f>
        <v>Aniversário Melhor Idade</v>
      </c>
      <c r="H3414" t="s">
        <v>15</v>
      </c>
      <c r="I3414">
        <v>70</v>
      </c>
      <c r="J3414" s="3">
        <f>VLOOKUP(_xlfn.CONCAT(base[[#This Row],[Evento]],base[[#This Row],[Tipo]]),'[1]tabela de preços'!$D$4:$E$14,2,0)</f>
        <v>120</v>
      </c>
      <c r="K3414" s="3">
        <v>8400</v>
      </c>
      <c r="L3414" s="3">
        <v>3776</v>
      </c>
      <c r="M3414" s="3">
        <v>4624</v>
      </c>
      <c r="N3414" t="s">
        <v>24</v>
      </c>
    </row>
    <row r="3415" spans="2:14" hidden="1" x14ac:dyDescent="0.25">
      <c r="B3415" s="2">
        <v>43076</v>
      </c>
      <c r="C3415" s="7">
        <f>YEAR(base[[#This Row],[Data]])</f>
        <v>2017</v>
      </c>
      <c r="D3415" s="7" t="str">
        <f>UPPER(TEXT(base[[#This Row],[Data]],"mmm"))</f>
        <v>DEZ</v>
      </c>
      <c r="E3415" t="s">
        <v>18</v>
      </c>
      <c r="F3415" t="s">
        <v>16</v>
      </c>
      <c r="G3415" t="str">
        <f>PROPER(base[[#This Row],[Evento]]&amp;" "&amp;base[[#This Row],[Tipo]])</f>
        <v>Casamento Adulto</v>
      </c>
      <c r="H3415" t="s">
        <v>12</v>
      </c>
      <c r="I3415">
        <v>120</v>
      </c>
      <c r="J3415" s="3">
        <f>VLOOKUP(_xlfn.CONCAT(base[[#This Row],[Evento]],base[[#This Row],[Tipo]]),'[1]tabela de preços'!$D$4:$E$14,2,0)</f>
        <v>150</v>
      </c>
      <c r="K3415" s="3">
        <v>18000</v>
      </c>
      <c r="L3415" s="3">
        <v>6265</v>
      </c>
      <c r="M3415" s="3">
        <v>11735</v>
      </c>
      <c r="N3415" t="s">
        <v>24</v>
      </c>
    </row>
    <row r="3416" spans="2:14" hidden="1" x14ac:dyDescent="0.25">
      <c r="B3416" s="2">
        <v>43038</v>
      </c>
      <c r="C3416" s="7">
        <f>YEAR(base[[#This Row],[Data]])</f>
        <v>2017</v>
      </c>
      <c r="D3416" s="7" t="str">
        <f>UPPER(TEXT(base[[#This Row],[Data]],"mmm"))</f>
        <v>OUT</v>
      </c>
      <c r="E3416" t="s">
        <v>19</v>
      </c>
      <c r="F3416" t="s">
        <v>16</v>
      </c>
      <c r="G3416" t="str">
        <f>PROPER(base[[#This Row],[Evento]]&amp;" "&amp;base[[#This Row],[Tipo]])</f>
        <v>Bodas Adulto</v>
      </c>
      <c r="H3416" t="s">
        <v>15</v>
      </c>
      <c r="I3416">
        <v>100</v>
      </c>
      <c r="J3416" s="3">
        <f>VLOOKUP(_xlfn.CONCAT(base[[#This Row],[Evento]],base[[#This Row],[Tipo]]),'[1]tabela de preços'!$D$4:$E$14,2,0)</f>
        <v>150</v>
      </c>
      <c r="K3416" s="3">
        <v>15000</v>
      </c>
      <c r="L3416" s="3">
        <v>5123</v>
      </c>
      <c r="M3416" s="3">
        <v>9877</v>
      </c>
      <c r="N3416" t="s">
        <v>24</v>
      </c>
    </row>
    <row r="3417" spans="2:14" hidden="1" x14ac:dyDescent="0.25">
      <c r="B3417" s="2">
        <v>42455</v>
      </c>
      <c r="C3417" s="7">
        <f>YEAR(base[[#This Row],[Data]])</f>
        <v>2016</v>
      </c>
      <c r="D3417" s="7" t="str">
        <f>UPPER(TEXT(base[[#This Row],[Data]],"mmm"))</f>
        <v>MAR</v>
      </c>
      <c r="E3417" t="s">
        <v>19</v>
      </c>
      <c r="F3417" t="s">
        <v>17</v>
      </c>
      <c r="G3417" t="str">
        <f>PROPER(base[[#This Row],[Evento]]&amp;" "&amp;base[[#This Row],[Tipo]])</f>
        <v>Bodas Melhor Idade</v>
      </c>
      <c r="H3417" t="s">
        <v>12</v>
      </c>
      <c r="I3417">
        <v>200</v>
      </c>
      <c r="J3417" s="3">
        <f>VLOOKUP(_xlfn.CONCAT(base[[#This Row],[Evento]],base[[#This Row],[Tipo]]),'[1]tabela de preços'!$D$4:$E$14,2,0)</f>
        <v>120</v>
      </c>
      <c r="K3417" s="3">
        <v>24000</v>
      </c>
      <c r="L3417" s="3">
        <v>10347</v>
      </c>
      <c r="M3417" s="3">
        <v>13653</v>
      </c>
      <c r="N3417" t="s">
        <v>24</v>
      </c>
    </row>
    <row r="3418" spans="2:14" hidden="1" x14ac:dyDescent="0.25">
      <c r="B3418" s="2">
        <v>42493</v>
      </c>
      <c r="C3418" s="7">
        <f>YEAR(base[[#This Row],[Data]])</f>
        <v>2016</v>
      </c>
      <c r="D3418" s="7" t="str">
        <f>UPPER(TEXT(base[[#This Row],[Data]],"mmm"))</f>
        <v>MAI</v>
      </c>
      <c r="E3418" t="s">
        <v>20</v>
      </c>
      <c r="F3418" t="s">
        <v>16</v>
      </c>
      <c r="G3418" t="str">
        <f>PROPER(base[[#This Row],[Evento]]&amp;" "&amp;base[[#This Row],[Tipo]])</f>
        <v>Empresa Adulto</v>
      </c>
      <c r="H3418" t="s">
        <v>15</v>
      </c>
      <c r="I3418">
        <v>50</v>
      </c>
      <c r="J3418" s="3">
        <f>VLOOKUP(_xlfn.CONCAT(base[[#This Row],[Evento]],base[[#This Row],[Tipo]]),'[1]tabela de preços'!$D$4:$E$14,2,0)</f>
        <v>100</v>
      </c>
      <c r="K3418" s="3">
        <v>5000</v>
      </c>
      <c r="L3418" s="3">
        <v>2080</v>
      </c>
      <c r="M3418" s="3">
        <v>2920</v>
      </c>
      <c r="N3418" t="s">
        <v>24</v>
      </c>
    </row>
    <row r="3419" spans="2:14" hidden="1" x14ac:dyDescent="0.25">
      <c r="B3419" s="2">
        <v>42876</v>
      </c>
      <c r="C3419" s="7">
        <f>YEAR(base[[#This Row],[Data]])</f>
        <v>2017</v>
      </c>
      <c r="D3419" s="7" t="str">
        <f>UPPER(TEXT(base[[#This Row],[Data]],"mmm"))</f>
        <v>MAI</v>
      </c>
      <c r="E3419" t="s">
        <v>21</v>
      </c>
      <c r="F3419" t="s">
        <v>14</v>
      </c>
      <c r="G3419" t="str">
        <f>PROPER(base[[#This Row],[Evento]]&amp;" "&amp;base[[#This Row],[Tipo]])</f>
        <v>15 Anos Teen</v>
      </c>
      <c r="H3419" t="s">
        <v>12</v>
      </c>
      <c r="I3419">
        <v>100</v>
      </c>
      <c r="J3419" s="3">
        <f>VLOOKUP(_xlfn.CONCAT(base[[#This Row],[Evento]],base[[#This Row],[Tipo]]),'[1]tabela de preços'!$D$4:$E$14,2,0)</f>
        <v>90</v>
      </c>
      <c r="K3419" s="3">
        <v>9000</v>
      </c>
      <c r="L3419" s="3">
        <v>3602</v>
      </c>
      <c r="M3419" s="3">
        <v>5398</v>
      </c>
      <c r="N3419" t="s">
        <v>24</v>
      </c>
    </row>
    <row r="3420" spans="2:14" hidden="1" x14ac:dyDescent="0.25">
      <c r="B3420" s="2">
        <v>43061</v>
      </c>
      <c r="C3420" s="7">
        <f>YEAR(base[[#This Row],[Data]])</f>
        <v>2017</v>
      </c>
      <c r="D3420" s="7" t="str">
        <f>UPPER(TEXT(base[[#This Row],[Data]],"mmm"))</f>
        <v>NOV</v>
      </c>
      <c r="E3420" t="s">
        <v>22</v>
      </c>
      <c r="F3420" t="s">
        <v>16</v>
      </c>
      <c r="G3420" t="str">
        <f>PROPER(base[[#This Row],[Evento]]&amp;" "&amp;base[[#This Row],[Tipo]])</f>
        <v>Despedida Adulto</v>
      </c>
      <c r="H3420" t="s">
        <v>15</v>
      </c>
      <c r="I3420">
        <v>150</v>
      </c>
      <c r="J3420" s="3">
        <f>VLOOKUP(_xlfn.CONCAT(base[[#This Row],[Evento]],base[[#This Row],[Tipo]]),'[1]tabela de preços'!$D$4:$E$14,2,0)</f>
        <v>120</v>
      </c>
      <c r="K3420" s="3">
        <v>18000</v>
      </c>
      <c r="L3420" s="3">
        <v>6409</v>
      </c>
      <c r="M3420" s="3">
        <v>11591</v>
      </c>
      <c r="N3420" t="s">
        <v>24</v>
      </c>
    </row>
    <row r="3421" spans="2:14" hidden="1" x14ac:dyDescent="0.25">
      <c r="B3421" s="2">
        <v>43087</v>
      </c>
      <c r="C3421" s="7">
        <f>YEAR(base[[#This Row],[Data]])</f>
        <v>2017</v>
      </c>
      <c r="D3421" s="7" t="str">
        <f>UPPER(TEXT(base[[#This Row],[Data]],"mmm"))</f>
        <v>DEZ</v>
      </c>
      <c r="E3421" t="s">
        <v>10</v>
      </c>
      <c r="F3421" t="s">
        <v>11</v>
      </c>
      <c r="G3421" t="str">
        <f>PROPER(base[[#This Row],[Evento]]&amp;" "&amp;base[[#This Row],[Tipo]])</f>
        <v>Aniversário Infantil</v>
      </c>
      <c r="H3421" t="s">
        <v>12</v>
      </c>
      <c r="I3421">
        <v>50</v>
      </c>
      <c r="J3421" s="3">
        <f>VLOOKUP(_xlfn.CONCAT(base[[#This Row],[Evento]],base[[#This Row],[Tipo]]),'[1]tabela de preços'!$D$4:$E$14,2,0)</f>
        <v>70</v>
      </c>
      <c r="K3421" s="3">
        <v>3500</v>
      </c>
      <c r="L3421" s="3">
        <v>1411</v>
      </c>
      <c r="M3421" s="3">
        <v>2089</v>
      </c>
      <c r="N3421" t="s">
        <v>24</v>
      </c>
    </row>
    <row r="3422" spans="2:14" hidden="1" x14ac:dyDescent="0.25">
      <c r="B3422" s="2">
        <v>42912</v>
      </c>
      <c r="C3422" s="7">
        <f>YEAR(base[[#This Row],[Data]])</f>
        <v>2017</v>
      </c>
      <c r="D3422" s="7" t="str">
        <f>UPPER(TEXT(base[[#This Row],[Data]],"mmm"))</f>
        <v>JUN</v>
      </c>
      <c r="E3422" t="s">
        <v>10</v>
      </c>
      <c r="F3422" t="s">
        <v>14</v>
      </c>
      <c r="G3422" t="str">
        <f>PROPER(base[[#This Row],[Evento]]&amp;" "&amp;base[[#This Row],[Tipo]])</f>
        <v>Aniversário Teen</v>
      </c>
      <c r="H3422" t="s">
        <v>15</v>
      </c>
      <c r="I3422">
        <v>100</v>
      </c>
      <c r="J3422" s="3">
        <f>VLOOKUP(_xlfn.CONCAT(base[[#This Row],[Evento]],base[[#This Row],[Tipo]]),'[1]tabela de preços'!$D$4:$E$14,2,0)</f>
        <v>90</v>
      </c>
      <c r="K3422" s="3">
        <v>9000</v>
      </c>
      <c r="L3422" s="3">
        <v>3596</v>
      </c>
      <c r="M3422" s="3">
        <v>5404</v>
      </c>
      <c r="N3422" t="s">
        <v>24</v>
      </c>
    </row>
    <row r="3423" spans="2:14" hidden="1" x14ac:dyDescent="0.25">
      <c r="B3423" s="2">
        <v>42892</v>
      </c>
      <c r="C3423" s="7">
        <f>YEAR(base[[#This Row],[Data]])</f>
        <v>2017</v>
      </c>
      <c r="D3423" s="7" t="str">
        <f>UPPER(TEXT(base[[#This Row],[Data]],"mmm"))</f>
        <v>JUN</v>
      </c>
      <c r="E3423" t="s">
        <v>10</v>
      </c>
      <c r="F3423" t="s">
        <v>16</v>
      </c>
      <c r="G3423" t="str">
        <f>PROPER(base[[#This Row],[Evento]]&amp;" "&amp;base[[#This Row],[Tipo]])</f>
        <v>Aniversário Adulto</v>
      </c>
      <c r="H3423" t="s">
        <v>12</v>
      </c>
      <c r="I3423">
        <v>150</v>
      </c>
      <c r="J3423" s="3">
        <f>VLOOKUP(_xlfn.CONCAT(base[[#This Row],[Evento]],base[[#This Row],[Tipo]]),'[1]tabela de preços'!$D$4:$E$14,2,0)</f>
        <v>120</v>
      </c>
      <c r="K3423" s="3">
        <v>18000</v>
      </c>
      <c r="L3423" s="3">
        <v>7251</v>
      </c>
      <c r="M3423" s="3">
        <v>10749</v>
      </c>
      <c r="N3423" t="s">
        <v>24</v>
      </c>
    </row>
    <row r="3424" spans="2:14" hidden="1" x14ac:dyDescent="0.25">
      <c r="B3424" s="2">
        <v>42610</v>
      </c>
      <c r="C3424" s="7">
        <f>YEAR(base[[#This Row],[Data]])</f>
        <v>2016</v>
      </c>
      <c r="D3424" s="7" t="str">
        <f>UPPER(TEXT(base[[#This Row],[Data]],"mmm"))</f>
        <v>AGO</v>
      </c>
      <c r="E3424" t="s">
        <v>10</v>
      </c>
      <c r="F3424" t="s">
        <v>17</v>
      </c>
      <c r="G3424" t="str">
        <f>PROPER(base[[#This Row],[Evento]]&amp;" "&amp;base[[#This Row],[Tipo]])</f>
        <v>Aniversário Melhor Idade</v>
      </c>
      <c r="H3424" t="s">
        <v>15</v>
      </c>
      <c r="I3424">
        <v>70</v>
      </c>
      <c r="J3424" s="3">
        <f>VLOOKUP(_xlfn.CONCAT(base[[#This Row],[Evento]],base[[#This Row],[Tipo]]),'[1]tabela de preços'!$D$4:$E$14,2,0)</f>
        <v>120</v>
      </c>
      <c r="K3424" s="3">
        <v>8400</v>
      </c>
      <c r="L3424" s="3">
        <v>3156</v>
      </c>
      <c r="M3424" s="3">
        <v>5244</v>
      </c>
      <c r="N3424" t="s">
        <v>24</v>
      </c>
    </row>
    <row r="3425" spans="2:14" hidden="1" x14ac:dyDescent="0.25">
      <c r="B3425" s="2">
        <v>42394</v>
      </c>
      <c r="C3425" s="7">
        <f>YEAR(base[[#This Row],[Data]])</f>
        <v>2016</v>
      </c>
      <c r="D3425" s="7" t="str">
        <f>UPPER(TEXT(base[[#This Row],[Data]],"mmm"))</f>
        <v>JAN</v>
      </c>
      <c r="E3425" t="s">
        <v>18</v>
      </c>
      <c r="F3425" t="s">
        <v>16</v>
      </c>
      <c r="G3425" t="str">
        <f>PROPER(base[[#This Row],[Evento]]&amp;" "&amp;base[[#This Row],[Tipo]])</f>
        <v>Casamento Adulto</v>
      </c>
      <c r="H3425" t="s">
        <v>12</v>
      </c>
      <c r="I3425">
        <v>120</v>
      </c>
      <c r="J3425" s="3">
        <f>VLOOKUP(_xlfn.CONCAT(base[[#This Row],[Evento]],base[[#This Row],[Tipo]]),'[1]tabela de preços'!$D$4:$E$14,2,0)</f>
        <v>150</v>
      </c>
      <c r="K3425" s="3">
        <v>18000</v>
      </c>
      <c r="L3425" s="3">
        <v>6425</v>
      </c>
      <c r="M3425" s="3">
        <v>11575</v>
      </c>
      <c r="N3425" t="s">
        <v>24</v>
      </c>
    </row>
    <row r="3426" spans="2:14" hidden="1" x14ac:dyDescent="0.25">
      <c r="B3426" s="2">
        <v>42650</v>
      </c>
      <c r="C3426" s="7">
        <f>YEAR(base[[#This Row],[Data]])</f>
        <v>2016</v>
      </c>
      <c r="D3426" s="7" t="str">
        <f>UPPER(TEXT(base[[#This Row],[Data]],"mmm"))</f>
        <v>OUT</v>
      </c>
      <c r="E3426" t="s">
        <v>19</v>
      </c>
      <c r="F3426" t="s">
        <v>16</v>
      </c>
      <c r="G3426" t="str">
        <f>PROPER(base[[#This Row],[Evento]]&amp;" "&amp;base[[#This Row],[Tipo]])</f>
        <v>Bodas Adulto</v>
      </c>
      <c r="H3426" t="s">
        <v>15</v>
      </c>
      <c r="I3426">
        <v>100</v>
      </c>
      <c r="J3426" s="3">
        <f>VLOOKUP(_xlfn.CONCAT(base[[#This Row],[Evento]],base[[#This Row],[Tipo]]),'[1]tabela de preços'!$D$4:$E$14,2,0)</f>
        <v>150</v>
      </c>
      <c r="K3426" s="3">
        <v>15000</v>
      </c>
      <c r="L3426" s="3">
        <v>5257</v>
      </c>
      <c r="M3426" s="3">
        <v>9743</v>
      </c>
      <c r="N3426" t="s">
        <v>24</v>
      </c>
    </row>
    <row r="3427" spans="2:14" hidden="1" x14ac:dyDescent="0.25">
      <c r="B3427" s="2">
        <v>42896</v>
      </c>
      <c r="C3427" s="7">
        <f>YEAR(base[[#This Row],[Data]])</f>
        <v>2017</v>
      </c>
      <c r="D3427" s="7" t="str">
        <f>UPPER(TEXT(base[[#This Row],[Data]],"mmm"))</f>
        <v>JUN</v>
      </c>
      <c r="E3427" t="s">
        <v>19</v>
      </c>
      <c r="F3427" t="s">
        <v>17</v>
      </c>
      <c r="G3427" t="str">
        <f>PROPER(base[[#This Row],[Evento]]&amp;" "&amp;base[[#This Row],[Tipo]])</f>
        <v>Bodas Melhor Idade</v>
      </c>
      <c r="H3427" t="s">
        <v>12</v>
      </c>
      <c r="I3427">
        <v>200</v>
      </c>
      <c r="J3427" s="3">
        <f>VLOOKUP(_xlfn.CONCAT(base[[#This Row],[Evento]],base[[#This Row],[Tipo]]),'[1]tabela de preços'!$D$4:$E$14,2,0)</f>
        <v>120</v>
      </c>
      <c r="K3427" s="3">
        <v>24000</v>
      </c>
      <c r="L3427" s="3">
        <v>10666</v>
      </c>
      <c r="M3427" s="3">
        <v>13334</v>
      </c>
      <c r="N3427" t="s">
        <v>24</v>
      </c>
    </row>
    <row r="3428" spans="2:14" hidden="1" x14ac:dyDescent="0.25">
      <c r="B3428" s="2">
        <v>42608</v>
      </c>
      <c r="C3428" s="7">
        <f>YEAR(base[[#This Row],[Data]])</f>
        <v>2016</v>
      </c>
      <c r="D3428" s="7" t="str">
        <f>UPPER(TEXT(base[[#This Row],[Data]],"mmm"))</f>
        <v>AGO</v>
      </c>
      <c r="E3428" t="s">
        <v>20</v>
      </c>
      <c r="F3428" t="s">
        <v>16</v>
      </c>
      <c r="G3428" t="str">
        <f>PROPER(base[[#This Row],[Evento]]&amp;" "&amp;base[[#This Row],[Tipo]])</f>
        <v>Empresa Adulto</v>
      </c>
      <c r="H3428" t="s">
        <v>15</v>
      </c>
      <c r="I3428">
        <v>50</v>
      </c>
      <c r="J3428" s="3">
        <f>VLOOKUP(_xlfn.CONCAT(base[[#This Row],[Evento]],base[[#This Row],[Tipo]]),'[1]tabela de preços'!$D$4:$E$14,2,0)</f>
        <v>100</v>
      </c>
      <c r="K3428" s="3">
        <v>5000</v>
      </c>
      <c r="L3428" s="3">
        <v>1663</v>
      </c>
      <c r="M3428" s="3">
        <v>3337</v>
      </c>
      <c r="N3428" t="s">
        <v>24</v>
      </c>
    </row>
    <row r="3429" spans="2:14" hidden="1" x14ac:dyDescent="0.25">
      <c r="B3429" s="2">
        <v>43028</v>
      </c>
      <c r="C3429" s="7">
        <f>YEAR(base[[#This Row],[Data]])</f>
        <v>2017</v>
      </c>
      <c r="D3429" s="7" t="str">
        <f>UPPER(TEXT(base[[#This Row],[Data]],"mmm"))</f>
        <v>OUT</v>
      </c>
      <c r="E3429" t="s">
        <v>21</v>
      </c>
      <c r="F3429" t="s">
        <v>14</v>
      </c>
      <c r="G3429" t="str">
        <f>PROPER(base[[#This Row],[Evento]]&amp;" "&amp;base[[#This Row],[Tipo]])</f>
        <v>15 Anos Teen</v>
      </c>
      <c r="H3429" t="s">
        <v>12</v>
      </c>
      <c r="I3429">
        <v>100</v>
      </c>
      <c r="J3429" s="3">
        <f>VLOOKUP(_xlfn.CONCAT(base[[#This Row],[Evento]],base[[#This Row],[Tipo]]),'[1]tabela de preços'!$D$4:$E$14,2,0)</f>
        <v>90</v>
      </c>
      <c r="K3429" s="3">
        <v>9000</v>
      </c>
      <c r="L3429" s="3">
        <v>3705</v>
      </c>
      <c r="M3429" s="3">
        <v>5295</v>
      </c>
      <c r="N3429" t="s">
        <v>24</v>
      </c>
    </row>
    <row r="3430" spans="2:14" hidden="1" x14ac:dyDescent="0.25">
      <c r="B3430" s="2">
        <v>42910</v>
      </c>
      <c r="C3430" s="7">
        <f>YEAR(base[[#This Row],[Data]])</f>
        <v>2017</v>
      </c>
      <c r="D3430" s="7" t="str">
        <f>UPPER(TEXT(base[[#This Row],[Data]],"mmm"))</f>
        <v>JUN</v>
      </c>
      <c r="E3430" t="s">
        <v>22</v>
      </c>
      <c r="F3430" t="s">
        <v>16</v>
      </c>
      <c r="G3430" t="str">
        <f>PROPER(base[[#This Row],[Evento]]&amp;" "&amp;base[[#This Row],[Tipo]])</f>
        <v>Despedida Adulto</v>
      </c>
      <c r="H3430" t="s">
        <v>15</v>
      </c>
      <c r="I3430">
        <v>150</v>
      </c>
      <c r="J3430" s="3">
        <f>VLOOKUP(_xlfn.CONCAT(base[[#This Row],[Evento]],base[[#This Row],[Tipo]]),'[1]tabela de preços'!$D$4:$E$14,2,0)</f>
        <v>120</v>
      </c>
      <c r="K3430" s="3">
        <v>18000</v>
      </c>
      <c r="L3430" s="3">
        <v>6567</v>
      </c>
      <c r="M3430" s="3">
        <v>11433</v>
      </c>
      <c r="N3430" t="s">
        <v>24</v>
      </c>
    </row>
    <row r="3431" spans="2:14" hidden="1" x14ac:dyDescent="0.25">
      <c r="B3431" s="2">
        <v>42878</v>
      </c>
      <c r="C3431" s="7">
        <f>YEAR(base[[#This Row],[Data]])</f>
        <v>2017</v>
      </c>
      <c r="D3431" s="7" t="str">
        <f>UPPER(TEXT(base[[#This Row],[Data]],"mmm"))</f>
        <v>MAI</v>
      </c>
      <c r="E3431" t="s">
        <v>10</v>
      </c>
      <c r="F3431" t="s">
        <v>11</v>
      </c>
      <c r="G3431" t="str">
        <f>PROPER(base[[#This Row],[Evento]]&amp;" "&amp;base[[#This Row],[Tipo]])</f>
        <v>Aniversário Infantil</v>
      </c>
      <c r="H3431" t="s">
        <v>12</v>
      </c>
      <c r="I3431">
        <v>50</v>
      </c>
      <c r="J3431" s="3">
        <f>VLOOKUP(_xlfn.CONCAT(base[[#This Row],[Evento]],base[[#This Row],[Tipo]]),'[1]tabela de preços'!$D$4:$E$14,2,0)</f>
        <v>70</v>
      </c>
      <c r="K3431" s="3">
        <v>3500</v>
      </c>
      <c r="L3431" s="3">
        <v>1293</v>
      </c>
      <c r="M3431" s="3">
        <v>2207</v>
      </c>
      <c r="N3431" t="s">
        <v>24</v>
      </c>
    </row>
    <row r="3432" spans="2:14" hidden="1" x14ac:dyDescent="0.25">
      <c r="B3432" s="2">
        <v>42809</v>
      </c>
      <c r="C3432" s="7">
        <f>YEAR(base[[#This Row],[Data]])</f>
        <v>2017</v>
      </c>
      <c r="D3432" s="7" t="str">
        <f>UPPER(TEXT(base[[#This Row],[Data]],"mmm"))</f>
        <v>MAR</v>
      </c>
      <c r="E3432" t="s">
        <v>10</v>
      </c>
      <c r="F3432" t="s">
        <v>14</v>
      </c>
      <c r="G3432" t="str">
        <f>PROPER(base[[#This Row],[Evento]]&amp;" "&amp;base[[#This Row],[Tipo]])</f>
        <v>Aniversário Teen</v>
      </c>
      <c r="H3432" t="s">
        <v>15</v>
      </c>
      <c r="I3432">
        <v>100</v>
      </c>
      <c r="J3432" s="3">
        <f>VLOOKUP(_xlfn.CONCAT(base[[#This Row],[Evento]],base[[#This Row],[Tipo]]),'[1]tabela de preços'!$D$4:$E$14,2,0)</f>
        <v>90</v>
      </c>
      <c r="K3432" s="3">
        <v>9000</v>
      </c>
      <c r="L3432" s="3">
        <v>3064</v>
      </c>
      <c r="M3432" s="3">
        <v>5936</v>
      </c>
      <c r="N3432" t="s">
        <v>24</v>
      </c>
    </row>
    <row r="3433" spans="2:14" hidden="1" x14ac:dyDescent="0.25">
      <c r="B3433" s="2">
        <v>43041</v>
      </c>
      <c r="C3433" s="7">
        <f>YEAR(base[[#This Row],[Data]])</f>
        <v>2017</v>
      </c>
      <c r="D3433" s="7" t="str">
        <f>UPPER(TEXT(base[[#This Row],[Data]],"mmm"))</f>
        <v>NOV</v>
      </c>
      <c r="E3433" t="s">
        <v>10</v>
      </c>
      <c r="F3433" t="s">
        <v>16</v>
      </c>
      <c r="G3433" t="str">
        <f>PROPER(base[[#This Row],[Evento]]&amp;" "&amp;base[[#This Row],[Tipo]])</f>
        <v>Aniversário Adulto</v>
      </c>
      <c r="H3433" t="s">
        <v>12</v>
      </c>
      <c r="I3433">
        <v>150</v>
      </c>
      <c r="J3433" s="3">
        <f>VLOOKUP(_xlfn.CONCAT(base[[#This Row],[Evento]],base[[#This Row],[Tipo]]),'[1]tabela de preços'!$D$4:$E$14,2,0)</f>
        <v>120</v>
      </c>
      <c r="K3433" s="3">
        <v>18000</v>
      </c>
      <c r="L3433" s="3">
        <v>6776</v>
      </c>
      <c r="M3433" s="3">
        <v>11224</v>
      </c>
      <c r="N3433" t="s">
        <v>24</v>
      </c>
    </row>
    <row r="3434" spans="2:14" hidden="1" x14ac:dyDescent="0.25">
      <c r="B3434" s="2">
        <v>42990</v>
      </c>
      <c r="C3434" s="7">
        <f>YEAR(base[[#This Row],[Data]])</f>
        <v>2017</v>
      </c>
      <c r="D3434" s="7" t="str">
        <f>UPPER(TEXT(base[[#This Row],[Data]],"mmm"))</f>
        <v>SET</v>
      </c>
      <c r="E3434" t="s">
        <v>10</v>
      </c>
      <c r="F3434" t="s">
        <v>17</v>
      </c>
      <c r="G3434" t="str">
        <f>PROPER(base[[#This Row],[Evento]]&amp;" "&amp;base[[#This Row],[Tipo]])</f>
        <v>Aniversário Melhor Idade</v>
      </c>
      <c r="H3434" t="s">
        <v>15</v>
      </c>
      <c r="I3434">
        <v>70</v>
      </c>
      <c r="J3434" s="3">
        <f>VLOOKUP(_xlfn.CONCAT(base[[#This Row],[Evento]],base[[#This Row],[Tipo]]),'[1]tabela de preços'!$D$4:$E$14,2,0)</f>
        <v>120</v>
      </c>
      <c r="K3434" s="3">
        <v>8400</v>
      </c>
      <c r="L3434" s="3">
        <v>2852</v>
      </c>
      <c r="M3434" s="3">
        <v>5548</v>
      </c>
      <c r="N3434" t="s">
        <v>24</v>
      </c>
    </row>
    <row r="3435" spans="2:14" hidden="1" x14ac:dyDescent="0.25">
      <c r="B3435" s="2">
        <v>42864</v>
      </c>
      <c r="C3435" s="7">
        <f>YEAR(base[[#This Row],[Data]])</f>
        <v>2017</v>
      </c>
      <c r="D3435" s="7" t="str">
        <f>UPPER(TEXT(base[[#This Row],[Data]],"mmm"))</f>
        <v>MAI</v>
      </c>
      <c r="E3435" t="s">
        <v>18</v>
      </c>
      <c r="F3435" t="s">
        <v>16</v>
      </c>
      <c r="G3435" t="str">
        <f>PROPER(base[[#This Row],[Evento]]&amp;" "&amp;base[[#This Row],[Tipo]])</f>
        <v>Casamento Adulto</v>
      </c>
      <c r="H3435" t="s">
        <v>12</v>
      </c>
      <c r="I3435">
        <v>120</v>
      </c>
      <c r="J3435" s="3">
        <f>VLOOKUP(_xlfn.CONCAT(base[[#This Row],[Evento]],base[[#This Row],[Tipo]]),'[1]tabela de preços'!$D$4:$E$14,2,0)</f>
        <v>150</v>
      </c>
      <c r="K3435" s="3">
        <v>18000</v>
      </c>
      <c r="L3435" s="3">
        <v>6395</v>
      </c>
      <c r="M3435" s="3">
        <v>11605</v>
      </c>
      <c r="N3435" t="s">
        <v>24</v>
      </c>
    </row>
    <row r="3436" spans="2:14" hidden="1" x14ac:dyDescent="0.25">
      <c r="B3436" s="2">
        <v>42496</v>
      </c>
      <c r="C3436" s="7">
        <f>YEAR(base[[#This Row],[Data]])</f>
        <v>2016</v>
      </c>
      <c r="D3436" s="7" t="str">
        <f>UPPER(TEXT(base[[#This Row],[Data]],"mmm"))</f>
        <v>MAI</v>
      </c>
      <c r="E3436" t="s">
        <v>19</v>
      </c>
      <c r="F3436" t="s">
        <v>16</v>
      </c>
      <c r="G3436" t="str">
        <f>PROPER(base[[#This Row],[Evento]]&amp;" "&amp;base[[#This Row],[Tipo]])</f>
        <v>Bodas Adulto</v>
      </c>
      <c r="H3436" t="s">
        <v>15</v>
      </c>
      <c r="I3436">
        <v>100</v>
      </c>
      <c r="J3436" s="3">
        <f>VLOOKUP(_xlfn.CONCAT(base[[#This Row],[Evento]],base[[#This Row],[Tipo]]),'[1]tabela de preços'!$D$4:$E$14,2,0)</f>
        <v>150</v>
      </c>
      <c r="K3436" s="3">
        <v>15000</v>
      </c>
      <c r="L3436" s="3">
        <v>5835</v>
      </c>
      <c r="M3436" s="3">
        <v>9165</v>
      </c>
      <c r="N3436" t="s">
        <v>24</v>
      </c>
    </row>
    <row r="3437" spans="2:14" hidden="1" x14ac:dyDescent="0.25">
      <c r="B3437" s="2">
        <v>42505</v>
      </c>
      <c r="C3437" s="7">
        <f>YEAR(base[[#This Row],[Data]])</f>
        <v>2016</v>
      </c>
      <c r="D3437" s="7" t="str">
        <f>UPPER(TEXT(base[[#This Row],[Data]],"mmm"))</f>
        <v>MAI</v>
      </c>
      <c r="E3437" t="s">
        <v>19</v>
      </c>
      <c r="F3437" t="s">
        <v>17</v>
      </c>
      <c r="G3437" t="str">
        <f>PROPER(base[[#This Row],[Evento]]&amp;" "&amp;base[[#This Row],[Tipo]])</f>
        <v>Bodas Melhor Idade</v>
      </c>
      <c r="H3437" t="s">
        <v>12</v>
      </c>
      <c r="I3437">
        <v>200</v>
      </c>
      <c r="J3437" s="3">
        <f>VLOOKUP(_xlfn.CONCAT(base[[#This Row],[Evento]],base[[#This Row],[Tipo]]),'[1]tabela de preços'!$D$4:$E$14,2,0)</f>
        <v>120</v>
      </c>
      <c r="K3437" s="3">
        <v>24000</v>
      </c>
      <c r="L3437" s="3">
        <v>8129</v>
      </c>
      <c r="M3437" s="3">
        <v>15871</v>
      </c>
      <c r="N3437" t="s">
        <v>24</v>
      </c>
    </row>
    <row r="3438" spans="2:14" hidden="1" x14ac:dyDescent="0.25">
      <c r="B3438" s="2">
        <v>42730</v>
      </c>
      <c r="C3438" s="7">
        <f>YEAR(base[[#This Row],[Data]])</f>
        <v>2016</v>
      </c>
      <c r="D3438" s="7" t="str">
        <f>UPPER(TEXT(base[[#This Row],[Data]],"mmm"))</f>
        <v>DEZ</v>
      </c>
      <c r="E3438" t="s">
        <v>20</v>
      </c>
      <c r="F3438" t="s">
        <v>16</v>
      </c>
      <c r="G3438" t="str">
        <f>PROPER(base[[#This Row],[Evento]]&amp;" "&amp;base[[#This Row],[Tipo]])</f>
        <v>Empresa Adulto</v>
      </c>
      <c r="H3438" t="s">
        <v>15</v>
      </c>
      <c r="I3438">
        <v>50</v>
      </c>
      <c r="J3438" s="3">
        <f>VLOOKUP(_xlfn.CONCAT(base[[#This Row],[Evento]],base[[#This Row],[Tipo]]),'[1]tabela de preços'!$D$4:$E$14,2,0)</f>
        <v>100</v>
      </c>
      <c r="K3438" s="3">
        <v>5000</v>
      </c>
      <c r="L3438" s="3">
        <v>1816</v>
      </c>
      <c r="M3438" s="3">
        <v>3184</v>
      </c>
      <c r="N3438" t="s">
        <v>24</v>
      </c>
    </row>
    <row r="3439" spans="2:14" hidden="1" x14ac:dyDescent="0.25">
      <c r="B3439" s="2">
        <v>43066</v>
      </c>
      <c r="C3439" s="7">
        <f>YEAR(base[[#This Row],[Data]])</f>
        <v>2017</v>
      </c>
      <c r="D3439" s="7" t="str">
        <f>UPPER(TEXT(base[[#This Row],[Data]],"mmm"))</f>
        <v>NOV</v>
      </c>
      <c r="E3439" t="s">
        <v>21</v>
      </c>
      <c r="F3439" t="s">
        <v>14</v>
      </c>
      <c r="G3439" t="str">
        <f>PROPER(base[[#This Row],[Evento]]&amp;" "&amp;base[[#This Row],[Tipo]])</f>
        <v>15 Anos Teen</v>
      </c>
      <c r="H3439" t="s">
        <v>12</v>
      </c>
      <c r="I3439">
        <v>100</v>
      </c>
      <c r="J3439" s="3">
        <f>VLOOKUP(_xlfn.CONCAT(base[[#This Row],[Evento]],base[[#This Row],[Tipo]]),'[1]tabela de preços'!$D$4:$E$14,2,0)</f>
        <v>90</v>
      </c>
      <c r="K3439" s="3">
        <v>9000</v>
      </c>
      <c r="L3439" s="3">
        <v>3901</v>
      </c>
      <c r="M3439" s="3">
        <v>5099</v>
      </c>
      <c r="N3439" t="s">
        <v>24</v>
      </c>
    </row>
    <row r="3440" spans="2:14" hidden="1" x14ac:dyDescent="0.25">
      <c r="B3440" s="2">
        <v>43089</v>
      </c>
      <c r="C3440" s="7">
        <f>YEAR(base[[#This Row],[Data]])</f>
        <v>2017</v>
      </c>
      <c r="D3440" s="7" t="str">
        <f>UPPER(TEXT(base[[#This Row],[Data]],"mmm"))</f>
        <v>DEZ</v>
      </c>
      <c r="E3440" t="s">
        <v>22</v>
      </c>
      <c r="F3440" t="s">
        <v>16</v>
      </c>
      <c r="G3440" t="str">
        <f>PROPER(base[[#This Row],[Evento]]&amp;" "&amp;base[[#This Row],[Tipo]])</f>
        <v>Despedida Adulto</v>
      </c>
      <c r="H3440" t="s">
        <v>15</v>
      </c>
      <c r="I3440">
        <v>150</v>
      </c>
      <c r="J3440" s="3">
        <f>VLOOKUP(_xlfn.CONCAT(base[[#This Row],[Evento]],base[[#This Row],[Tipo]]),'[1]tabela de preços'!$D$4:$E$14,2,0)</f>
        <v>120</v>
      </c>
      <c r="K3440" s="3">
        <v>18000</v>
      </c>
      <c r="L3440" s="3">
        <v>6958</v>
      </c>
      <c r="M3440" s="3">
        <v>11042</v>
      </c>
      <c r="N3440" t="s">
        <v>24</v>
      </c>
    </row>
    <row r="3441" spans="2:14" hidden="1" x14ac:dyDescent="0.25">
      <c r="B3441" s="2">
        <v>42727</v>
      </c>
      <c r="C3441" s="7">
        <f>YEAR(base[[#This Row],[Data]])</f>
        <v>2016</v>
      </c>
      <c r="D3441" s="7" t="str">
        <f>UPPER(TEXT(base[[#This Row],[Data]],"mmm"))</f>
        <v>DEZ</v>
      </c>
      <c r="E3441" t="s">
        <v>10</v>
      </c>
      <c r="F3441" t="s">
        <v>11</v>
      </c>
      <c r="G3441" t="str">
        <f>PROPER(base[[#This Row],[Evento]]&amp;" "&amp;base[[#This Row],[Tipo]])</f>
        <v>Aniversário Infantil</v>
      </c>
      <c r="H3441" t="s">
        <v>12</v>
      </c>
      <c r="I3441">
        <v>50</v>
      </c>
      <c r="J3441" s="3">
        <f>VLOOKUP(_xlfn.CONCAT(base[[#This Row],[Evento]],base[[#This Row],[Tipo]]),'[1]tabela de preços'!$D$4:$E$14,2,0)</f>
        <v>70</v>
      </c>
      <c r="K3441" s="3">
        <v>3500</v>
      </c>
      <c r="L3441" s="3">
        <v>1475</v>
      </c>
      <c r="M3441" s="3">
        <v>2025</v>
      </c>
      <c r="N3441" t="s">
        <v>24</v>
      </c>
    </row>
    <row r="3442" spans="2:14" hidden="1" x14ac:dyDescent="0.25">
      <c r="B3442" s="2">
        <v>42593</v>
      </c>
      <c r="C3442" s="7">
        <f>YEAR(base[[#This Row],[Data]])</f>
        <v>2016</v>
      </c>
      <c r="D3442" s="7" t="str">
        <f>UPPER(TEXT(base[[#This Row],[Data]],"mmm"))</f>
        <v>AGO</v>
      </c>
      <c r="E3442" t="s">
        <v>10</v>
      </c>
      <c r="F3442" t="s">
        <v>14</v>
      </c>
      <c r="G3442" t="str">
        <f>PROPER(base[[#This Row],[Evento]]&amp;" "&amp;base[[#This Row],[Tipo]])</f>
        <v>Aniversário Teen</v>
      </c>
      <c r="H3442" t="s">
        <v>15</v>
      </c>
      <c r="I3442">
        <v>100</v>
      </c>
      <c r="J3442" s="3">
        <f>VLOOKUP(_xlfn.CONCAT(base[[#This Row],[Evento]],base[[#This Row],[Tipo]]),'[1]tabela de preços'!$D$4:$E$14,2,0)</f>
        <v>90</v>
      </c>
      <c r="K3442" s="3">
        <v>9000</v>
      </c>
      <c r="L3442" s="3">
        <v>3572</v>
      </c>
      <c r="M3442" s="3">
        <v>5428</v>
      </c>
      <c r="N3442" t="s">
        <v>24</v>
      </c>
    </row>
    <row r="3443" spans="2:14" hidden="1" x14ac:dyDescent="0.25">
      <c r="B3443" s="2">
        <v>43088</v>
      </c>
      <c r="C3443" s="7">
        <f>YEAR(base[[#This Row],[Data]])</f>
        <v>2017</v>
      </c>
      <c r="D3443" s="7" t="str">
        <f>UPPER(TEXT(base[[#This Row],[Data]],"mmm"))</f>
        <v>DEZ</v>
      </c>
      <c r="E3443" t="s">
        <v>10</v>
      </c>
      <c r="F3443" t="s">
        <v>16</v>
      </c>
      <c r="G3443" t="str">
        <f>PROPER(base[[#This Row],[Evento]]&amp;" "&amp;base[[#This Row],[Tipo]])</f>
        <v>Aniversário Adulto</v>
      </c>
      <c r="H3443" t="s">
        <v>12</v>
      </c>
      <c r="I3443">
        <v>150</v>
      </c>
      <c r="J3443" s="3">
        <f>VLOOKUP(_xlfn.CONCAT(base[[#This Row],[Evento]],base[[#This Row],[Tipo]]),'[1]tabela de preços'!$D$4:$E$14,2,0)</f>
        <v>120</v>
      </c>
      <c r="K3443" s="3">
        <v>18000</v>
      </c>
      <c r="L3443" s="3">
        <v>6141</v>
      </c>
      <c r="M3443" s="3">
        <v>11859</v>
      </c>
      <c r="N3443" t="s">
        <v>24</v>
      </c>
    </row>
    <row r="3444" spans="2:14" hidden="1" x14ac:dyDescent="0.25">
      <c r="B3444" s="2">
        <v>42896</v>
      </c>
      <c r="C3444" s="7">
        <f>YEAR(base[[#This Row],[Data]])</f>
        <v>2017</v>
      </c>
      <c r="D3444" s="7" t="str">
        <f>UPPER(TEXT(base[[#This Row],[Data]],"mmm"))</f>
        <v>JUN</v>
      </c>
      <c r="E3444" t="s">
        <v>10</v>
      </c>
      <c r="F3444" t="s">
        <v>17</v>
      </c>
      <c r="G3444" t="str">
        <f>PROPER(base[[#This Row],[Evento]]&amp;" "&amp;base[[#This Row],[Tipo]])</f>
        <v>Aniversário Melhor Idade</v>
      </c>
      <c r="H3444" t="s">
        <v>15</v>
      </c>
      <c r="I3444">
        <v>70</v>
      </c>
      <c r="J3444" s="3">
        <f>VLOOKUP(_xlfn.CONCAT(base[[#This Row],[Evento]],base[[#This Row],[Tipo]]),'[1]tabela de preços'!$D$4:$E$14,2,0)</f>
        <v>120</v>
      </c>
      <c r="K3444" s="3">
        <v>8400</v>
      </c>
      <c r="L3444" s="3">
        <v>3442</v>
      </c>
      <c r="M3444" s="3">
        <v>4958</v>
      </c>
      <c r="N3444" t="s">
        <v>24</v>
      </c>
    </row>
    <row r="3445" spans="2:14" hidden="1" x14ac:dyDescent="0.25">
      <c r="B3445" s="2">
        <v>42595</v>
      </c>
      <c r="C3445" s="7">
        <f>YEAR(base[[#This Row],[Data]])</f>
        <v>2016</v>
      </c>
      <c r="D3445" s="7" t="str">
        <f>UPPER(TEXT(base[[#This Row],[Data]],"mmm"))</f>
        <v>AGO</v>
      </c>
      <c r="E3445" t="s">
        <v>18</v>
      </c>
      <c r="F3445" t="s">
        <v>16</v>
      </c>
      <c r="G3445" t="str">
        <f>PROPER(base[[#This Row],[Evento]]&amp;" "&amp;base[[#This Row],[Tipo]])</f>
        <v>Casamento Adulto</v>
      </c>
      <c r="H3445" t="s">
        <v>12</v>
      </c>
      <c r="I3445">
        <v>120</v>
      </c>
      <c r="J3445" s="3">
        <f>VLOOKUP(_xlfn.CONCAT(base[[#This Row],[Evento]],base[[#This Row],[Tipo]]),'[1]tabela de preços'!$D$4:$E$14,2,0)</f>
        <v>150</v>
      </c>
      <c r="K3445" s="3">
        <v>18000</v>
      </c>
      <c r="L3445" s="3">
        <v>7097</v>
      </c>
      <c r="M3445" s="3">
        <v>10903</v>
      </c>
      <c r="N3445" t="s">
        <v>24</v>
      </c>
    </row>
    <row r="3446" spans="2:14" hidden="1" x14ac:dyDescent="0.25">
      <c r="B3446" s="2">
        <v>43025</v>
      </c>
      <c r="C3446" s="7">
        <f>YEAR(base[[#This Row],[Data]])</f>
        <v>2017</v>
      </c>
      <c r="D3446" s="7" t="str">
        <f>UPPER(TEXT(base[[#This Row],[Data]],"mmm"))</f>
        <v>OUT</v>
      </c>
      <c r="E3446" t="s">
        <v>19</v>
      </c>
      <c r="F3446" t="s">
        <v>16</v>
      </c>
      <c r="G3446" t="str">
        <f>PROPER(base[[#This Row],[Evento]]&amp;" "&amp;base[[#This Row],[Tipo]])</f>
        <v>Bodas Adulto</v>
      </c>
      <c r="H3446" t="s">
        <v>15</v>
      </c>
      <c r="I3446">
        <v>100</v>
      </c>
      <c r="J3446" s="3">
        <f>VLOOKUP(_xlfn.CONCAT(base[[#This Row],[Evento]],base[[#This Row],[Tipo]]),'[1]tabela de preços'!$D$4:$E$14,2,0)</f>
        <v>150</v>
      </c>
      <c r="K3446" s="3">
        <v>15000</v>
      </c>
      <c r="L3446" s="3">
        <v>5940</v>
      </c>
      <c r="M3446" s="3">
        <v>9060</v>
      </c>
      <c r="N3446" t="s">
        <v>24</v>
      </c>
    </row>
    <row r="3447" spans="2:14" hidden="1" x14ac:dyDescent="0.25">
      <c r="B3447" s="2">
        <v>42858</v>
      </c>
      <c r="C3447" s="7">
        <f>YEAR(base[[#This Row],[Data]])</f>
        <v>2017</v>
      </c>
      <c r="D3447" s="7" t="str">
        <f>UPPER(TEXT(base[[#This Row],[Data]],"mmm"))</f>
        <v>MAI</v>
      </c>
      <c r="E3447" t="s">
        <v>19</v>
      </c>
      <c r="F3447" t="s">
        <v>17</v>
      </c>
      <c r="G3447" t="str">
        <f>PROPER(base[[#This Row],[Evento]]&amp;" "&amp;base[[#This Row],[Tipo]])</f>
        <v>Bodas Melhor Idade</v>
      </c>
      <c r="H3447" t="s">
        <v>12</v>
      </c>
      <c r="I3447">
        <v>200</v>
      </c>
      <c r="J3447" s="3">
        <f>VLOOKUP(_xlfn.CONCAT(base[[#This Row],[Evento]],base[[#This Row],[Tipo]]),'[1]tabela de preços'!$D$4:$E$14,2,0)</f>
        <v>120</v>
      </c>
      <c r="K3447" s="3">
        <v>24000</v>
      </c>
      <c r="L3447" s="3">
        <v>9348</v>
      </c>
      <c r="M3447" s="3">
        <v>14652</v>
      </c>
      <c r="N3447" t="s">
        <v>24</v>
      </c>
    </row>
    <row r="3448" spans="2:14" hidden="1" x14ac:dyDescent="0.25">
      <c r="B3448" s="2">
        <v>42904</v>
      </c>
      <c r="C3448" s="7">
        <f>YEAR(base[[#This Row],[Data]])</f>
        <v>2017</v>
      </c>
      <c r="D3448" s="7" t="str">
        <f>UPPER(TEXT(base[[#This Row],[Data]],"mmm"))</f>
        <v>JUN</v>
      </c>
      <c r="E3448" t="s">
        <v>20</v>
      </c>
      <c r="F3448" t="s">
        <v>16</v>
      </c>
      <c r="G3448" t="str">
        <f>PROPER(base[[#This Row],[Evento]]&amp;" "&amp;base[[#This Row],[Tipo]])</f>
        <v>Empresa Adulto</v>
      </c>
      <c r="H3448" t="s">
        <v>15</v>
      </c>
      <c r="I3448">
        <v>50</v>
      </c>
      <c r="J3448" s="3">
        <f>VLOOKUP(_xlfn.CONCAT(base[[#This Row],[Evento]],base[[#This Row],[Tipo]]),'[1]tabela de preços'!$D$4:$E$14,2,0)</f>
        <v>100</v>
      </c>
      <c r="K3448" s="3">
        <v>5000</v>
      </c>
      <c r="L3448" s="3">
        <v>2161</v>
      </c>
      <c r="M3448" s="3">
        <v>2839</v>
      </c>
      <c r="N3448" t="s">
        <v>24</v>
      </c>
    </row>
    <row r="3449" spans="2:14" hidden="1" x14ac:dyDescent="0.25">
      <c r="B3449" s="2">
        <v>43057</v>
      </c>
      <c r="C3449" s="7">
        <f>YEAR(base[[#This Row],[Data]])</f>
        <v>2017</v>
      </c>
      <c r="D3449" s="7" t="str">
        <f>UPPER(TEXT(base[[#This Row],[Data]],"mmm"))</f>
        <v>NOV</v>
      </c>
      <c r="E3449" t="s">
        <v>21</v>
      </c>
      <c r="F3449" t="s">
        <v>14</v>
      </c>
      <c r="G3449" t="str">
        <f>PROPER(base[[#This Row],[Evento]]&amp;" "&amp;base[[#This Row],[Tipo]])</f>
        <v>15 Anos Teen</v>
      </c>
      <c r="H3449" t="s">
        <v>12</v>
      </c>
      <c r="I3449">
        <v>100</v>
      </c>
      <c r="J3449" s="3">
        <f>VLOOKUP(_xlfn.CONCAT(base[[#This Row],[Evento]],base[[#This Row],[Tipo]]),'[1]tabela de preços'!$D$4:$E$14,2,0)</f>
        <v>90</v>
      </c>
      <c r="K3449" s="3">
        <v>9000</v>
      </c>
      <c r="L3449" s="3">
        <v>3609</v>
      </c>
      <c r="M3449" s="3">
        <v>5391</v>
      </c>
      <c r="N3449" t="s">
        <v>24</v>
      </c>
    </row>
    <row r="3450" spans="2:14" hidden="1" x14ac:dyDescent="0.25">
      <c r="B3450" s="2">
        <v>42912</v>
      </c>
      <c r="C3450" s="7">
        <f>YEAR(base[[#This Row],[Data]])</f>
        <v>2017</v>
      </c>
      <c r="D3450" s="7" t="str">
        <f>UPPER(TEXT(base[[#This Row],[Data]],"mmm"))</f>
        <v>JUN</v>
      </c>
      <c r="E3450" t="s">
        <v>22</v>
      </c>
      <c r="F3450" t="s">
        <v>16</v>
      </c>
      <c r="G3450" t="str">
        <f>PROPER(base[[#This Row],[Evento]]&amp;" "&amp;base[[#This Row],[Tipo]])</f>
        <v>Despedida Adulto</v>
      </c>
      <c r="H3450" t="s">
        <v>15</v>
      </c>
      <c r="I3450">
        <v>150</v>
      </c>
      <c r="J3450" s="3">
        <f>VLOOKUP(_xlfn.CONCAT(base[[#This Row],[Evento]],base[[#This Row],[Tipo]]),'[1]tabela de preços'!$D$4:$E$14,2,0)</f>
        <v>120</v>
      </c>
      <c r="K3450" s="3">
        <v>18000</v>
      </c>
      <c r="L3450" s="3">
        <v>7729</v>
      </c>
      <c r="M3450" s="3">
        <v>10271</v>
      </c>
      <c r="N3450" t="s">
        <v>24</v>
      </c>
    </row>
    <row r="3451" spans="2:14" hidden="1" x14ac:dyDescent="0.25">
      <c r="B3451" s="2">
        <v>42426</v>
      </c>
      <c r="C3451" s="7">
        <f>YEAR(base[[#This Row],[Data]])</f>
        <v>2016</v>
      </c>
      <c r="D3451" s="7" t="str">
        <f>UPPER(TEXT(base[[#This Row],[Data]],"mmm"))</f>
        <v>FEV</v>
      </c>
      <c r="E3451" t="s">
        <v>10</v>
      </c>
      <c r="F3451" t="s">
        <v>11</v>
      </c>
      <c r="G3451" t="str">
        <f>PROPER(base[[#This Row],[Evento]]&amp;" "&amp;base[[#This Row],[Tipo]])</f>
        <v>Aniversário Infantil</v>
      </c>
      <c r="H3451" t="s">
        <v>12</v>
      </c>
      <c r="I3451">
        <v>50</v>
      </c>
      <c r="J3451" s="3">
        <f>VLOOKUP(_xlfn.CONCAT(base[[#This Row],[Evento]],base[[#This Row],[Tipo]]),'[1]tabela de preços'!$D$4:$E$14,2,0)</f>
        <v>70</v>
      </c>
      <c r="K3451" s="3">
        <v>3500</v>
      </c>
      <c r="L3451" s="3">
        <v>1477</v>
      </c>
      <c r="M3451" s="3">
        <v>2023</v>
      </c>
      <c r="N3451" t="s">
        <v>24</v>
      </c>
    </row>
    <row r="3452" spans="2:14" hidden="1" x14ac:dyDescent="0.25">
      <c r="B3452" s="2">
        <v>42619</v>
      </c>
      <c r="C3452" s="7">
        <f>YEAR(base[[#This Row],[Data]])</f>
        <v>2016</v>
      </c>
      <c r="D3452" s="7" t="str">
        <f>UPPER(TEXT(base[[#This Row],[Data]],"mmm"))</f>
        <v>SET</v>
      </c>
      <c r="E3452" t="s">
        <v>10</v>
      </c>
      <c r="F3452" t="s">
        <v>14</v>
      </c>
      <c r="G3452" t="str">
        <f>PROPER(base[[#This Row],[Evento]]&amp;" "&amp;base[[#This Row],[Tipo]])</f>
        <v>Aniversário Teen</v>
      </c>
      <c r="H3452" t="s">
        <v>15</v>
      </c>
      <c r="I3452">
        <v>100</v>
      </c>
      <c r="J3452" s="3">
        <f>VLOOKUP(_xlfn.CONCAT(base[[#This Row],[Evento]],base[[#This Row],[Tipo]]),'[1]tabela de preços'!$D$4:$E$14,2,0)</f>
        <v>90</v>
      </c>
      <c r="K3452" s="3">
        <v>9000</v>
      </c>
      <c r="L3452" s="3">
        <v>3082</v>
      </c>
      <c r="M3452" s="3">
        <v>5918</v>
      </c>
      <c r="N3452" t="s">
        <v>24</v>
      </c>
    </row>
    <row r="3453" spans="2:14" hidden="1" x14ac:dyDescent="0.25">
      <c r="B3453" s="2">
        <v>42445</v>
      </c>
      <c r="C3453" s="7">
        <f>YEAR(base[[#This Row],[Data]])</f>
        <v>2016</v>
      </c>
      <c r="D3453" s="7" t="str">
        <f>UPPER(TEXT(base[[#This Row],[Data]],"mmm"))</f>
        <v>MAR</v>
      </c>
      <c r="E3453" t="s">
        <v>10</v>
      </c>
      <c r="F3453" t="s">
        <v>16</v>
      </c>
      <c r="G3453" t="str">
        <f>PROPER(base[[#This Row],[Evento]]&amp;" "&amp;base[[#This Row],[Tipo]])</f>
        <v>Aniversário Adulto</v>
      </c>
      <c r="H3453" t="s">
        <v>12</v>
      </c>
      <c r="I3453">
        <v>150</v>
      </c>
      <c r="J3453" s="3">
        <f>VLOOKUP(_xlfn.CONCAT(base[[#This Row],[Evento]],base[[#This Row],[Tipo]]),'[1]tabela de preços'!$D$4:$E$14,2,0)</f>
        <v>120</v>
      </c>
      <c r="K3453" s="3">
        <v>18000</v>
      </c>
      <c r="L3453" s="3">
        <v>7171</v>
      </c>
      <c r="M3453" s="3">
        <v>10829</v>
      </c>
      <c r="N3453" t="s">
        <v>24</v>
      </c>
    </row>
    <row r="3454" spans="2:14" hidden="1" x14ac:dyDescent="0.25">
      <c r="B3454" s="2">
        <v>42394</v>
      </c>
      <c r="C3454" s="7">
        <f>YEAR(base[[#This Row],[Data]])</f>
        <v>2016</v>
      </c>
      <c r="D3454" s="7" t="str">
        <f>UPPER(TEXT(base[[#This Row],[Data]],"mmm"))</f>
        <v>JAN</v>
      </c>
      <c r="E3454" t="s">
        <v>10</v>
      </c>
      <c r="F3454" t="s">
        <v>17</v>
      </c>
      <c r="G3454" t="str">
        <f>PROPER(base[[#This Row],[Evento]]&amp;" "&amp;base[[#This Row],[Tipo]])</f>
        <v>Aniversário Melhor Idade</v>
      </c>
      <c r="H3454" t="s">
        <v>15</v>
      </c>
      <c r="I3454">
        <v>70</v>
      </c>
      <c r="J3454" s="3">
        <f>VLOOKUP(_xlfn.CONCAT(base[[#This Row],[Evento]],base[[#This Row],[Tipo]]),'[1]tabela de preços'!$D$4:$E$14,2,0)</f>
        <v>120</v>
      </c>
      <c r="K3454" s="3">
        <v>8400</v>
      </c>
      <c r="L3454" s="3">
        <v>3553</v>
      </c>
      <c r="M3454" s="3">
        <v>4847</v>
      </c>
      <c r="N3454" t="s">
        <v>24</v>
      </c>
    </row>
    <row r="3455" spans="2:14" x14ac:dyDescent="0.25">
      <c r="B3455" s="2">
        <v>42760</v>
      </c>
      <c r="C3455" s="7">
        <f>YEAR(base[[#This Row],[Data]])</f>
        <v>2017</v>
      </c>
      <c r="D3455" s="7" t="str">
        <f>UPPER(TEXT(base[[#This Row],[Data]],"mmm"))</f>
        <v>JAN</v>
      </c>
      <c r="E3455" t="s">
        <v>18</v>
      </c>
      <c r="F3455" t="s">
        <v>16</v>
      </c>
      <c r="G3455" t="str">
        <f>PROPER(base[[#This Row],[Evento]]&amp;" "&amp;base[[#This Row],[Tipo]])</f>
        <v>Casamento Adulto</v>
      </c>
      <c r="H3455" t="s">
        <v>12</v>
      </c>
      <c r="I3455">
        <v>120</v>
      </c>
      <c r="J3455" s="3">
        <f>VLOOKUP(_xlfn.CONCAT(base[[#This Row],[Evento]],base[[#This Row],[Tipo]]),'[1]tabela de preços'!$D$4:$E$14,2,0)</f>
        <v>150</v>
      </c>
      <c r="K3455" s="3">
        <v>18000</v>
      </c>
      <c r="L3455" s="3">
        <v>5971</v>
      </c>
      <c r="M3455" s="3">
        <v>12029</v>
      </c>
      <c r="N3455" t="s">
        <v>24</v>
      </c>
    </row>
    <row r="3456" spans="2:14" hidden="1" x14ac:dyDescent="0.25">
      <c r="B3456" s="2">
        <v>42780</v>
      </c>
      <c r="C3456" s="7">
        <f>YEAR(base[[#This Row],[Data]])</f>
        <v>2017</v>
      </c>
      <c r="D3456" s="7" t="str">
        <f>UPPER(TEXT(base[[#This Row],[Data]],"mmm"))</f>
        <v>FEV</v>
      </c>
      <c r="E3456" t="s">
        <v>19</v>
      </c>
      <c r="F3456" t="s">
        <v>16</v>
      </c>
      <c r="G3456" t="str">
        <f>PROPER(base[[#This Row],[Evento]]&amp;" "&amp;base[[#This Row],[Tipo]])</f>
        <v>Bodas Adulto</v>
      </c>
      <c r="H3456" t="s">
        <v>15</v>
      </c>
      <c r="I3456">
        <v>100</v>
      </c>
      <c r="J3456" s="3">
        <f>VLOOKUP(_xlfn.CONCAT(base[[#This Row],[Evento]],base[[#This Row],[Tipo]]),'[1]tabela de preços'!$D$4:$E$14,2,0)</f>
        <v>150</v>
      </c>
      <c r="K3456" s="3">
        <v>15000</v>
      </c>
      <c r="L3456" s="3">
        <v>6249</v>
      </c>
      <c r="M3456" s="3">
        <v>8751</v>
      </c>
      <c r="N3456" t="s">
        <v>24</v>
      </c>
    </row>
    <row r="3457" spans="2:14" hidden="1" x14ac:dyDescent="0.25">
      <c r="B3457" s="2">
        <v>42790</v>
      </c>
      <c r="C3457" s="7">
        <f>YEAR(base[[#This Row],[Data]])</f>
        <v>2017</v>
      </c>
      <c r="D3457" s="7" t="str">
        <f>UPPER(TEXT(base[[#This Row],[Data]],"mmm"))</f>
        <v>FEV</v>
      </c>
      <c r="E3457" t="s">
        <v>19</v>
      </c>
      <c r="F3457" t="s">
        <v>17</v>
      </c>
      <c r="G3457" t="str">
        <f>PROPER(base[[#This Row],[Evento]]&amp;" "&amp;base[[#This Row],[Tipo]])</f>
        <v>Bodas Melhor Idade</v>
      </c>
      <c r="H3457" t="s">
        <v>12</v>
      </c>
      <c r="I3457">
        <v>200</v>
      </c>
      <c r="J3457" s="3">
        <f>VLOOKUP(_xlfn.CONCAT(base[[#This Row],[Evento]],base[[#This Row],[Tipo]]),'[1]tabela de preços'!$D$4:$E$14,2,0)</f>
        <v>120</v>
      </c>
      <c r="K3457" s="3">
        <v>24000</v>
      </c>
      <c r="L3457" s="3">
        <v>9205</v>
      </c>
      <c r="M3457" s="3">
        <v>14795</v>
      </c>
      <c r="N3457" t="s">
        <v>24</v>
      </c>
    </row>
    <row r="3458" spans="2:14" hidden="1" x14ac:dyDescent="0.25">
      <c r="B3458" s="2">
        <v>42952</v>
      </c>
      <c r="C3458" s="7">
        <f>YEAR(base[[#This Row],[Data]])</f>
        <v>2017</v>
      </c>
      <c r="D3458" s="7" t="str">
        <f>UPPER(TEXT(base[[#This Row],[Data]],"mmm"))</f>
        <v>AGO</v>
      </c>
      <c r="E3458" t="s">
        <v>20</v>
      </c>
      <c r="F3458" t="s">
        <v>16</v>
      </c>
      <c r="G3458" t="str">
        <f>PROPER(base[[#This Row],[Evento]]&amp;" "&amp;base[[#This Row],[Tipo]])</f>
        <v>Empresa Adulto</v>
      </c>
      <c r="H3458" t="s">
        <v>15</v>
      </c>
      <c r="I3458">
        <v>50</v>
      </c>
      <c r="J3458" s="3">
        <f>VLOOKUP(_xlfn.CONCAT(base[[#This Row],[Evento]],base[[#This Row],[Tipo]]),'[1]tabela de preços'!$D$4:$E$14,2,0)</f>
        <v>100</v>
      </c>
      <c r="K3458" s="3">
        <v>5000</v>
      </c>
      <c r="L3458" s="3">
        <v>2149</v>
      </c>
      <c r="M3458" s="3">
        <v>2851</v>
      </c>
      <c r="N3458" t="s">
        <v>24</v>
      </c>
    </row>
    <row r="3459" spans="2:14" hidden="1" x14ac:dyDescent="0.25">
      <c r="B3459" s="2">
        <v>42501</v>
      </c>
      <c r="C3459" s="7">
        <f>YEAR(base[[#This Row],[Data]])</f>
        <v>2016</v>
      </c>
      <c r="D3459" s="7" t="str">
        <f>UPPER(TEXT(base[[#This Row],[Data]],"mmm"))</f>
        <v>MAI</v>
      </c>
      <c r="E3459" t="s">
        <v>21</v>
      </c>
      <c r="F3459" t="s">
        <v>14</v>
      </c>
      <c r="G3459" t="str">
        <f>PROPER(base[[#This Row],[Evento]]&amp;" "&amp;base[[#This Row],[Tipo]])</f>
        <v>15 Anos Teen</v>
      </c>
      <c r="H3459" t="s">
        <v>12</v>
      </c>
      <c r="I3459">
        <v>100</v>
      </c>
      <c r="J3459" s="3">
        <f>VLOOKUP(_xlfn.CONCAT(base[[#This Row],[Evento]],base[[#This Row],[Tipo]]),'[1]tabela de preços'!$D$4:$E$14,2,0)</f>
        <v>90</v>
      </c>
      <c r="K3459" s="3">
        <v>9000</v>
      </c>
      <c r="L3459" s="3">
        <v>3716</v>
      </c>
      <c r="M3459" s="3">
        <v>5284</v>
      </c>
      <c r="N3459" t="s">
        <v>24</v>
      </c>
    </row>
    <row r="3460" spans="2:14" hidden="1" x14ac:dyDescent="0.25">
      <c r="B3460" s="2">
        <v>42881</v>
      </c>
      <c r="C3460" s="7">
        <f>YEAR(base[[#This Row],[Data]])</f>
        <v>2017</v>
      </c>
      <c r="D3460" s="7" t="str">
        <f>UPPER(TEXT(base[[#This Row],[Data]],"mmm"))</f>
        <v>MAI</v>
      </c>
      <c r="E3460" t="s">
        <v>22</v>
      </c>
      <c r="F3460" t="s">
        <v>16</v>
      </c>
      <c r="G3460" t="str">
        <f>PROPER(base[[#This Row],[Evento]]&amp;" "&amp;base[[#This Row],[Tipo]])</f>
        <v>Despedida Adulto</v>
      </c>
      <c r="H3460" t="s">
        <v>15</v>
      </c>
      <c r="I3460">
        <v>150</v>
      </c>
      <c r="J3460" s="3">
        <f>VLOOKUP(_xlfn.CONCAT(base[[#This Row],[Evento]],base[[#This Row],[Tipo]]),'[1]tabela de preços'!$D$4:$E$14,2,0)</f>
        <v>120</v>
      </c>
      <c r="K3460" s="3">
        <v>18000</v>
      </c>
      <c r="L3460" s="3">
        <v>7152</v>
      </c>
      <c r="M3460" s="3">
        <v>10848</v>
      </c>
      <c r="N3460" t="s">
        <v>24</v>
      </c>
    </row>
    <row r="3461" spans="2:14" hidden="1" x14ac:dyDescent="0.25">
      <c r="B3461" s="2">
        <v>42772</v>
      </c>
      <c r="C3461" s="7">
        <f>YEAR(base[[#This Row],[Data]])</f>
        <v>2017</v>
      </c>
      <c r="D3461" s="7" t="str">
        <f>UPPER(TEXT(base[[#This Row],[Data]],"mmm"))</f>
        <v>FEV</v>
      </c>
      <c r="E3461" t="s">
        <v>10</v>
      </c>
      <c r="F3461" t="s">
        <v>11</v>
      </c>
      <c r="G3461" t="str">
        <f>PROPER(base[[#This Row],[Evento]]&amp;" "&amp;base[[#This Row],[Tipo]])</f>
        <v>Aniversário Infantil</v>
      </c>
      <c r="H3461" t="s">
        <v>12</v>
      </c>
      <c r="I3461">
        <v>50</v>
      </c>
      <c r="J3461" s="3">
        <f>VLOOKUP(_xlfn.CONCAT(base[[#This Row],[Evento]],base[[#This Row],[Tipo]]),'[1]tabela de preços'!$D$4:$E$14,2,0)</f>
        <v>70</v>
      </c>
      <c r="K3461" s="3">
        <v>3500</v>
      </c>
      <c r="L3461" s="3">
        <v>1253</v>
      </c>
      <c r="M3461" s="3">
        <v>2247</v>
      </c>
      <c r="N3461" t="s">
        <v>24</v>
      </c>
    </row>
    <row r="3462" spans="2:14" x14ac:dyDescent="0.25">
      <c r="B3462" s="2">
        <v>42738</v>
      </c>
      <c r="C3462" s="7">
        <f>YEAR(base[[#This Row],[Data]])</f>
        <v>2017</v>
      </c>
      <c r="D3462" s="7" t="str">
        <f>UPPER(TEXT(base[[#This Row],[Data]],"mmm"))</f>
        <v>JAN</v>
      </c>
      <c r="E3462" t="s">
        <v>10</v>
      </c>
      <c r="F3462" t="s">
        <v>14</v>
      </c>
      <c r="G3462" t="str">
        <f>PROPER(base[[#This Row],[Evento]]&amp;" "&amp;base[[#This Row],[Tipo]])</f>
        <v>Aniversário Teen</v>
      </c>
      <c r="H3462" t="s">
        <v>15</v>
      </c>
      <c r="I3462">
        <v>100</v>
      </c>
      <c r="J3462" s="3">
        <f>VLOOKUP(_xlfn.CONCAT(base[[#This Row],[Evento]],base[[#This Row],[Tipo]]),'[1]tabela de preços'!$D$4:$E$14,2,0)</f>
        <v>90</v>
      </c>
      <c r="K3462" s="3">
        <v>9000</v>
      </c>
      <c r="L3462" s="3">
        <v>3425</v>
      </c>
      <c r="M3462" s="3">
        <v>5575</v>
      </c>
      <c r="N3462" t="s">
        <v>24</v>
      </c>
    </row>
    <row r="3463" spans="2:14" hidden="1" x14ac:dyDescent="0.25">
      <c r="B3463" s="2">
        <v>42639</v>
      </c>
      <c r="C3463" s="7">
        <f>YEAR(base[[#This Row],[Data]])</f>
        <v>2016</v>
      </c>
      <c r="D3463" s="7" t="str">
        <f>UPPER(TEXT(base[[#This Row],[Data]],"mmm"))</f>
        <v>SET</v>
      </c>
      <c r="E3463" t="s">
        <v>10</v>
      </c>
      <c r="F3463" t="s">
        <v>16</v>
      </c>
      <c r="G3463" t="str">
        <f>PROPER(base[[#This Row],[Evento]]&amp;" "&amp;base[[#This Row],[Tipo]])</f>
        <v>Aniversário Adulto</v>
      </c>
      <c r="H3463" t="s">
        <v>12</v>
      </c>
      <c r="I3463">
        <v>150</v>
      </c>
      <c r="J3463" s="3">
        <f>VLOOKUP(_xlfn.CONCAT(base[[#This Row],[Evento]],base[[#This Row],[Tipo]]),'[1]tabela de preços'!$D$4:$E$14,2,0)</f>
        <v>120</v>
      </c>
      <c r="K3463" s="3">
        <v>18000</v>
      </c>
      <c r="L3463" s="3">
        <v>7957</v>
      </c>
      <c r="M3463" s="3">
        <v>10043</v>
      </c>
      <c r="N3463" t="s">
        <v>24</v>
      </c>
    </row>
    <row r="3464" spans="2:14" hidden="1" x14ac:dyDescent="0.25">
      <c r="B3464" s="2">
        <v>43075</v>
      </c>
      <c r="C3464" s="7">
        <f>YEAR(base[[#This Row],[Data]])</f>
        <v>2017</v>
      </c>
      <c r="D3464" s="7" t="str">
        <f>UPPER(TEXT(base[[#This Row],[Data]],"mmm"))</f>
        <v>DEZ</v>
      </c>
      <c r="E3464" t="s">
        <v>10</v>
      </c>
      <c r="F3464" t="s">
        <v>17</v>
      </c>
      <c r="G3464" t="str">
        <f>PROPER(base[[#This Row],[Evento]]&amp;" "&amp;base[[#This Row],[Tipo]])</f>
        <v>Aniversário Melhor Idade</v>
      </c>
      <c r="H3464" t="s">
        <v>15</v>
      </c>
      <c r="I3464">
        <v>70</v>
      </c>
      <c r="J3464" s="3">
        <f>VLOOKUP(_xlfn.CONCAT(base[[#This Row],[Evento]],base[[#This Row],[Tipo]]),'[1]tabela de preços'!$D$4:$E$14,2,0)</f>
        <v>120</v>
      </c>
      <c r="K3464" s="3">
        <v>8400</v>
      </c>
      <c r="L3464" s="3">
        <v>3588</v>
      </c>
      <c r="M3464" s="3">
        <v>4812</v>
      </c>
      <c r="N3464" t="s">
        <v>24</v>
      </c>
    </row>
    <row r="3465" spans="2:14" hidden="1" x14ac:dyDescent="0.25">
      <c r="B3465" s="2">
        <v>42952</v>
      </c>
      <c r="C3465" s="7">
        <f>YEAR(base[[#This Row],[Data]])</f>
        <v>2017</v>
      </c>
      <c r="D3465" s="7" t="str">
        <f>UPPER(TEXT(base[[#This Row],[Data]],"mmm"))</f>
        <v>AGO</v>
      </c>
      <c r="E3465" t="s">
        <v>18</v>
      </c>
      <c r="F3465" t="s">
        <v>16</v>
      </c>
      <c r="G3465" t="str">
        <f>PROPER(base[[#This Row],[Evento]]&amp;" "&amp;base[[#This Row],[Tipo]])</f>
        <v>Casamento Adulto</v>
      </c>
      <c r="H3465" t="s">
        <v>12</v>
      </c>
      <c r="I3465">
        <v>120</v>
      </c>
      <c r="J3465" s="3">
        <f>VLOOKUP(_xlfn.CONCAT(base[[#This Row],[Evento]],base[[#This Row],[Tipo]]),'[1]tabela de preços'!$D$4:$E$14,2,0)</f>
        <v>150</v>
      </c>
      <c r="K3465" s="3">
        <v>18000</v>
      </c>
      <c r="L3465" s="3">
        <v>6473</v>
      </c>
      <c r="M3465" s="3">
        <v>11527</v>
      </c>
      <c r="N3465" t="s">
        <v>24</v>
      </c>
    </row>
    <row r="3466" spans="2:14" hidden="1" x14ac:dyDescent="0.25">
      <c r="B3466" s="2">
        <v>42779</v>
      </c>
      <c r="C3466" s="7">
        <f>YEAR(base[[#This Row],[Data]])</f>
        <v>2017</v>
      </c>
      <c r="D3466" s="7" t="str">
        <f>UPPER(TEXT(base[[#This Row],[Data]],"mmm"))</f>
        <v>FEV</v>
      </c>
      <c r="E3466" t="s">
        <v>19</v>
      </c>
      <c r="F3466" t="s">
        <v>16</v>
      </c>
      <c r="G3466" t="str">
        <f>PROPER(base[[#This Row],[Evento]]&amp;" "&amp;base[[#This Row],[Tipo]])</f>
        <v>Bodas Adulto</v>
      </c>
      <c r="H3466" t="s">
        <v>15</v>
      </c>
      <c r="I3466">
        <v>100</v>
      </c>
      <c r="J3466" s="3">
        <f>VLOOKUP(_xlfn.CONCAT(base[[#This Row],[Evento]],base[[#This Row],[Tipo]]),'[1]tabela de preços'!$D$4:$E$14,2,0)</f>
        <v>150</v>
      </c>
      <c r="K3466" s="3">
        <v>15000</v>
      </c>
      <c r="L3466" s="3">
        <v>5436</v>
      </c>
      <c r="M3466" s="3">
        <v>9564</v>
      </c>
      <c r="N3466" t="s">
        <v>24</v>
      </c>
    </row>
    <row r="3467" spans="2:14" hidden="1" x14ac:dyDescent="0.25">
      <c r="B3467" s="2">
        <v>42855</v>
      </c>
      <c r="C3467" s="7">
        <f>YEAR(base[[#This Row],[Data]])</f>
        <v>2017</v>
      </c>
      <c r="D3467" s="7" t="str">
        <f>UPPER(TEXT(base[[#This Row],[Data]],"mmm"))</f>
        <v>ABR</v>
      </c>
      <c r="E3467" t="s">
        <v>19</v>
      </c>
      <c r="F3467" t="s">
        <v>17</v>
      </c>
      <c r="G3467" t="str">
        <f>PROPER(base[[#This Row],[Evento]]&amp;" "&amp;base[[#This Row],[Tipo]])</f>
        <v>Bodas Melhor Idade</v>
      </c>
      <c r="H3467" t="s">
        <v>12</v>
      </c>
      <c r="I3467">
        <v>200</v>
      </c>
      <c r="J3467" s="3">
        <f>VLOOKUP(_xlfn.CONCAT(base[[#This Row],[Evento]],base[[#This Row],[Tipo]]),'[1]tabela de preços'!$D$4:$E$14,2,0)</f>
        <v>120</v>
      </c>
      <c r="K3467" s="3">
        <v>24000</v>
      </c>
      <c r="L3467" s="3">
        <v>10273</v>
      </c>
      <c r="M3467" s="3">
        <v>13727</v>
      </c>
      <c r="N3467" t="s">
        <v>24</v>
      </c>
    </row>
    <row r="3468" spans="2:14" hidden="1" x14ac:dyDescent="0.25">
      <c r="B3468" s="2">
        <v>42855</v>
      </c>
      <c r="C3468" s="7">
        <f>YEAR(base[[#This Row],[Data]])</f>
        <v>2017</v>
      </c>
      <c r="D3468" s="7" t="str">
        <f>UPPER(TEXT(base[[#This Row],[Data]],"mmm"))</f>
        <v>ABR</v>
      </c>
      <c r="E3468" t="s">
        <v>20</v>
      </c>
      <c r="F3468" t="s">
        <v>16</v>
      </c>
      <c r="G3468" t="str">
        <f>PROPER(base[[#This Row],[Evento]]&amp;" "&amp;base[[#This Row],[Tipo]])</f>
        <v>Empresa Adulto</v>
      </c>
      <c r="H3468" t="s">
        <v>15</v>
      </c>
      <c r="I3468">
        <v>50</v>
      </c>
      <c r="J3468" s="3">
        <f>VLOOKUP(_xlfn.CONCAT(base[[#This Row],[Evento]],base[[#This Row],[Tipo]]),'[1]tabela de preços'!$D$4:$E$14,2,0)</f>
        <v>100</v>
      </c>
      <c r="K3468" s="3">
        <v>5000</v>
      </c>
      <c r="L3468" s="3">
        <v>1671</v>
      </c>
      <c r="M3468" s="3">
        <v>3329</v>
      </c>
      <c r="N3468" t="s">
        <v>24</v>
      </c>
    </row>
    <row r="3469" spans="2:14" hidden="1" x14ac:dyDescent="0.25">
      <c r="B3469" s="2">
        <v>42645</v>
      </c>
      <c r="C3469" s="7">
        <f>YEAR(base[[#This Row],[Data]])</f>
        <v>2016</v>
      </c>
      <c r="D3469" s="7" t="str">
        <f>UPPER(TEXT(base[[#This Row],[Data]],"mmm"))</f>
        <v>OUT</v>
      </c>
      <c r="E3469" t="s">
        <v>21</v>
      </c>
      <c r="F3469" t="s">
        <v>14</v>
      </c>
      <c r="G3469" t="str">
        <f>PROPER(base[[#This Row],[Evento]]&amp;" "&amp;base[[#This Row],[Tipo]])</f>
        <v>15 Anos Teen</v>
      </c>
      <c r="H3469" t="s">
        <v>12</v>
      </c>
      <c r="I3469">
        <v>100</v>
      </c>
      <c r="J3469" s="3">
        <f>VLOOKUP(_xlfn.CONCAT(base[[#This Row],[Evento]],base[[#This Row],[Tipo]]),'[1]tabela de preços'!$D$4:$E$14,2,0)</f>
        <v>90</v>
      </c>
      <c r="K3469" s="3">
        <v>9000</v>
      </c>
      <c r="L3469" s="3">
        <v>3582</v>
      </c>
      <c r="M3469" s="3">
        <v>5418</v>
      </c>
      <c r="N3469" t="s">
        <v>24</v>
      </c>
    </row>
    <row r="3470" spans="2:14" hidden="1" x14ac:dyDescent="0.25">
      <c r="B3470" s="2">
        <v>42770</v>
      </c>
      <c r="C3470" s="7">
        <f>YEAR(base[[#This Row],[Data]])</f>
        <v>2017</v>
      </c>
      <c r="D3470" s="7" t="str">
        <f>UPPER(TEXT(base[[#This Row],[Data]],"mmm"))</f>
        <v>FEV</v>
      </c>
      <c r="E3470" t="s">
        <v>22</v>
      </c>
      <c r="F3470" t="s">
        <v>16</v>
      </c>
      <c r="G3470" t="str">
        <f>PROPER(base[[#This Row],[Evento]]&amp;" "&amp;base[[#This Row],[Tipo]])</f>
        <v>Despedida Adulto</v>
      </c>
      <c r="H3470" t="s">
        <v>15</v>
      </c>
      <c r="I3470">
        <v>150</v>
      </c>
      <c r="J3470" s="3">
        <f>VLOOKUP(_xlfn.CONCAT(base[[#This Row],[Evento]],base[[#This Row],[Tipo]]),'[1]tabela de preços'!$D$4:$E$14,2,0)</f>
        <v>120</v>
      </c>
      <c r="K3470" s="3">
        <v>18000</v>
      </c>
      <c r="L3470" s="3">
        <v>5974</v>
      </c>
      <c r="M3470" s="3">
        <v>12026</v>
      </c>
      <c r="N3470" t="s">
        <v>24</v>
      </c>
    </row>
    <row r="3471" spans="2:14" hidden="1" x14ac:dyDescent="0.25">
      <c r="B3471" s="2">
        <v>42610</v>
      </c>
      <c r="C3471" s="7">
        <f>YEAR(base[[#This Row],[Data]])</f>
        <v>2016</v>
      </c>
      <c r="D3471" s="7" t="str">
        <f>UPPER(TEXT(base[[#This Row],[Data]],"mmm"))</f>
        <v>AGO</v>
      </c>
      <c r="E3471" t="s">
        <v>10</v>
      </c>
      <c r="F3471" t="s">
        <v>11</v>
      </c>
      <c r="G3471" t="str">
        <f>PROPER(base[[#This Row],[Evento]]&amp;" "&amp;base[[#This Row],[Tipo]])</f>
        <v>Aniversário Infantil</v>
      </c>
      <c r="H3471" t="s">
        <v>12</v>
      </c>
      <c r="I3471">
        <v>50</v>
      </c>
      <c r="J3471" s="3">
        <f>VLOOKUP(_xlfn.CONCAT(base[[#This Row],[Evento]],base[[#This Row],[Tipo]]),'[1]tabela de preços'!$D$4:$E$14,2,0)</f>
        <v>70</v>
      </c>
      <c r="K3471" s="3">
        <v>3500</v>
      </c>
      <c r="L3471" s="3">
        <v>1363</v>
      </c>
      <c r="M3471" s="3">
        <v>2137</v>
      </c>
      <c r="N3471" t="s">
        <v>24</v>
      </c>
    </row>
    <row r="3472" spans="2:14" hidden="1" x14ac:dyDescent="0.25">
      <c r="B3472" s="2">
        <v>42799</v>
      </c>
      <c r="C3472" s="7">
        <f>YEAR(base[[#This Row],[Data]])</f>
        <v>2017</v>
      </c>
      <c r="D3472" s="7" t="str">
        <f>UPPER(TEXT(base[[#This Row],[Data]],"mmm"))</f>
        <v>MAR</v>
      </c>
      <c r="E3472" t="s">
        <v>10</v>
      </c>
      <c r="F3472" t="s">
        <v>14</v>
      </c>
      <c r="G3472" t="str">
        <f>PROPER(base[[#This Row],[Evento]]&amp;" "&amp;base[[#This Row],[Tipo]])</f>
        <v>Aniversário Teen</v>
      </c>
      <c r="H3472" t="s">
        <v>15</v>
      </c>
      <c r="I3472">
        <v>100</v>
      </c>
      <c r="J3472" s="3">
        <f>VLOOKUP(_xlfn.CONCAT(base[[#This Row],[Evento]],base[[#This Row],[Tipo]]),'[1]tabela de preços'!$D$4:$E$14,2,0)</f>
        <v>90</v>
      </c>
      <c r="K3472" s="3">
        <v>9000</v>
      </c>
      <c r="L3472" s="3">
        <v>3635</v>
      </c>
      <c r="M3472" s="3">
        <v>5365</v>
      </c>
      <c r="N3472" t="s">
        <v>24</v>
      </c>
    </row>
    <row r="3473" spans="2:14" hidden="1" x14ac:dyDescent="0.25">
      <c r="B3473" s="2">
        <v>42645</v>
      </c>
      <c r="C3473" s="7">
        <f>YEAR(base[[#This Row],[Data]])</f>
        <v>2016</v>
      </c>
      <c r="D3473" s="7" t="str">
        <f>UPPER(TEXT(base[[#This Row],[Data]],"mmm"))</f>
        <v>OUT</v>
      </c>
      <c r="E3473" t="s">
        <v>10</v>
      </c>
      <c r="F3473" t="s">
        <v>16</v>
      </c>
      <c r="G3473" t="str">
        <f>PROPER(base[[#This Row],[Evento]]&amp;" "&amp;base[[#This Row],[Tipo]])</f>
        <v>Aniversário Adulto</v>
      </c>
      <c r="H3473" t="s">
        <v>12</v>
      </c>
      <c r="I3473">
        <v>150</v>
      </c>
      <c r="J3473" s="3">
        <f>VLOOKUP(_xlfn.CONCAT(base[[#This Row],[Evento]],base[[#This Row],[Tipo]]),'[1]tabela de preços'!$D$4:$E$14,2,0)</f>
        <v>120</v>
      </c>
      <c r="K3473" s="3">
        <v>18000</v>
      </c>
      <c r="L3473" s="3">
        <v>7937</v>
      </c>
      <c r="M3473" s="3">
        <v>10063</v>
      </c>
      <c r="N3473" t="s">
        <v>24</v>
      </c>
    </row>
    <row r="3474" spans="2:14" hidden="1" x14ac:dyDescent="0.25">
      <c r="B3474" s="2">
        <v>42629</v>
      </c>
      <c r="C3474" s="7">
        <f>YEAR(base[[#This Row],[Data]])</f>
        <v>2016</v>
      </c>
      <c r="D3474" s="7" t="str">
        <f>UPPER(TEXT(base[[#This Row],[Data]],"mmm"))</f>
        <v>SET</v>
      </c>
      <c r="E3474" t="s">
        <v>10</v>
      </c>
      <c r="F3474" t="s">
        <v>17</v>
      </c>
      <c r="G3474" t="str">
        <f>PROPER(base[[#This Row],[Evento]]&amp;" "&amp;base[[#This Row],[Tipo]])</f>
        <v>Aniversário Melhor Idade</v>
      </c>
      <c r="H3474" t="s">
        <v>15</v>
      </c>
      <c r="I3474">
        <v>70</v>
      </c>
      <c r="J3474" s="3">
        <f>VLOOKUP(_xlfn.CONCAT(base[[#This Row],[Evento]],base[[#This Row],[Tipo]]),'[1]tabela de preços'!$D$4:$E$14,2,0)</f>
        <v>120</v>
      </c>
      <c r="K3474" s="3">
        <v>8400</v>
      </c>
      <c r="L3474" s="3">
        <v>3108</v>
      </c>
      <c r="M3474" s="3">
        <v>5292</v>
      </c>
      <c r="N3474" t="s">
        <v>24</v>
      </c>
    </row>
    <row r="3475" spans="2:14" hidden="1" x14ac:dyDescent="0.25">
      <c r="B3475" s="2">
        <v>42513</v>
      </c>
      <c r="C3475" s="7">
        <f>YEAR(base[[#This Row],[Data]])</f>
        <v>2016</v>
      </c>
      <c r="D3475" s="7" t="str">
        <f>UPPER(TEXT(base[[#This Row],[Data]],"mmm"))</f>
        <v>MAI</v>
      </c>
      <c r="E3475" t="s">
        <v>18</v>
      </c>
      <c r="F3475" t="s">
        <v>16</v>
      </c>
      <c r="G3475" t="str">
        <f>PROPER(base[[#This Row],[Evento]]&amp;" "&amp;base[[#This Row],[Tipo]])</f>
        <v>Casamento Adulto</v>
      </c>
      <c r="H3475" t="s">
        <v>12</v>
      </c>
      <c r="I3475">
        <v>120</v>
      </c>
      <c r="J3475" s="3">
        <f>VLOOKUP(_xlfn.CONCAT(base[[#This Row],[Evento]],base[[#This Row],[Tipo]]),'[1]tabela de preços'!$D$4:$E$14,2,0)</f>
        <v>150</v>
      </c>
      <c r="K3475" s="3">
        <v>18000</v>
      </c>
      <c r="L3475" s="3">
        <v>6159</v>
      </c>
      <c r="M3475" s="3">
        <v>11841</v>
      </c>
      <c r="N3475" t="s">
        <v>24</v>
      </c>
    </row>
    <row r="3476" spans="2:14" hidden="1" x14ac:dyDescent="0.25">
      <c r="B3476" s="2">
        <v>43012</v>
      </c>
      <c r="C3476" s="7">
        <f>YEAR(base[[#This Row],[Data]])</f>
        <v>2017</v>
      </c>
      <c r="D3476" s="7" t="str">
        <f>UPPER(TEXT(base[[#This Row],[Data]],"mmm"))</f>
        <v>OUT</v>
      </c>
      <c r="E3476" t="s">
        <v>19</v>
      </c>
      <c r="F3476" t="s">
        <v>16</v>
      </c>
      <c r="G3476" t="str">
        <f>PROPER(base[[#This Row],[Evento]]&amp;" "&amp;base[[#This Row],[Tipo]])</f>
        <v>Bodas Adulto</v>
      </c>
      <c r="H3476" t="s">
        <v>15</v>
      </c>
      <c r="I3476">
        <v>100</v>
      </c>
      <c r="J3476" s="3">
        <f>VLOOKUP(_xlfn.CONCAT(base[[#This Row],[Evento]],base[[#This Row],[Tipo]]),'[1]tabela de preços'!$D$4:$E$14,2,0)</f>
        <v>150</v>
      </c>
      <c r="K3476" s="3">
        <v>15000</v>
      </c>
      <c r="L3476" s="3">
        <v>6298</v>
      </c>
      <c r="M3476" s="3">
        <v>8702</v>
      </c>
      <c r="N3476" t="s">
        <v>24</v>
      </c>
    </row>
    <row r="3477" spans="2:14" hidden="1" x14ac:dyDescent="0.25">
      <c r="B3477" s="2">
        <v>42895</v>
      </c>
      <c r="C3477" s="7">
        <f>YEAR(base[[#This Row],[Data]])</f>
        <v>2017</v>
      </c>
      <c r="D3477" s="7" t="str">
        <f>UPPER(TEXT(base[[#This Row],[Data]],"mmm"))</f>
        <v>JUN</v>
      </c>
      <c r="E3477" t="s">
        <v>19</v>
      </c>
      <c r="F3477" t="s">
        <v>17</v>
      </c>
      <c r="G3477" t="str">
        <f>PROPER(base[[#This Row],[Evento]]&amp;" "&amp;base[[#This Row],[Tipo]])</f>
        <v>Bodas Melhor Idade</v>
      </c>
      <c r="H3477" t="s">
        <v>12</v>
      </c>
      <c r="I3477">
        <v>200</v>
      </c>
      <c r="J3477" s="3">
        <f>VLOOKUP(_xlfn.CONCAT(base[[#This Row],[Evento]],base[[#This Row],[Tipo]]),'[1]tabela de preços'!$D$4:$E$14,2,0)</f>
        <v>120</v>
      </c>
      <c r="K3477" s="3">
        <v>24000</v>
      </c>
      <c r="L3477" s="3">
        <v>9720</v>
      </c>
      <c r="M3477" s="3">
        <v>14280</v>
      </c>
      <c r="N3477" t="s">
        <v>24</v>
      </c>
    </row>
    <row r="3478" spans="2:14" hidden="1" x14ac:dyDescent="0.25">
      <c r="B3478" s="2">
        <v>42866</v>
      </c>
      <c r="C3478" s="7">
        <f>YEAR(base[[#This Row],[Data]])</f>
        <v>2017</v>
      </c>
      <c r="D3478" s="7" t="str">
        <f>UPPER(TEXT(base[[#This Row],[Data]],"mmm"))</f>
        <v>MAI</v>
      </c>
      <c r="E3478" t="s">
        <v>20</v>
      </c>
      <c r="F3478" t="s">
        <v>16</v>
      </c>
      <c r="G3478" t="str">
        <f>PROPER(base[[#This Row],[Evento]]&amp;" "&amp;base[[#This Row],[Tipo]])</f>
        <v>Empresa Adulto</v>
      </c>
      <c r="H3478" t="s">
        <v>15</v>
      </c>
      <c r="I3478">
        <v>50</v>
      </c>
      <c r="J3478" s="3">
        <f>VLOOKUP(_xlfn.CONCAT(base[[#This Row],[Evento]],base[[#This Row],[Tipo]]),'[1]tabela de preços'!$D$4:$E$14,2,0)</f>
        <v>100</v>
      </c>
      <c r="K3478" s="3">
        <v>5000</v>
      </c>
      <c r="L3478" s="3">
        <v>2250</v>
      </c>
      <c r="M3478" s="3">
        <v>2750</v>
      </c>
      <c r="N3478" t="s">
        <v>24</v>
      </c>
    </row>
    <row r="3479" spans="2:14" hidden="1" x14ac:dyDescent="0.25">
      <c r="B3479" s="2">
        <v>42560</v>
      </c>
      <c r="C3479" s="7">
        <f>YEAR(base[[#This Row],[Data]])</f>
        <v>2016</v>
      </c>
      <c r="D3479" s="7" t="str">
        <f>UPPER(TEXT(base[[#This Row],[Data]],"mmm"))</f>
        <v>JUL</v>
      </c>
      <c r="E3479" t="s">
        <v>21</v>
      </c>
      <c r="F3479" t="s">
        <v>14</v>
      </c>
      <c r="G3479" t="str">
        <f>PROPER(base[[#This Row],[Evento]]&amp;" "&amp;base[[#This Row],[Tipo]])</f>
        <v>15 Anos Teen</v>
      </c>
      <c r="H3479" t="s">
        <v>12</v>
      </c>
      <c r="I3479">
        <v>100</v>
      </c>
      <c r="J3479" s="3">
        <f>VLOOKUP(_xlfn.CONCAT(base[[#This Row],[Evento]],base[[#This Row],[Tipo]]),'[1]tabela de preços'!$D$4:$E$14,2,0)</f>
        <v>90</v>
      </c>
      <c r="K3479" s="3">
        <v>9000</v>
      </c>
      <c r="L3479" s="3">
        <v>4043</v>
      </c>
      <c r="M3479" s="3">
        <v>4957</v>
      </c>
      <c r="N3479" t="s">
        <v>24</v>
      </c>
    </row>
    <row r="3480" spans="2:14" hidden="1" x14ac:dyDescent="0.25">
      <c r="B3480" s="2">
        <v>42612</v>
      </c>
      <c r="C3480" s="7">
        <f>YEAR(base[[#This Row],[Data]])</f>
        <v>2016</v>
      </c>
      <c r="D3480" s="7" t="str">
        <f>UPPER(TEXT(base[[#This Row],[Data]],"mmm"))</f>
        <v>AGO</v>
      </c>
      <c r="E3480" t="s">
        <v>22</v>
      </c>
      <c r="F3480" t="s">
        <v>16</v>
      </c>
      <c r="G3480" t="str">
        <f>PROPER(base[[#This Row],[Evento]]&amp;" "&amp;base[[#This Row],[Tipo]])</f>
        <v>Despedida Adulto</v>
      </c>
      <c r="H3480" t="s">
        <v>15</v>
      </c>
      <c r="I3480">
        <v>150</v>
      </c>
      <c r="J3480" s="3">
        <f>VLOOKUP(_xlfn.CONCAT(base[[#This Row],[Evento]],base[[#This Row],[Tipo]]),'[1]tabela de preços'!$D$4:$E$14,2,0)</f>
        <v>120</v>
      </c>
      <c r="K3480" s="3">
        <v>18000</v>
      </c>
      <c r="L3480" s="3">
        <v>6026</v>
      </c>
      <c r="M3480" s="3">
        <v>11974</v>
      </c>
      <c r="N3480" t="s">
        <v>24</v>
      </c>
    </row>
    <row r="3481" spans="2:14" hidden="1" x14ac:dyDescent="0.25">
      <c r="B3481" s="2">
        <v>43094</v>
      </c>
      <c r="C3481" s="7">
        <f>YEAR(base[[#This Row],[Data]])</f>
        <v>2017</v>
      </c>
      <c r="D3481" s="7" t="str">
        <f>UPPER(TEXT(base[[#This Row],[Data]],"mmm"))</f>
        <v>DEZ</v>
      </c>
      <c r="E3481" t="s">
        <v>10</v>
      </c>
      <c r="F3481" t="s">
        <v>11</v>
      </c>
      <c r="G3481" t="str">
        <f>PROPER(base[[#This Row],[Evento]]&amp;" "&amp;base[[#This Row],[Tipo]])</f>
        <v>Aniversário Infantil</v>
      </c>
      <c r="H3481" t="s">
        <v>12</v>
      </c>
      <c r="I3481">
        <v>50</v>
      </c>
      <c r="J3481" s="3">
        <f>VLOOKUP(_xlfn.CONCAT(base[[#This Row],[Evento]],base[[#This Row],[Tipo]]),'[1]tabela de preços'!$D$4:$E$14,2,0)</f>
        <v>70</v>
      </c>
      <c r="K3481" s="3">
        <v>3500</v>
      </c>
      <c r="L3481" s="3">
        <v>1444</v>
      </c>
      <c r="M3481" s="3">
        <v>2056</v>
      </c>
      <c r="N3481" t="s">
        <v>24</v>
      </c>
    </row>
    <row r="3482" spans="2:14" hidden="1" x14ac:dyDescent="0.25">
      <c r="B3482" s="2">
        <v>42555</v>
      </c>
      <c r="C3482" s="7">
        <f>YEAR(base[[#This Row],[Data]])</f>
        <v>2016</v>
      </c>
      <c r="D3482" s="7" t="str">
        <f>UPPER(TEXT(base[[#This Row],[Data]],"mmm"))</f>
        <v>JUL</v>
      </c>
      <c r="E3482" t="s">
        <v>10</v>
      </c>
      <c r="F3482" t="s">
        <v>14</v>
      </c>
      <c r="G3482" t="str">
        <f>PROPER(base[[#This Row],[Evento]]&amp;" "&amp;base[[#This Row],[Tipo]])</f>
        <v>Aniversário Teen</v>
      </c>
      <c r="H3482" t="s">
        <v>15</v>
      </c>
      <c r="I3482">
        <v>100</v>
      </c>
      <c r="J3482" s="3">
        <f>VLOOKUP(_xlfn.CONCAT(base[[#This Row],[Evento]],base[[#This Row],[Tipo]]),'[1]tabela de preços'!$D$4:$E$14,2,0)</f>
        <v>90</v>
      </c>
      <c r="K3482" s="3">
        <v>9000</v>
      </c>
      <c r="L3482" s="3">
        <v>3480</v>
      </c>
      <c r="M3482" s="3">
        <v>5520</v>
      </c>
      <c r="N3482" t="s">
        <v>24</v>
      </c>
    </row>
    <row r="3483" spans="2:14" hidden="1" x14ac:dyDescent="0.25">
      <c r="B3483" s="2">
        <v>42601</v>
      </c>
      <c r="C3483" s="7">
        <f>YEAR(base[[#This Row],[Data]])</f>
        <v>2016</v>
      </c>
      <c r="D3483" s="7" t="str">
        <f>UPPER(TEXT(base[[#This Row],[Data]],"mmm"))</f>
        <v>AGO</v>
      </c>
      <c r="E3483" t="s">
        <v>10</v>
      </c>
      <c r="F3483" t="s">
        <v>16</v>
      </c>
      <c r="G3483" t="str">
        <f>PROPER(base[[#This Row],[Evento]]&amp;" "&amp;base[[#This Row],[Tipo]])</f>
        <v>Aniversário Adulto</v>
      </c>
      <c r="H3483" t="s">
        <v>12</v>
      </c>
      <c r="I3483">
        <v>150</v>
      </c>
      <c r="J3483" s="3">
        <f>VLOOKUP(_xlfn.CONCAT(base[[#This Row],[Evento]],base[[#This Row],[Tipo]]),'[1]tabela de preços'!$D$4:$E$14,2,0)</f>
        <v>120</v>
      </c>
      <c r="K3483" s="3">
        <v>18000</v>
      </c>
      <c r="L3483" s="3">
        <v>6107</v>
      </c>
      <c r="M3483" s="3">
        <v>11893</v>
      </c>
      <c r="N3483" t="s">
        <v>24</v>
      </c>
    </row>
    <row r="3484" spans="2:14" hidden="1" x14ac:dyDescent="0.25">
      <c r="B3484" s="2">
        <v>42541</v>
      </c>
      <c r="C3484" s="7">
        <f>YEAR(base[[#This Row],[Data]])</f>
        <v>2016</v>
      </c>
      <c r="D3484" s="7" t="str">
        <f>UPPER(TEXT(base[[#This Row],[Data]],"mmm"))</f>
        <v>JUN</v>
      </c>
      <c r="E3484" t="s">
        <v>10</v>
      </c>
      <c r="F3484" t="s">
        <v>17</v>
      </c>
      <c r="G3484" t="str">
        <f>PROPER(base[[#This Row],[Evento]]&amp;" "&amp;base[[#This Row],[Tipo]])</f>
        <v>Aniversário Melhor Idade</v>
      </c>
      <c r="H3484" t="s">
        <v>15</v>
      </c>
      <c r="I3484">
        <v>70</v>
      </c>
      <c r="J3484" s="3">
        <f>VLOOKUP(_xlfn.CONCAT(base[[#This Row],[Evento]],base[[#This Row],[Tipo]]),'[1]tabela de preços'!$D$4:$E$14,2,0)</f>
        <v>120</v>
      </c>
      <c r="K3484" s="3">
        <v>8400</v>
      </c>
      <c r="L3484" s="3">
        <v>3166</v>
      </c>
      <c r="M3484" s="3">
        <v>5234</v>
      </c>
      <c r="N3484" t="s">
        <v>24</v>
      </c>
    </row>
    <row r="3485" spans="2:14" hidden="1" x14ac:dyDescent="0.25">
      <c r="B3485" s="2">
        <v>43096</v>
      </c>
      <c r="C3485" s="7">
        <f>YEAR(base[[#This Row],[Data]])</f>
        <v>2017</v>
      </c>
      <c r="D3485" s="7" t="str">
        <f>UPPER(TEXT(base[[#This Row],[Data]],"mmm"))</f>
        <v>DEZ</v>
      </c>
      <c r="E3485" t="s">
        <v>18</v>
      </c>
      <c r="F3485" t="s">
        <v>16</v>
      </c>
      <c r="G3485" t="str">
        <f>PROPER(base[[#This Row],[Evento]]&amp;" "&amp;base[[#This Row],[Tipo]])</f>
        <v>Casamento Adulto</v>
      </c>
      <c r="H3485" t="s">
        <v>12</v>
      </c>
      <c r="I3485">
        <v>120</v>
      </c>
      <c r="J3485" s="3">
        <f>VLOOKUP(_xlfn.CONCAT(base[[#This Row],[Evento]],base[[#This Row],[Tipo]]),'[1]tabela de preços'!$D$4:$E$14,2,0)</f>
        <v>150</v>
      </c>
      <c r="K3485" s="3">
        <v>18000</v>
      </c>
      <c r="L3485" s="3">
        <v>7029</v>
      </c>
      <c r="M3485" s="3">
        <v>10971</v>
      </c>
      <c r="N3485" t="s">
        <v>24</v>
      </c>
    </row>
    <row r="3486" spans="2:14" hidden="1" x14ac:dyDescent="0.25">
      <c r="B3486" s="2">
        <v>42417</v>
      </c>
      <c r="C3486" s="7">
        <f>YEAR(base[[#This Row],[Data]])</f>
        <v>2016</v>
      </c>
      <c r="D3486" s="7" t="str">
        <f>UPPER(TEXT(base[[#This Row],[Data]],"mmm"))</f>
        <v>FEV</v>
      </c>
      <c r="E3486" t="s">
        <v>19</v>
      </c>
      <c r="F3486" t="s">
        <v>16</v>
      </c>
      <c r="G3486" t="str">
        <f>PROPER(base[[#This Row],[Evento]]&amp;" "&amp;base[[#This Row],[Tipo]])</f>
        <v>Bodas Adulto</v>
      </c>
      <c r="H3486" t="s">
        <v>15</v>
      </c>
      <c r="I3486">
        <v>100</v>
      </c>
      <c r="J3486" s="3">
        <f>VLOOKUP(_xlfn.CONCAT(base[[#This Row],[Evento]],base[[#This Row],[Tipo]]),'[1]tabela de preços'!$D$4:$E$14,2,0)</f>
        <v>150</v>
      </c>
      <c r="K3486" s="3">
        <v>15000</v>
      </c>
      <c r="L3486" s="3">
        <v>6149</v>
      </c>
      <c r="M3486" s="3">
        <v>8851</v>
      </c>
      <c r="N3486" t="s">
        <v>24</v>
      </c>
    </row>
    <row r="3487" spans="2:14" hidden="1" x14ac:dyDescent="0.25">
      <c r="B3487" s="2">
        <v>43092</v>
      </c>
      <c r="C3487" s="7">
        <f>YEAR(base[[#This Row],[Data]])</f>
        <v>2017</v>
      </c>
      <c r="D3487" s="7" t="str">
        <f>UPPER(TEXT(base[[#This Row],[Data]],"mmm"))</f>
        <v>DEZ</v>
      </c>
      <c r="E3487" t="s">
        <v>19</v>
      </c>
      <c r="F3487" t="s">
        <v>17</v>
      </c>
      <c r="G3487" t="str">
        <f>PROPER(base[[#This Row],[Evento]]&amp;" "&amp;base[[#This Row],[Tipo]])</f>
        <v>Bodas Melhor Idade</v>
      </c>
      <c r="H3487" t="s">
        <v>12</v>
      </c>
      <c r="I3487">
        <v>200</v>
      </c>
      <c r="J3487" s="3">
        <f>VLOOKUP(_xlfn.CONCAT(base[[#This Row],[Evento]],base[[#This Row],[Tipo]]),'[1]tabela de preços'!$D$4:$E$14,2,0)</f>
        <v>120</v>
      </c>
      <c r="K3487" s="3">
        <v>24000</v>
      </c>
      <c r="L3487" s="3">
        <v>9867</v>
      </c>
      <c r="M3487" s="3">
        <v>14133</v>
      </c>
      <c r="N3487" t="s">
        <v>24</v>
      </c>
    </row>
    <row r="3488" spans="2:14" hidden="1" x14ac:dyDescent="0.25">
      <c r="B3488" s="2">
        <v>42533</v>
      </c>
      <c r="C3488" s="7">
        <f>YEAR(base[[#This Row],[Data]])</f>
        <v>2016</v>
      </c>
      <c r="D3488" s="7" t="str">
        <f>UPPER(TEXT(base[[#This Row],[Data]],"mmm"))</f>
        <v>JUN</v>
      </c>
      <c r="E3488" t="s">
        <v>20</v>
      </c>
      <c r="F3488" t="s">
        <v>16</v>
      </c>
      <c r="G3488" t="str">
        <f>PROPER(base[[#This Row],[Evento]]&amp;" "&amp;base[[#This Row],[Tipo]])</f>
        <v>Empresa Adulto</v>
      </c>
      <c r="H3488" t="s">
        <v>15</v>
      </c>
      <c r="I3488">
        <v>50</v>
      </c>
      <c r="J3488" s="3">
        <f>VLOOKUP(_xlfn.CONCAT(base[[#This Row],[Evento]],base[[#This Row],[Tipo]]),'[1]tabela de preços'!$D$4:$E$14,2,0)</f>
        <v>100</v>
      </c>
      <c r="K3488" s="3">
        <v>5000</v>
      </c>
      <c r="L3488" s="3">
        <v>2132</v>
      </c>
      <c r="M3488" s="3">
        <v>2868</v>
      </c>
      <c r="N3488" t="s">
        <v>24</v>
      </c>
    </row>
    <row r="3489" spans="2:14" hidden="1" x14ac:dyDescent="0.25">
      <c r="B3489" s="2">
        <v>43079</v>
      </c>
      <c r="C3489" s="7">
        <f>YEAR(base[[#This Row],[Data]])</f>
        <v>2017</v>
      </c>
      <c r="D3489" s="7" t="str">
        <f>UPPER(TEXT(base[[#This Row],[Data]],"mmm"))</f>
        <v>DEZ</v>
      </c>
      <c r="E3489" t="s">
        <v>21</v>
      </c>
      <c r="F3489" t="s">
        <v>14</v>
      </c>
      <c r="G3489" t="str">
        <f>PROPER(base[[#This Row],[Evento]]&amp;" "&amp;base[[#This Row],[Tipo]])</f>
        <v>15 Anos Teen</v>
      </c>
      <c r="H3489" t="s">
        <v>12</v>
      </c>
      <c r="I3489">
        <v>100</v>
      </c>
      <c r="J3489" s="3">
        <f>VLOOKUP(_xlfn.CONCAT(base[[#This Row],[Evento]],base[[#This Row],[Tipo]]),'[1]tabela de preços'!$D$4:$E$14,2,0)</f>
        <v>90</v>
      </c>
      <c r="K3489" s="3">
        <v>9000</v>
      </c>
      <c r="L3489" s="3">
        <v>3926</v>
      </c>
      <c r="M3489" s="3">
        <v>5074</v>
      </c>
      <c r="N3489" t="s">
        <v>24</v>
      </c>
    </row>
    <row r="3490" spans="2:14" hidden="1" x14ac:dyDescent="0.25">
      <c r="B3490" s="2">
        <v>42996</v>
      </c>
      <c r="C3490" s="7">
        <f>YEAR(base[[#This Row],[Data]])</f>
        <v>2017</v>
      </c>
      <c r="D3490" s="7" t="str">
        <f>UPPER(TEXT(base[[#This Row],[Data]],"mmm"))</f>
        <v>SET</v>
      </c>
      <c r="E3490" t="s">
        <v>22</v>
      </c>
      <c r="F3490" t="s">
        <v>16</v>
      </c>
      <c r="G3490" t="str">
        <f>PROPER(base[[#This Row],[Evento]]&amp;" "&amp;base[[#This Row],[Tipo]])</f>
        <v>Despedida Adulto</v>
      </c>
      <c r="H3490" t="s">
        <v>15</v>
      </c>
      <c r="I3490">
        <v>150</v>
      </c>
      <c r="J3490" s="3">
        <f>VLOOKUP(_xlfn.CONCAT(base[[#This Row],[Evento]],base[[#This Row],[Tipo]]),'[1]tabela de preços'!$D$4:$E$14,2,0)</f>
        <v>120</v>
      </c>
      <c r="K3490" s="3">
        <v>18000</v>
      </c>
      <c r="L3490" s="3">
        <v>7329</v>
      </c>
      <c r="M3490" s="3">
        <v>10671</v>
      </c>
      <c r="N3490" t="s">
        <v>24</v>
      </c>
    </row>
    <row r="3491" spans="2:14" hidden="1" x14ac:dyDescent="0.25">
      <c r="B3491" s="2">
        <v>42984</v>
      </c>
      <c r="C3491" s="7">
        <f>YEAR(base[[#This Row],[Data]])</f>
        <v>2017</v>
      </c>
      <c r="D3491" s="7" t="str">
        <f>UPPER(TEXT(base[[#This Row],[Data]],"mmm"))</f>
        <v>SET</v>
      </c>
      <c r="E3491" t="s">
        <v>10</v>
      </c>
      <c r="F3491" t="s">
        <v>11</v>
      </c>
      <c r="G3491" t="str">
        <f>PROPER(base[[#This Row],[Evento]]&amp;" "&amp;base[[#This Row],[Tipo]])</f>
        <v>Aniversário Infantil</v>
      </c>
      <c r="H3491" t="s">
        <v>12</v>
      </c>
      <c r="I3491">
        <v>50</v>
      </c>
      <c r="J3491" s="3">
        <f>VLOOKUP(_xlfn.CONCAT(base[[#This Row],[Evento]],base[[#This Row],[Tipo]]),'[1]tabela de preços'!$D$4:$E$14,2,0)</f>
        <v>70</v>
      </c>
      <c r="K3491" s="3">
        <v>3500</v>
      </c>
      <c r="L3491" s="3">
        <v>1481</v>
      </c>
      <c r="M3491" s="3">
        <v>2019</v>
      </c>
      <c r="N3491" t="s">
        <v>24</v>
      </c>
    </row>
    <row r="3492" spans="2:14" hidden="1" x14ac:dyDescent="0.25">
      <c r="B3492" s="2">
        <v>42899</v>
      </c>
      <c r="C3492" s="7">
        <f>YEAR(base[[#This Row],[Data]])</f>
        <v>2017</v>
      </c>
      <c r="D3492" s="7" t="str">
        <f>UPPER(TEXT(base[[#This Row],[Data]],"mmm"))</f>
        <v>JUN</v>
      </c>
      <c r="E3492" t="s">
        <v>10</v>
      </c>
      <c r="F3492" t="s">
        <v>14</v>
      </c>
      <c r="G3492" t="str">
        <f>PROPER(base[[#This Row],[Evento]]&amp;" "&amp;base[[#This Row],[Tipo]])</f>
        <v>Aniversário Teen</v>
      </c>
      <c r="H3492" t="s">
        <v>15</v>
      </c>
      <c r="I3492">
        <v>100</v>
      </c>
      <c r="J3492" s="3">
        <f>VLOOKUP(_xlfn.CONCAT(base[[#This Row],[Evento]],base[[#This Row],[Tipo]]),'[1]tabela de preços'!$D$4:$E$14,2,0)</f>
        <v>90</v>
      </c>
      <c r="K3492" s="3">
        <v>9000</v>
      </c>
      <c r="L3492" s="3">
        <v>3903</v>
      </c>
      <c r="M3492" s="3">
        <v>5097</v>
      </c>
      <c r="N3492" t="s">
        <v>24</v>
      </c>
    </row>
    <row r="3493" spans="2:14" hidden="1" x14ac:dyDescent="0.25">
      <c r="B3493" s="2">
        <v>43043</v>
      </c>
      <c r="C3493" s="7">
        <f>YEAR(base[[#This Row],[Data]])</f>
        <v>2017</v>
      </c>
      <c r="D3493" s="7" t="str">
        <f>UPPER(TEXT(base[[#This Row],[Data]],"mmm"))</f>
        <v>NOV</v>
      </c>
      <c r="E3493" t="s">
        <v>10</v>
      </c>
      <c r="F3493" t="s">
        <v>16</v>
      </c>
      <c r="G3493" t="str">
        <f>PROPER(base[[#This Row],[Evento]]&amp;" "&amp;base[[#This Row],[Tipo]])</f>
        <v>Aniversário Adulto</v>
      </c>
      <c r="H3493" t="s">
        <v>12</v>
      </c>
      <c r="I3493">
        <v>150</v>
      </c>
      <c r="J3493" s="3">
        <f>VLOOKUP(_xlfn.CONCAT(base[[#This Row],[Evento]],base[[#This Row],[Tipo]]),'[1]tabela de preços'!$D$4:$E$14,2,0)</f>
        <v>120</v>
      </c>
      <c r="K3493" s="3">
        <v>18000</v>
      </c>
      <c r="L3493" s="3">
        <v>7596</v>
      </c>
      <c r="M3493" s="3">
        <v>10404</v>
      </c>
      <c r="N3493" t="s">
        <v>24</v>
      </c>
    </row>
    <row r="3494" spans="2:14" hidden="1" x14ac:dyDescent="0.25">
      <c r="B3494" s="2">
        <v>42715</v>
      </c>
      <c r="C3494" s="7">
        <f>YEAR(base[[#This Row],[Data]])</f>
        <v>2016</v>
      </c>
      <c r="D3494" s="7" t="str">
        <f>UPPER(TEXT(base[[#This Row],[Data]],"mmm"))</f>
        <v>DEZ</v>
      </c>
      <c r="E3494" t="s">
        <v>10</v>
      </c>
      <c r="F3494" t="s">
        <v>17</v>
      </c>
      <c r="G3494" t="str">
        <f>PROPER(base[[#This Row],[Evento]]&amp;" "&amp;base[[#This Row],[Tipo]])</f>
        <v>Aniversário Melhor Idade</v>
      </c>
      <c r="H3494" t="s">
        <v>15</v>
      </c>
      <c r="I3494">
        <v>70</v>
      </c>
      <c r="J3494" s="3">
        <f>VLOOKUP(_xlfn.CONCAT(base[[#This Row],[Evento]],base[[#This Row],[Tipo]]),'[1]tabela de preços'!$D$4:$E$14,2,0)</f>
        <v>120</v>
      </c>
      <c r="K3494" s="3">
        <v>8400</v>
      </c>
      <c r="L3494" s="3">
        <v>3063</v>
      </c>
      <c r="M3494" s="3">
        <v>5337</v>
      </c>
      <c r="N3494" t="s">
        <v>24</v>
      </c>
    </row>
    <row r="3495" spans="2:14" hidden="1" x14ac:dyDescent="0.25">
      <c r="B3495" s="2">
        <v>42876</v>
      </c>
      <c r="C3495" s="7">
        <f>YEAR(base[[#This Row],[Data]])</f>
        <v>2017</v>
      </c>
      <c r="D3495" s="7" t="str">
        <f>UPPER(TEXT(base[[#This Row],[Data]],"mmm"))</f>
        <v>MAI</v>
      </c>
      <c r="E3495" t="s">
        <v>18</v>
      </c>
      <c r="F3495" t="s">
        <v>16</v>
      </c>
      <c r="G3495" t="str">
        <f>PROPER(base[[#This Row],[Evento]]&amp;" "&amp;base[[#This Row],[Tipo]])</f>
        <v>Casamento Adulto</v>
      </c>
      <c r="H3495" t="s">
        <v>12</v>
      </c>
      <c r="I3495">
        <v>120</v>
      </c>
      <c r="J3495" s="3">
        <f>VLOOKUP(_xlfn.CONCAT(base[[#This Row],[Evento]],base[[#This Row],[Tipo]]),'[1]tabela de preços'!$D$4:$E$14,2,0)</f>
        <v>150</v>
      </c>
      <c r="K3495" s="3">
        <v>18000</v>
      </c>
      <c r="L3495" s="3">
        <v>7748</v>
      </c>
      <c r="M3495" s="3">
        <v>10252</v>
      </c>
      <c r="N3495" t="s">
        <v>24</v>
      </c>
    </row>
    <row r="3496" spans="2:14" hidden="1" x14ac:dyDescent="0.25">
      <c r="B3496" s="2">
        <v>42717</v>
      </c>
      <c r="C3496" s="7">
        <f>YEAR(base[[#This Row],[Data]])</f>
        <v>2016</v>
      </c>
      <c r="D3496" s="7" t="str">
        <f>UPPER(TEXT(base[[#This Row],[Data]],"mmm"))</f>
        <v>DEZ</v>
      </c>
      <c r="E3496" t="s">
        <v>19</v>
      </c>
      <c r="F3496" t="s">
        <v>16</v>
      </c>
      <c r="G3496" t="str">
        <f>PROPER(base[[#This Row],[Evento]]&amp;" "&amp;base[[#This Row],[Tipo]])</f>
        <v>Bodas Adulto</v>
      </c>
      <c r="H3496" t="s">
        <v>15</v>
      </c>
      <c r="I3496">
        <v>100</v>
      </c>
      <c r="J3496" s="3">
        <f>VLOOKUP(_xlfn.CONCAT(base[[#This Row],[Evento]],base[[#This Row],[Tipo]]),'[1]tabela de preços'!$D$4:$E$14,2,0)</f>
        <v>150</v>
      </c>
      <c r="K3496" s="3">
        <v>15000</v>
      </c>
      <c r="L3496" s="3">
        <v>5905</v>
      </c>
      <c r="M3496" s="3">
        <v>9095</v>
      </c>
      <c r="N3496" t="s">
        <v>24</v>
      </c>
    </row>
    <row r="3497" spans="2:14" hidden="1" x14ac:dyDescent="0.25">
      <c r="B3497" s="2">
        <v>43068</v>
      </c>
      <c r="C3497" s="7">
        <f>YEAR(base[[#This Row],[Data]])</f>
        <v>2017</v>
      </c>
      <c r="D3497" s="7" t="str">
        <f>UPPER(TEXT(base[[#This Row],[Data]],"mmm"))</f>
        <v>NOV</v>
      </c>
      <c r="E3497" t="s">
        <v>19</v>
      </c>
      <c r="F3497" t="s">
        <v>17</v>
      </c>
      <c r="G3497" t="str">
        <f>PROPER(base[[#This Row],[Evento]]&amp;" "&amp;base[[#This Row],[Tipo]])</f>
        <v>Bodas Melhor Idade</v>
      </c>
      <c r="H3497" t="s">
        <v>12</v>
      </c>
      <c r="I3497">
        <v>200</v>
      </c>
      <c r="J3497" s="3">
        <f>VLOOKUP(_xlfn.CONCAT(base[[#This Row],[Evento]],base[[#This Row],[Tipo]]),'[1]tabela de preços'!$D$4:$E$14,2,0)</f>
        <v>120</v>
      </c>
      <c r="K3497" s="3">
        <v>24000</v>
      </c>
      <c r="L3497" s="3">
        <v>8000</v>
      </c>
      <c r="M3497" s="3">
        <v>16000</v>
      </c>
      <c r="N3497" t="s">
        <v>24</v>
      </c>
    </row>
    <row r="3498" spans="2:14" hidden="1" x14ac:dyDescent="0.25">
      <c r="B3498" s="2">
        <v>42482</v>
      </c>
      <c r="C3498" s="7">
        <f>YEAR(base[[#This Row],[Data]])</f>
        <v>2016</v>
      </c>
      <c r="D3498" s="7" t="str">
        <f>UPPER(TEXT(base[[#This Row],[Data]],"mmm"))</f>
        <v>ABR</v>
      </c>
      <c r="E3498" t="s">
        <v>20</v>
      </c>
      <c r="F3498" t="s">
        <v>16</v>
      </c>
      <c r="G3498" t="str">
        <f>PROPER(base[[#This Row],[Evento]]&amp;" "&amp;base[[#This Row],[Tipo]])</f>
        <v>Empresa Adulto</v>
      </c>
      <c r="H3498" t="s">
        <v>15</v>
      </c>
      <c r="I3498">
        <v>50</v>
      </c>
      <c r="J3498" s="3">
        <f>VLOOKUP(_xlfn.CONCAT(base[[#This Row],[Evento]],base[[#This Row],[Tipo]]),'[1]tabela de preços'!$D$4:$E$14,2,0)</f>
        <v>100</v>
      </c>
      <c r="K3498" s="3">
        <v>5000</v>
      </c>
      <c r="L3498" s="3">
        <v>1668</v>
      </c>
      <c r="M3498" s="3">
        <v>3332</v>
      </c>
      <c r="N3498" t="s">
        <v>24</v>
      </c>
    </row>
    <row r="3499" spans="2:14" hidden="1" x14ac:dyDescent="0.25">
      <c r="B3499" s="2">
        <v>42948</v>
      </c>
      <c r="C3499" s="7">
        <f>YEAR(base[[#This Row],[Data]])</f>
        <v>2017</v>
      </c>
      <c r="D3499" s="7" t="str">
        <f>UPPER(TEXT(base[[#This Row],[Data]],"mmm"))</f>
        <v>AGO</v>
      </c>
      <c r="E3499" t="s">
        <v>21</v>
      </c>
      <c r="F3499" t="s">
        <v>14</v>
      </c>
      <c r="G3499" t="str">
        <f>PROPER(base[[#This Row],[Evento]]&amp;" "&amp;base[[#This Row],[Tipo]])</f>
        <v>15 Anos Teen</v>
      </c>
      <c r="H3499" t="s">
        <v>12</v>
      </c>
      <c r="I3499">
        <v>100</v>
      </c>
      <c r="J3499" s="3">
        <f>VLOOKUP(_xlfn.CONCAT(base[[#This Row],[Evento]],base[[#This Row],[Tipo]]),'[1]tabela de preços'!$D$4:$E$14,2,0)</f>
        <v>90</v>
      </c>
      <c r="K3499" s="3">
        <v>9000</v>
      </c>
      <c r="L3499" s="3">
        <v>3399</v>
      </c>
      <c r="M3499" s="3">
        <v>5601</v>
      </c>
      <c r="N3499" t="s">
        <v>24</v>
      </c>
    </row>
    <row r="3500" spans="2:14" hidden="1" x14ac:dyDescent="0.25">
      <c r="B3500" s="2">
        <v>42492</v>
      </c>
      <c r="C3500" s="7">
        <f>YEAR(base[[#This Row],[Data]])</f>
        <v>2016</v>
      </c>
      <c r="D3500" s="7" t="str">
        <f>UPPER(TEXT(base[[#This Row],[Data]],"mmm"))</f>
        <v>MAI</v>
      </c>
      <c r="E3500" t="s">
        <v>22</v>
      </c>
      <c r="F3500" t="s">
        <v>16</v>
      </c>
      <c r="G3500" t="str">
        <f>PROPER(base[[#This Row],[Evento]]&amp;" "&amp;base[[#This Row],[Tipo]])</f>
        <v>Despedida Adulto</v>
      </c>
      <c r="H3500" t="s">
        <v>15</v>
      </c>
      <c r="I3500">
        <v>150</v>
      </c>
      <c r="J3500" s="3">
        <f>VLOOKUP(_xlfn.CONCAT(base[[#This Row],[Evento]],base[[#This Row],[Tipo]]),'[1]tabela de preços'!$D$4:$E$14,2,0)</f>
        <v>120</v>
      </c>
      <c r="K3500" s="3">
        <v>18000</v>
      </c>
      <c r="L3500" s="3">
        <v>6774</v>
      </c>
      <c r="M3500" s="3">
        <v>11226</v>
      </c>
      <c r="N3500" t="s">
        <v>24</v>
      </c>
    </row>
    <row r="3501" spans="2:14" hidden="1" x14ac:dyDescent="0.25">
      <c r="B3501" s="2">
        <v>42434</v>
      </c>
      <c r="C3501" s="7">
        <f>YEAR(base[[#This Row],[Data]])</f>
        <v>2016</v>
      </c>
      <c r="D3501" s="7" t="str">
        <f>UPPER(TEXT(base[[#This Row],[Data]],"mmm"))</f>
        <v>MAR</v>
      </c>
      <c r="E3501" t="s">
        <v>10</v>
      </c>
      <c r="F3501" t="s">
        <v>11</v>
      </c>
      <c r="G3501" t="str">
        <f>PROPER(base[[#This Row],[Evento]]&amp;" "&amp;base[[#This Row],[Tipo]])</f>
        <v>Aniversário Infantil</v>
      </c>
      <c r="H3501" t="s">
        <v>12</v>
      </c>
      <c r="I3501">
        <v>50</v>
      </c>
      <c r="J3501" s="3">
        <f>VLOOKUP(_xlfn.CONCAT(base[[#This Row],[Evento]],base[[#This Row],[Tipo]]),'[1]tabela de preços'!$D$4:$E$14,2,0)</f>
        <v>70</v>
      </c>
      <c r="K3501" s="3">
        <v>3500</v>
      </c>
      <c r="L3501" s="3">
        <v>1351</v>
      </c>
      <c r="M3501" s="3">
        <v>2149</v>
      </c>
      <c r="N3501" t="s">
        <v>24</v>
      </c>
    </row>
    <row r="3502" spans="2:14" hidden="1" x14ac:dyDescent="0.25">
      <c r="B3502" s="2">
        <v>42712</v>
      </c>
      <c r="C3502" s="7">
        <f>YEAR(base[[#This Row],[Data]])</f>
        <v>2016</v>
      </c>
      <c r="D3502" s="7" t="str">
        <f>UPPER(TEXT(base[[#This Row],[Data]],"mmm"))</f>
        <v>DEZ</v>
      </c>
      <c r="E3502" t="s">
        <v>10</v>
      </c>
      <c r="F3502" t="s">
        <v>14</v>
      </c>
      <c r="G3502" t="str">
        <f>PROPER(base[[#This Row],[Evento]]&amp;" "&amp;base[[#This Row],[Tipo]])</f>
        <v>Aniversário Teen</v>
      </c>
      <c r="H3502" t="s">
        <v>15</v>
      </c>
      <c r="I3502">
        <v>100</v>
      </c>
      <c r="J3502" s="3">
        <f>VLOOKUP(_xlfn.CONCAT(base[[#This Row],[Evento]],base[[#This Row],[Tipo]]),'[1]tabela de preços'!$D$4:$E$14,2,0)</f>
        <v>90</v>
      </c>
      <c r="K3502" s="3">
        <v>9000</v>
      </c>
      <c r="L3502" s="3">
        <v>3415</v>
      </c>
      <c r="M3502" s="3">
        <v>5585</v>
      </c>
      <c r="N3502" t="s">
        <v>24</v>
      </c>
    </row>
    <row r="3503" spans="2:14" hidden="1" x14ac:dyDescent="0.25">
      <c r="B3503" s="2">
        <v>42849</v>
      </c>
      <c r="C3503" s="7">
        <f>YEAR(base[[#This Row],[Data]])</f>
        <v>2017</v>
      </c>
      <c r="D3503" s="7" t="str">
        <f>UPPER(TEXT(base[[#This Row],[Data]],"mmm"))</f>
        <v>ABR</v>
      </c>
      <c r="E3503" t="s">
        <v>10</v>
      </c>
      <c r="F3503" t="s">
        <v>16</v>
      </c>
      <c r="G3503" t="str">
        <f>PROPER(base[[#This Row],[Evento]]&amp;" "&amp;base[[#This Row],[Tipo]])</f>
        <v>Aniversário Adulto</v>
      </c>
      <c r="H3503" t="s">
        <v>12</v>
      </c>
      <c r="I3503">
        <v>150</v>
      </c>
      <c r="J3503" s="3">
        <f>VLOOKUP(_xlfn.CONCAT(base[[#This Row],[Evento]],base[[#This Row],[Tipo]]),'[1]tabela de preços'!$D$4:$E$14,2,0)</f>
        <v>120</v>
      </c>
      <c r="K3503" s="3">
        <v>18000</v>
      </c>
      <c r="L3503" s="3">
        <v>7723</v>
      </c>
      <c r="M3503" s="3">
        <v>10277</v>
      </c>
      <c r="N3503" t="s">
        <v>24</v>
      </c>
    </row>
    <row r="3504" spans="2:14" hidden="1" x14ac:dyDescent="0.25">
      <c r="B3504" s="2">
        <v>42512</v>
      </c>
      <c r="C3504" s="7">
        <f>YEAR(base[[#This Row],[Data]])</f>
        <v>2016</v>
      </c>
      <c r="D3504" s="7" t="str">
        <f>UPPER(TEXT(base[[#This Row],[Data]],"mmm"))</f>
        <v>MAI</v>
      </c>
      <c r="E3504" t="s">
        <v>10</v>
      </c>
      <c r="F3504" t="s">
        <v>17</v>
      </c>
      <c r="G3504" t="str">
        <f>PROPER(base[[#This Row],[Evento]]&amp;" "&amp;base[[#This Row],[Tipo]])</f>
        <v>Aniversário Melhor Idade</v>
      </c>
      <c r="H3504" t="s">
        <v>15</v>
      </c>
      <c r="I3504">
        <v>70</v>
      </c>
      <c r="J3504" s="3">
        <f>VLOOKUP(_xlfn.CONCAT(base[[#This Row],[Evento]],base[[#This Row],[Tipo]]),'[1]tabela de preços'!$D$4:$E$14,2,0)</f>
        <v>120</v>
      </c>
      <c r="K3504" s="3">
        <v>8400</v>
      </c>
      <c r="L3504" s="3">
        <v>2831</v>
      </c>
      <c r="M3504" s="3">
        <v>5569</v>
      </c>
      <c r="N3504" t="s">
        <v>24</v>
      </c>
    </row>
    <row r="3505" spans="2:14" hidden="1" x14ac:dyDescent="0.25">
      <c r="B3505" s="2">
        <v>42606</v>
      </c>
      <c r="C3505" s="7">
        <f>YEAR(base[[#This Row],[Data]])</f>
        <v>2016</v>
      </c>
      <c r="D3505" s="7" t="str">
        <f>UPPER(TEXT(base[[#This Row],[Data]],"mmm"))</f>
        <v>AGO</v>
      </c>
      <c r="E3505" t="s">
        <v>18</v>
      </c>
      <c r="F3505" t="s">
        <v>16</v>
      </c>
      <c r="G3505" t="str">
        <f>PROPER(base[[#This Row],[Evento]]&amp;" "&amp;base[[#This Row],[Tipo]])</f>
        <v>Casamento Adulto</v>
      </c>
      <c r="H3505" t="s">
        <v>12</v>
      </c>
      <c r="I3505">
        <v>120</v>
      </c>
      <c r="J3505" s="3">
        <f>VLOOKUP(_xlfn.CONCAT(base[[#This Row],[Evento]],base[[#This Row],[Tipo]]),'[1]tabela de preços'!$D$4:$E$14,2,0)</f>
        <v>150</v>
      </c>
      <c r="K3505" s="3">
        <v>18000</v>
      </c>
      <c r="L3505" s="3">
        <v>6996</v>
      </c>
      <c r="M3505" s="3">
        <v>11004</v>
      </c>
      <c r="N3505" t="s">
        <v>24</v>
      </c>
    </row>
    <row r="3506" spans="2:14" hidden="1" x14ac:dyDescent="0.25">
      <c r="B3506" s="2">
        <v>42683</v>
      </c>
      <c r="C3506" s="7">
        <f>YEAR(base[[#This Row],[Data]])</f>
        <v>2016</v>
      </c>
      <c r="D3506" s="7" t="str">
        <f>UPPER(TEXT(base[[#This Row],[Data]],"mmm"))</f>
        <v>NOV</v>
      </c>
      <c r="E3506" t="s">
        <v>19</v>
      </c>
      <c r="F3506" t="s">
        <v>16</v>
      </c>
      <c r="G3506" t="str">
        <f>PROPER(base[[#This Row],[Evento]]&amp;" "&amp;base[[#This Row],[Tipo]])</f>
        <v>Bodas Adulto</v>
      </c>
      <c r="H3506" t="s">
        <v>15</v>
      </c>
      <c r="I3506">
        <v>100</v>
      </c>
      <c r="J3506" s="3">
        <f>VLOOKUP(_xlfn.CONCAT(base[[#This Row],[Evento]],base[[#This Row],[Tipo]]),'[1]tabela de preços'!$D$4:$E$14,2,0)</f>
        <v>150</v>
      </c>
      <c r="K3506" s="3">
        <v>15000</v>
      </c>
      <c r="L3506" s="3">
        <v>5129</v>
      </c>
      <c r="M3506" s="3">
        <v>9871</v>
      </c>
      <c r="N3506" t="s">
        <v>24</v>
      </c>
    </row>
    <row r="3507" spans="2:14" hidden="1" x14ac:dyDescent="0.25">
      <c r="B3507" s="2">
        <v>42666</v>
      </c>
      <c r="C3507" s="7">
        <f>YEAR(base[[#This Row],[Data]])</f>
        <v>2016</v>
      </c>
      <c r="D3507" s="7" t="str">
        <f>UPPER(TEXT(base[[#This Row],[Data]],"mmm"))</f>
        <v>OUT</v>
      </c>
      <c r="E3507" t="s">
        <v>19</v>
      </c>
      <c r="F3507" t="s">
        <v>17</v>
      </c>
      <c r="G3507" t="str">
        <f>PROPER(base[[#This Row],[Evento]]&amp;" "&amp;base[[#This Row],[Tipo]])</f>
        <v>Bodas Melhor Idade</v>
      </c>
      <c r="H3507" t="s">
        <v>12</v>
      </c>
      <c r="I3507">
        <v>200</v>
      </c>
      <c r="J3507" s="3">
        <f>VLOOKUP(_xlfn.CONCAT(base[[#This Row],[Evento]],base[[#This Row],[Tipo]]),'[1]tabela de preços'!$D$4:$E$14,2,0)</f>
        <v>120</v>
      </c>
      <c r="K3507" s="3">
        <v>24000</v>
      </c>
      <c r="L3507" s="3">
        <v>9878</v>
      </c>
      <c r="M3507" s="3">
        <v>14122</v>
      </c>
      <c r="N3507" t="s">
        <v>24</v>
      </c>
    </row>
    <row r="3508" spans="2:14" hidden="1" x14ac:dyDescent="0.25">
      <c r="B3508" s="2">
        <v>43017</v>
      </c>
      <c r="C3508" s="7">
        <f>YEAR(base[[#This Row],[Data]])</f>
        <v>2017</v>
      </c>
      <c r="D3508" s="7" t="str">
        <f>UPPER(TEXT(base[[#This Row],[Data]],"mmm"))</f>
        <v>OUT</v>
      </c>
      <c r="E3508" t="s">
        <v>20</v>
      </c>
      <c r="F3508" t="s">
        <v>16</v>
      </c>
      <c r="G3508" t="str">
        <f>PROPER(base[[#This Row],[Evento]]&amp;" "&amp;base[[#This Row],[Tipo]])</f>
        <v>Empresa Adulto</v>
      </c>
      <c r="H3508" t="s">
        <v>15</v>
      </c>
      <c r="I3508">
        <v>50</v>
      </c>
      <c r="J3508" s="3">
        <f>VLOOKUP(_xlfn.CONCAT(base[[#This Row],[Evento]],base[[#This Row],[Tipo]]),'[1]tabela de preços'!$D$4:$E$14,2,0)</f>
        <v>100</v>
      </c>
      <c r="K3508" s="3">
        <v>5000</v>
      </c>
      <c r="L3508" s="3">
        <v>2224</v>
      </c>
      <c r="M3508" s="3">
        <v>2776</v>
      </c>
      <c r="N3508" t="s">
        <v>24</v>
      </c>
    </row>
    <row r="3509" spans="2:14" hidden="1" x14ac:dyDescent="0.25">
      <c r="B3509" s="2">
        <v>42996</v>
      </c>
      <c r="C3509" s="7">
        <f>YEAR(base[[#This Row],[Data]])</f>
        <v>2017</v>
      </c>
      <c r="D3509" s="7" t="str">
        <f>UPPER(TEXT(base[[#This Row],[Data]],"mmm"))</f>
        <v>SET</v>
      </c>
      <c r="E3509" t="s">
        <v>21</v>
      </c>
      <c r="F3509" t="s">
        <v>14</v>
      </c>
      <c r="G3509" t="str">
        <f>PROPER(base[[#This Row],[Evento]]&amp;" "&amp;base[[#This Row],[Tipo]])</f>
        <v>15 Anos Teen</v>
      </c>
      <c r="H3509" t="s">
        <v>12</v>
      </c>
      <c r="I3509">
        <v>100</v>
      </c>
      <c r="J3509" s="3">
        <f>VLOOKUP(_xlfn.CONCAT(base[[#This Row],[Evento]],base[[#This Row],[Tipo]]),'[1]tabela de preços'!$D$4:$E$14,2,0)</f>
        <v>90</v>
      </c>
      <c r="K3509" s="3">
        <v>9000</v>
      </c>
      <c r="L3509" s="3">
        <v>3321</v>
      </c>
      <c r="M3509" s="3">
        <v>5679</v>
      </c>
      <c r="N3509" t="s">
        <v>24</v>
      </c>
    </row>
    <row r="3510" spans="2:14" hidden="1" x14ac:dyDescent="0.25">
      <c r="B3510" s="2">
        <v>42413</v>
      </c>
      <c r="C3510" s="7">
        <f>YEAR(base[[#This Row],[Data]])</f>
        <v>2016</v>
      </c>
      <c r="D3510" s="7" t="str">
        <f>UPPER(TEXT(base[[#This Row],[Data]],"mmm"))</f>
        <v>FEV</v>
      </c>
      <c r="E3510" t="s">
        <v>22</v>
      </c>
      <c r="F3510" t="s">
        <v>16</v>
      </c>
      <c r="G3510" t="str">
        <f>PROPER(base[[#This Row],[Evento]]&amp;" "&amp;base[[#This Row],[Tipo]])</f>
        <v>Despedida Adulto</v>
      </c>
      <c r="H3510" t="s">
        <v>15</v>
      </c>
      <c r="I3510">
        <v>150</v>
      </c>
      <c r="J3510" s="3">
        <f>VLOOKUP(_xlfn.CONCAT(base[[#This Row],[Evento]],base[[#This Row],[Tipo]]),'[1]tabela de preços'!$D$4:$E$14,2,0)</f>
        <v>120</v>
      </c>
      <c r="K3510" s="3">
        <v>18000</v>
      </c>
      <c r="L3510" s="3">
        <v>6930</v>
      </c>
      <c r="M3510" s="3">
        <v>11070</v>
      </c>
      <c r="N3510" t="s">
        <v>24</v>
      </c>
    </row>
    <row r="3511" spans="2:14" hidden="1" x14ac:dyDescent="0.25">
      <c r="B3511" s="2">
        <v>42537</v>
      </c>
      <c r="C3511" s="7">
        <f>YEAR(base[[#This Row],[Data]])</f>
        <v>2016</v>
      </c>
      <c r="D3511" s="7" t="str">
        <f>UPPER(TEXT(base[[#This Row],[Data]],"mmm"))</f>
        <v>JUN</v>
      </c>
      <c r="E3511" t="s">
        <v>10</v>
      </c>
      <c r="F3511" t="s">
        <v>11</v>
      </c>
      <c r="G3511" t="str">
        <f>PROPER(base[[#This Row],[Evento]]&amp;" "&amp;base[[#This Row],[Tipo]])</f>
        <v>Aniversário Infantil</v>
      </c>
      <c r="H3511" t="s">
        <v>12</v>
      </c>
      <c r="I3511">
        <v>50</v>
      </c>
      <c r="J3511" s="3">
        <f>VLOOKUP(_xlfn.CONCAT(base[[#This Row],[Evento]],base[[#This Row],[Tipo]]),'[1]tabela de preços'!$D$4:$E$14,2,0)</f>
        <v>70</v>
      </c>
      <c r="K3511" s="3">
        <v>3500</v>
      </c>
      <c r="L3511" s="3">
        <v>1268</v>
      </c>
      <c r="M3511" s="3">
        <v>2232</v>
      </c>
      <c r="N3511" t="s">
        <v>24</v>
      </c>
    </row>
    <row r="3512" spans="2:14" hidden="1" x14ac:dyDescent="0.25">
      <c r="B3512" s="2">
        <v>43079</v>
      </c>
      <c r="C3512" s="7">
        <f>YEAR(base[[#This Row],[Data]])</f>
        <v>2017</v>
      </c>
      <c r="D3512" s="7" t="str">
        <f>UPPER(TEXT(base[[#This Row],[Data]],"mmm"))</f>
        <v>DEZ</v>
      </c>
      <c r="E3512" t="s">
        <v>10</v>
      </c>
      <c r="F3512" t="s">
        <v>14</v>
      </c>
      <c r="G3512" t="str">
        <f>PROPER(base[[#This Row],[Evento]]&amp;" "&amp;base[[#This Row],[Tipo]])</f>
        <v>Aniversário Teen</v>
      </c>
      <c r="H3512" t="s">
        <v>15</v>
      </c>
      <c r="I3512">
        <v>100</v>
      </c>
      <c r="J3512" s="3">
        <f>VLOOKUP(_xlfn.CONCAT(base[[#This Row],[Evento]],base[[#This Row],[Tipo]]),'[1]tabela de preços'!$D$4:$E$14,2,0)</f>
        <v>90</v>
      </c>
      <c r="K3512" s="3">
        <v>9000</v>
      </c>
      <c r="L3512" s="3">
        <v>3357</v>
      </c>
      <c r="M3512" s="3">
        <v>5643</v>
      </c>
      <c r="N3512" t="s">
        <v>24</v>
      </c>
    </row>
    <row r="3513" spans="2:14" hidden="1" x14ac:dyDescent="0.25">
      <c r="B3513" s="2">
        <v>43055</v>
      </c>
      <c r="C3513" s="7">
        <f>YEAR(base[[#This Row],[Data]])</f>
        <v>2017</v>
      </c>
      <c r="D3513" s="7" t="str">
        <f>UPPER(TEXT(base[[#This Row],[Data]],"mmm"))</f>
        <v>NOV</v>
      </c>
      <c r="E3513" t="s">
        <v>10</v>
      </c>
      <c r="F3513" t="s">
        <v>16</v>
      </c>
      <c r="G3513" t="str">
        <f>PROPER(base[[#This Row],[Evento]]&amp;" "&amp;base[[#This Row],[Tipo]])</f>
        <v>Aniversário Adulto</v>
      </c>
      <c r="H3513" t="s">
        <v>12</v>
      </c>
      <c r="I3513">
        <v>150</v>
      </c>
      <c r="J3513" s="3">
        <f>VLOOKUP(_xlfn.CONCAT(base[[#This Row],[Evento]],base[[#This Row],[Tipo]]),'[1]tabela de preços'!$D$4:$E$14,2,0)</f>
        <v>120</v>
      </c>
      <c r="K3513" s="3">
        <v>18000</v>
      </c>
      <c r="L3513" s="3">
        <v>7611</v>
      </c>
      <c r="M3513" s="3">
        <v>10389</v>
      </c>
      <c r="N3513" t="s">
        <v>24</v>
      </c>
    </row>
    <row r="3514" spans="2:14" hidden="1" x14ac:dyDescent="0.25">
      <c r="B3514" s="2">
        <v>42604</v>
      </c>
      <c r="C3514" s="7">
        <f>YEAR(base[[#This Row],[Data]])</f>
        <v>2016</v>
      </c>
      <c r="D3514" s="7" t="str">
        <f>UPPER(TEXT(base[[#This Row],[Data]],"mmm"))</f>
        <v>AGO</v>
      </c>
      <c r="E3514" t="s">
        <v>10</v>
      </c>
      <c r="F3514" t="s">
        <v>17</v>
      </c>
      <c r="G3514" t="str">
        <f>PROPER(base[[#This Row],[Evento]]&amp;" "&amp;base[[#This Row],[Tipo]])</f>
        <v>Aniversário Melhor Idade</v>
      </c>
      <c r="H3514" t="s">
        <v>15</v>
      </c>
      <c r="I3514">
        <v>70</v>
      </c>
      <c r="J3514" s="3">
        <f>VLOOKUP(_xlfn.CONCAT(base[[#This Row],[Evento]],base[[#This Row],[Tipo]]),'[1]tabela de preços'!$D$4:$E$14,2,0)</f>
        <v>120</v>
      </c>
      <c r="K3514" s="3">
        <v>8400</v>
      </c>
      <c r="L3514" s="3">
        <v>2886</v>
      </c>
      <c r="M3514" s="3">
        <v>5514</v>
      </c>
      <c r="N3514" t="s">
        <v>24</v>
      </c>
    </row>
    <row r="3515" spans="2:14" hidden="1" x14ac:dyDescent="0.25">
      <c r="B3515" s="2">
        <v>42402</v>
      </c>
      <c r="C3515" s="7">
        <f>YEAR(base[[#This Row],[Data]])</f>
        <v>2016</v>
      </c>
      <c r="D3515" s="7" t="str">
        <f>UPPER(TEXT(base[[#This Row],[Data]],"mmm"))</f>
        <v>FEV</v>
      </c>
      <c r="E3515" t="s">
        <v>18</v>
      </c>
      <c r="F3515" t="s">
        <v>16</v>
      </c>
      <c r="G3515" t="str">
        <f>PROPER(base[[#This Row],[Evento]]&amp;" "&amp;base[[#This Row],[Tipo]])</f>
        <v>Casamento Adulto</v>
      </c>
      <c r="H3515" t="s">
        <v>12</v>
      </c>
      <c r="I3515">
        <v>120</v>
      </c>
      <c r="J3515" s="3">
        <f>VLOOKUP(_xlfn.CONCAT(base[[#This Row],[Evento]],base[[#This Row],[Tipo]]),'[1]tabela de preços'!$D$4:$E$14,2,0)</f>
        <v>150</v>
      </c>
      <c r="K3515" s="3">
        <v>18000</v>
      </c>
      <c r="L3515" s="3">
        <v>7730</v>
      </c>
      <c r="M3515" s="3">
        <v>10270</v>
      </c>
      <c r="N3515" t="s">
        <v>24</v>
      </c>
    </row>
    <row r="3516" spans="2:14" hidden="1" x14ac:dyDescent="0.25">
      <c r="B3516" s="2">
        <v>42658</v>
      </c>
      <c r="C3516" s="7">
        <f>YEAR(base[[#This Row],[Data]])</f>
        <v>2016</v>
      </c>
      <c r="D3516" s="7" t="str">
        <f>UPPER(TEXT(base[[#This Row],[Data]],"mmm"))</f>
        <v>OUT</v>
      </c>
      <c r="E3516" t="s">
        <v>19</v>
      </c>
      <c r="F3516" t="s">
        <v>16</v>
      </c>
      <c r="G3516" t="str">
        <f>PROPER(base[[#This Row],[Evento]]&amp;" "&amp;base[[#This Row],[Tipo]])</f>
        <v>Bodas Adulto</v>
      </c>
      <c r="H3516" t="s">
        <v>15</v>
      </c>
      <c r="I3516">
        <v>100</v>
      </c>
      <c r="J3516" s="3">
        <f>VLOOKUP(_xlfn.CONCAT(base[[#This Row],[Evento]],base[[#This Row],[Tipo]]),'[1]tabela de preços'!$D$4:$E$14,2,0)</f>
        <v>150</v>
      </c>
      <c r="K3516" s="3">
        <v>15000</v>
      </c>
      <c r="L3516" s="3">
        <v>6747</v>
      </c>
      <c r="M3516" s="3">
        <v>8253</v>
      </c>
      <c r="N3516" t="s">
        <v>24</v>
      </c>
    </row>
    <row r="3517" spans="2:14" hidden="1" x14ac:dyDescent="0.25">
      <c r="B3517" s="2">
        <v>42396</v>
      </c>
      <c r="C3517" s="7">
        <f>YEAR(base[[#This Row],[Data]])</f>
        <v>2016</v>
      </c>
      <c r="D3517" s="7" t="str">
        <f>UPPER(TEXT(base[[#This Row],[Data]],"mmm"))</f>
        <v>JAN</v>
      </c>
      <c r="E3517" t="s">
        <v>19</v>
      </c>
      <c r="F3517" t="s">
        <v>17</v>
      </c>
      <c r="G3517" t="str">
        <f>PROPER(base[[#This Row],[Evento]]&amp;" "&amp;base[[#This Row],[Tipo]])</f>
        <v>Bodas Melhor Idade</v>
      </c>
      <c r="H3517" t="s">
        <v>12</v>
      </c>
      <c r="I3517">
        <v>200</v>
      </c>
      <c r="J3517" s="3">
        <f>VLOOKUP(_xlfn.CONCAT(base[[#This Row],[Evento]],base[[#This Row],[Tipo]]),'[1]tabela de preços'!$D$4:$E$14,2,0)</f>
        <v>120</v>
      </c>
      <c r="K3517" s="3">
        <v>24000</v>
      </c>
      <c r="L3517" s="3">
        <v>8772</v>
      </c>
      <c r="M3517" s="3">
        <v>15228</v>
      </c>
      <c r="N3517" t="s">
        <v>24</v>
      </c>
    </row>
    <row r="3518" spans="2:14" hidden="1" x14ac:dyDescent="0.25">
      <c r="B3518" s="2">
        <v>42832</v>
      </c>
      <c r="C3518" s="7">
        <f>YEAR(base[[#This Row],[Data]])</f>
        <v>2017</v>
      </c>
      <c r="D3518" s="7" t="str">
        <f>UPPER(TEXT(base[[#This Row],[Data]],"mmm"))</f>
        <v>ABR</v>
      </c>
      <c r="E3518" t="s">
        <v>20</v>
      </c>
      <c r="F3518" t="s">
        <v>16</v>
      </c>
      <c r="G3518" t="str">
        <f>PROPER(base[[#This Row],[Evento]]&amp;" "&amp;base[[#This Row],[Tipo]])</f>
        <v>Empresa Adulto</v>
      </c>
      <c r="H3518" t="s">
        <v>15</v>
      </c>
      <c r="I3518">
        <v>50</v>
      </c>
      <c r="J3518" s="3">
        <f>VLOOKUP(_xlfn.CONCAT(base[[#This Row],[Evento]],base[[#This Row],[Tipo]]),'[1]tabela de preços'!$D$4:$E$14,2,0)</f>
        <v>100</v>
      </c>
      <c r="K3518" s="3">
        <v>5000</v>
      </c>
      <c r="L3518" s="3">
        <v>1972</v>
      </c>
      <c r="M3518" s="3">
        <v>3028</v>
      </c>
      <c r="N3518" t="s">
        <v>24</v>
      </c>
    </row>
    <row r="3519" spans="2:14" hidden="1" x14ac:dyDescent="0.25">
      <c r="B3519" s="2">
        <v>42631</v>
      </c>
      <c r="C3519" s="7">
        <f>YEAR(base[[#This Row],[Data]])</f>
        <v>2016</v>
      </c>
      <c r="D3519" s="7" t="str">
        <f>UPPER(TEXT(base[[#This Row],[Data]],"mmm"))</f>
        <v>SET</v>
      </c>
      <c r="E3519" t="s">
        <v>21</v>
      </c>
      <c r="F3519" t="s">
        <v>14</v>
      </c>
      <c r="G3519" t="str">
        <f>PROPER(base[[#This Row],[Evento]]&amp;" "&amp;base[[#This Row],[Tipo]])</f>
        <v>15 Anos Teen</v>
      </c>
      <c r="H3519" t="s">
        <v>12</v>
      </c>
      <c r="I3519">
        <v>100</v>
      </c>
      <c r="J3519" s="3">
        <f>VLOOKUP(_xlfn.CONCAT(base[[#This Row],[Evento]],base[[#This Row],[Tipo]]),'[1]tabela de preços'!$D$4:$E$14,2,0)</f>
        <v>90</v>
      </c>
      <c r="K3519" s="3">
        <v>9000</v>
      </c>
      <c r="L3519" s="3">
        <v>3002</v>
      </c>
      <c r="M3519" s="3">
        <v>5998</v>
      </c>
      <c r="N3519" t="s">
        <v>24</v>
      </c>
    </row>
    <row r="3520" spans="2:14" x14ac:dyDescent="0.25">
      <c r="B3520" s="2">
        <v>42747</v>
      </c>
      <c r="C3520" s="7">
        <f>YEAR(base[[#This Row],[Data]])</f>
        <v>2017</v>
      </c>
      <c r="D3520" s="7" t="str">
        <f>UPPER(TEXT(base[[#This Row],[Data]],"mmm"))</f>
        <v>JAN</v>
      </c>
      <c r="E3520" t="s">
        <v>22</v>
      </c>
      <c r="F3520" t="s">
        <v>16</v>
      </c>
      <c r="G3520" t="str">
        <f>PROPER(base[[#This Row],[Evento]]&amp;" "&amp;base[[#This Row],[Tipo]])</f>
        <v>Despedida Adulto</v>
      </c>
      <c r="H3520" t="s">
        <v>15</v>
      </c>
      <c r="I3520">
        <v>150</v>
      </c>
      <c r="J3520" s="3">
        <f>VLOOKUP(_xlfn.CONCAT(base[[#This Row],[Evento]],base[[#This Row],[Tipo]]),'[1]tabela de preços'!$D$4:$E$14,2,0)</f>
        <v>120</v>
      </c>
      <c r="K3520" s="3">
        <v>18000</v>
      </c>
      <c r="L3520" s="3">
        <v>6056</v>
      </c>
      <c r="M3520" s="3">
        <v>11944</v>
      </c>
      <c r="N3520" t="s">
        <v>24</v>
      </c>
    </row>
    <row r="3521" spans="2:14" hidden="1" x14ac:dyDescent="0.25">
      <c r="B3521" s="2">
        <v>42859</v>
      </c>
      <c r="C3521" s="7">
        <f>YEAR(base[[#This Row],[Data]])</f>
        <v>2017</v>
      </c>
      <c r="D3521" s="7" t="str">
        <f>UPPER(TEXT(base[[#This Row],[Data]],"mmm"))</f>
        <v>MAI</v>
      </c>
      <c r="E3521" t="s">
        <v>10</v>
      </c>
      <c r="F3521" t="s">
        <v>11</v>
      </c>
      <c r="G3521" t="str">
        <f>PROPER(base[[#This Row],[Evento]]&amp;" "&amp;base[[#This Row],[Tipo]])</f>
        <v>Aniversário Infantil</v>
      </c>
      <c r="H3521" t="s">
        <v>12</v>
      </c>
      <c r="I3521">
        <v>50</v>
      </c>
      <c r="J3521" s="3">
        <f>VLOOKUP(_xlfn.CONCAT(base[[#This Row],[Evento]],base[[#This Row],[Tipo]]),'[1]tabela de preços'!$D$4:$E$14,2,0)</f>
        <v>70</v>
      </c>
      <c r="K3521" s="3">
        <v>3500</v>
      </c>
      <c r="L3521" s="3">
        <v>1410</v>
      </c>
      <c r="M3521" s="3">
        <v>2090</v>
      </c>
      <c r="N3521" t="s">
        <v>24</v>
      </c>
    </row>
    <row r="3522" spans="2:14" hidden="1" x14ac:dyDescent="0.25">
      <c r="B3522" s="2">
        <v>42938</v>
      </c>
      <c r="C3522" s="7">
        <f>YEAR(base[[#This Row],[Data]])</f>
        <v>2017</v>
      </c>
      <c r="D3522" s="7" t="str">
        <f>UPPER(TEXT(base[[#This Row],[Data]],"mmm"))</f>
        <v>JUL</v>
      </c>
      <c r="E3522" t="s">
        <v>10</v>
      </c>
      <c r="F3522" t="s">
        <v>14</v>
      </c>
      <c r="G3522" t="str">
        <f>PROPER(base[[#This Row],[Evento]]&amp;" "&amp;base[[#This Row],[Tipo]])</f>
        <v>Aniversário Teen</v>
      </c>
      <c r="H3522" t="s">
        <v>15</v>
      </c>
      <c r="I3522">
        <v>100</v>
      </c>
      <c r="J3522" s="3">
        <f>VLOOKUP(_xlfn.CONCAT(base[[#This Row],[Evento]],base[[#This Row],[Tipo]]),'[1]tabela de preços'!$D$4:$E$14,2,0)</f>
        <v>90</v>
      </c>
      <c r="K3522" s="3">
        <v>9000</v>
      </c>
      <c r="L3522" s="3">
        <v>3619</v>
      </c>
      <c r="M3522" s="3">
        <v>5381</v>
      </c>
      <c r="N3522" t="s">
        <v>24</v>
      </c>
    </row>
    <row r="3523" spans="2:14" hidden="1" x14ac:dyDescent="0.25">
      <c r="B3523" s="2">
        <v>42370</v>
      </c>
      <c r="C3523" s="7">
        <f>YEAR(base[[#This Row],[Data]])</f>
        <v>2016</v>
      </c>
      <c r="D3523" s="7" t="str">
        <f>UPPER(TEXT(base[[#This Row],[Data]],"mmm"))</f>
        <v>JAN</v>
      </c>
      <c r="E3523" t="s">
        <v>10</v>
      </c>
      <c r="F3523" t="s">
        <v>16</v>
      </c>
      <c r="G3523" t="str">
        <f>PROPER(base[[#This Row],[Evento]]&amp;" "&amp;base[[#This Row],[Tipo]])</f>
        <v>Aniversário Adulto</v>
      </c>
      <c r="H3523" t="s">
        <v>12</v>
      </c>
      <c r="I3523">
        <v>150</v>
      </c>
      <c r="J3523" s="3">
        <f>VLOOKUP(_xlfn.CONCAT(base[[#This Row],[Evento]],base[[#This Row],[Tipo]]),'[1]tabela de preços'!$D$4:$E$14,2,0)</f>
        <v>120</v>
      </c>
      <c r="K3523" s="3">
        <v>18000</v>
      </c>
      <c r="L3523" s="3">
        <v>7008</v>
      </c>
      <c r="M3523" s="3">
        <v>10992</v>
      </c>
      <c r="N3523" t="s">
        <v>24</v>
      </c>
    </row>
    <row r="3524" spans="2:14" hidden="1" x14ac:dyDescent="0.25">
      <c r="B3524" s="2">
        <v>42456</v>
      </c>
      <c r="C3524" s="7">
        <f>YEAR(base[[#This Row],[Data]])</f>
        <v>2016</v>
      </c>
      <c r="D3524" s="7" t="str">
        <f>UPPER(TEXT(base[[#This Row],[Data]],"mmm"))</f>
        <v>MAR</v>
      </c>
      <c r="E3524" t="s">
        <v>10</v>
      </c>
      <c r="F3524" t="s">
        <v>17</v>
      </c>
      <c r="G3524" t="str">
        <f>PROPER(base[[#This Row],[Evento]]&amp;" "&amp;base[[#This Row],[Tipo]])</f>
        <v>Aniversário Melhor Idade</v>
      </c>
      <c r="H3524" t="s">
        <v>15</v>
      </c>
      <c r="I3524">
        <v>70</v>
      </c>
      <c r="J3524" s="3">
        <f>VLOOKUP(_xlfn.CONCAT(base[[#This Row],[Evento]],base[[#This Row],[Tipo]]),'[1]tabela de preços'!$D$4:$E$14,2,0)</f>
        <v>120</v>
      </c>
      <c r="K3524" s="3">
        <v>8400</v>
      </c>
      <c r="L3524" s="3">
        <v>3780</v>
      </c>
      <c r="M3524" s="3">
        <v>4620</v>
      </c>
      <c r="N3524" t="s">
        <v>24</v>
      </c>
    </row>
    <row r="3525" spans="2:14" hidden="1" x14ac:dyDescent="0.25">
      <c r="B3525" s="2">
        <v>42625</v>
      </c>
      <c r="C3525" s="7">
        <f>YEAR(base[[#This Row],[Data]])</f>
        <v>2016</v>
      </c>
      <c r="D3525" s="7" t="str">
        <f>UPPER(TEXT(base[[#This Row],[Data]],"mmm"))</f>
        <v>SET</v>
      </c>
      <c r="E3525" t="s">
        <v>18</v>
      </c>
      <c r="F3525" t="s">
        <v>16</v>
      </c>
      <c r="G3525" t="str">
        <f>PROPER(base[[#This Row],[Evento]]&amp;" "&amp;base[[#This Row],[Tipo]])</f>
        <v>Casamento Adulto</v>
      </c>
      <c r="H3525" t="s">
        <v>12</v>
      </c>
      <c r="I3525">
        <v>120</v>
      </c>
      <c r="J3525" s="3">
        <f>VLOOKUP(_xlfn.CONCAT(base[[#This Row],[Evento]],base[[#This Row],[Tipo]]),'[1]tabela de preços'!$D$4:$E$14,2,0)</f>
        <v>150</v>
      </c>
      <c r="K3525" s="3">
        <v>18000</v>
      </c>
      <c r="L3525" s="3">
        <v>7065</v>
      </c>
      <c r="M3525" s="3">
        <v>10935</v>
      </c>
      <c r="N3525" t="s">
        <v>24</v>
      </c>
    </row>
    <row r="3526" spans="2:14" hidden="1" x14ac:dyDescent="0.25">
      <c r="B3526" s="2">
        <v>42564</v>
      </c>
      <c r="C3526" s="7">
        <f>YEAR(base[[#This Row],[Data]])</f>
        <v>2016</v>
      </c>
      <c r="D3526" s="7" t="str">
        <f>UPPER(TEXT(base[[#This Row],[Data]],"mmm"))</f>
        <v>JUL</v>
      </c>
      <c r="E3526" t="s">
        <v>19</v>
      </c>
      <c r="F3526" t="s">
        <v>16</v>
      </c>
      <c r="G3526" t="str">
        <f>PROPER(base[[#This Row],[Evento]]&amp;" "&amp;base[[#This Row],[Tipo]])</f>
        <v>Bodas Adulto</v>
      </c>
      <c r="H3526" t="s">
        <v>15</v>
      </c>
      <c r="I3526">
        <v>100</v>
      </c>
      <c r="J3526" s="3">
        <f>VLOOKUP(_xlfn.CONCAT(base[[#This Row],[Evento]],base[[#This Row],[Tipo]]),'[1]tabela de preços'!$D$4:$E$14,2,0)</f>
        <v>150</v>
      </c>
      <c r="K3526" s="3">
        <v>15000</v>
      </c>
      <c r="L3526" s="3">
        <v>5947</v>
      </c>
      <c r="M3526" s="3">
        <v>9053</v>
      </c>
      <c r="N3526" t="s">
        <v>24</v>
      </c>
    </row>
    <row r="3527" spans="2:14" hidden="1" x14ac:dyDescent="0.25">
      <c r="B3527" s="2">
        <v>42858</v>
      </c>
      <c r="C3527" s="7">
        <f>YEAR(base[[#This Row],[Data]])</f>
        <v>2017</v>
      </c>
      <c r="D3527" s="7" t="str">
        <f>UPPER(TEXT(base[[#This Row],[Data]],"mmm"))</f>
        <v>MAI</v>
      </c>
      <c r="E3527" t="s">
        <v>19</v>
      </c>
      <c r="F3527" t="s">
        <v>17</v>
      </c>
      <c r="G3527" t="str">
        <f>PROPER(base[[#This Row],[Evento]]&amp;" "&amp;base[[#This Row],[Tipo]])</f>
        <v>Bodas Melhor Idade</v>
      </c>
      <c r="H3527" t="s">
        <v>12</v>
      </c>
      <c r="I3527">
        <v>200</v>
      </c>
      <c r="J3527" s="3">
        <f>VLOOKUP(_xlfn.CONCAT(base[[#This Row],[Evento]],base[[#This Row],[Tipo]]),'[1]tabela de preços'!$D$4:$E$14,2,0)</f>
        <v>120</v>
      </c>
      <c r="K3527" s="3">
        <v>24000</v>
      </c>
      <c r="L3527" s="3">
        <v>8377</v>
      </c>
      <c r="M3527" s="3">
        <v>15623</v>
      </c>
      <c r="N3527" t="s">
        <v>24</v>
      </c>
    </row>
    <row r="3528" spans="2:14" hidden="1" x14ac:dyDescent="0.25">
      <c r="B3528" s="2">
        <v>42861</v>
      </c>
      <c r="C3528" s="7">
        <f>YEAR(base[[#This Row],[Data]])</f>
        <v>2017</v>
      </c>
      <c r="D3528" s="7" t="str">
        <f>UPPER(TEXT(base[[#This Row],[Data]],"mmm"))</f>
        <v>MAI</v>
      </c>
      <c r="E3528" t="s">
        <v>20</v>
      </c>
      <c r="F3528" t="s">
        <v>16</v>
      </c>
      <c r="G3528" t="str">
        <f>PROPER(base[[#This Row],[Evento]]&amp;" "&amp;base[[#This Row],[Tipo]])</f>
        <v>Empresa Adulto</v>
      </c>
      <c r="H3528" t="s">
        <v>15</v>
      </c>
      <c r="I3528">
        <v>50</v>
      </c>
      <c r="J3528" s="3">
        <f>VLOOKUP(_xlfn.CONCAT(base[[#This Row],[Evento]],base[[#This Row],[Tipo]]),'[1]tabela de preços'!$D$4:$E$14,2,0)</f>
        <v>100</v>
      </c>
      <c r="K3528" s="3">
        <v>5000</v>
      </c>
      <c r="L3528" s="3">
        <v>2218</v>
      </c>
      <c r="M3528" s="3">
        <v>2782</v>
      </c>
      <c r="N3528" t="s">
        <v>24</v>
      </c>
    </row>
    <row r="3529" spans="2:14" hidden="1" x14ac:dyDescent="0.25">
      <c r="B3529" s="2">
        <v>42864</v>
      </c>
      <c r="C3529" s="7">
        <f>YEAR(base[[#This Row],[Data]])</f>
        <v>2017</v>
      </c>
      <c r="D3529" s="7" t="str">
        <f>UPPER(TEXT(base[[#This Row],[Data]],"mmm"))</f>
        <v>MAI</v>
      </c>
      <c r="E3529" t="s">
        <v>21</v>
      </c>
      <c r="F3529" t="s">
        <v>14</v>
      </c>
      <c r="G3529" t="str">
        <f>PROPER(base[[#This Row],[Evento]]&amp;" "&amp;base[[#This Row],[Tipo]])</f>
        <v>15 Anos Teen</v>
      </c>
      <c r="H3529" t="s">
        <v>12</v>
      </c>
      <c r="I3529">
        <v>100</v>
      </c>
      <c r="J3529" s="3">
        <f>VLOOKUP(_xlfn.CONCAT(base[[#This Row],[Evento]],base[[#This Row],[Tipo]]),'[1]tabela de preços'!$D$4:$E$14,2,0)</f>
        <v>90</v>
      </c>
      <c r="K3529" s="3">
        <v>9000</v>
      </c>
      <c r="L3529" s="3">
        <v>3369</v>
      </c>
      <c r="M3529" s="3">
        <v>5631</v>
      </c>
      <c r="N3529" t="s">
        <v>24</v>
      </c>
    </row>
    <row r="3530" spans="2:14" hidden="1" x14ac:dyDescent="0.25">
      <c r="B3530" s="2">
        <v>42585</v>
      </c>
      <c r="C3530" s="7">
        <f>YEAR(base[[#This Row],[Data]])</f>
        <v>2016</v>
      </c>
      <c r="D3530" s="7" t="str">
        <f>UPPER(TEXT(base[[#This Row],[Data]],"mmm"))</f>
        <v>AGO</v>
      </c>
      <c r="E3530" t="s">
        <v>22</v>
      </c>
      <c r="F3530" t="s">
        <v>16</v>
      </c>
      <c r="G3530" t="str">
        <f>PROPER(base[[#This Row],[Evento]]&amp;" "&amp;base[[#This Row],[Tipo]])</f>
        <v>Despedida Adulto</v>
      </c>
      <c r="H3530" t="s">
        <v>15</v>
      </c>
      <c r="I3530">
        <v>150</v>
      </c>
      <c r="J3530" s="3">
        <f>VLOOKUP(_xlfn.CONCAT(base[[#This Row],[Evento]],base[[#This Row],[Tipo]]),'[1]tabela de preços'!$D$4:$E$14,2,0)</f>
        <v>120</v>
      </c>
      <c r="K3530" s="3">
        <v>18000</v>
      </c>
      <c r="L3530" s="3">
        <v>7345</v>
      </c>
      <c r="M3530" s="3">
        <v>10655</v>
      </c>
      <c r="N3530" t="s">
        <v>24</v>
      </c>
    </row>
    <row r="3531" spans="2:14" hidden="1" x14ac:dyDescent="0.25">
      <c r="B3531" s="2">
        <v>43046</v>
      </c>
      <c r="C3531" s="7">
        <f>YEAR(base[[#This Row],[Data]])</f>
        <v>2017</v>
      </c>
      <c r="D3531" s="7" t="str">
        <f>UPPER(TEXT(base[[#This Row],[Data]],"mmm"))</f>
        <v>NOV</v>
      </c>
      <c r="E3531" t="s">
        <v>10</v>
      </c>
      <c r="F3531" t="s">
        <v>11</v>
      </c>
      <c r="G3531" t="str">
        <f>PROPER(base[[#This Row],[Evento]]&amp;" "&amp;base[[#This Row],[Tipo]])</f>
        <v>Aniversário Infantil</v>
      </c>
      <c r="H3531" t="s">
        <v>12</v>
      </c>
      <c r="I3531">
        <v>50</v>
      </c>
      <c r="J3531" s="3">
        <f>VLOOKUP(_xlfn.CONCAT(base[[#This Row],[Evento]],base[[#This Row],[Tipo]]),'[1]tabela de preços'!$D$4:$E$14,2,0)</f>
        <v>70</v>
      </c>
      <c r="K3531" s="3">
        <v>3500</v>
      </c>
      <c r="L3531" s="3">
        <v>1182</v>
      </c>
      <c r="M3531" s="3">
        <v>2318</v>
      </c>
      <c r="N3531" t="s">
        <v>24</v>
      </c>
    </row>
    <row r="3532" spans="2:14" hidden="1" x14ac:dyDescent="0.25">
      <c r="B3532" s="2">
        <v>42772</v>
      </c>
      <c r="C3532" s="7">
        <f>YEAR(base[[#This Row],[Data]])</f>
        <v>2017</v>
      </c>
      <c r="D3532" s="7" t="str">
        <f>UPPER(TEXT(base[[#This Row],[Data]],"mmm"))</f>
        <v>FEV</v>
      </c>
      <c r="E3532" t="s">
        <v>10</v>
      </c>
      <c r="F3532" t="s">
        <v>14</v>
      </c>
      <c r="G3532" t="str">
        <f>PROPER(base[[#This Row],[Evento]]&amp;" "&amp;base[[#This Row],[Tipo]])</f>
        <v>Aniversário Teen</v>
      </c>
      <c r="H3532" t="s">
        <v>15</v>
      </c>
      <c r="I3532">
        <v>100</v>
      </c>
      <c r="J3532" s="3">
        <f>VLOOKUP(_xlfn.CONCAT(base[[#This Row],[Evento]],base[[#This Row],[Tipo]]),'[1]tabela de preços'!$D$4:$E$14,2,0)</f>
        <v>90</v>
      </c>
      <c r="K3532" s="3">
        <v>9000</v>
      </c>
      <c r="L3532" s="3">
        <v>3517</v>
      </c>
      <c r="M3532" s="3">
        <v>5483</v>
      </c>
      <c r="N3532" t="s">
        <v>24</v>
      </c>
    </row>
    <row r="3533" spans="2:14" hidden="1" x14ac:dyDescent="0.25">
      <c r="B3533" s="2">
        <v>43087</v>
      </c>
      <c r="C3533" s="7">
        <f>YEAR(base[[#This Row],[Data]])</f>
        <v>2017</v>
      </c>
      <c r="D3533" s="7" t="str">
        <f>UPPER(TEXT(base[[#This Row],[Data]],"mmm"))</f>
        <v>DEZ</v>
      </c>
      <c r="E3533" t="s">
        <v>10</v>
      </c>
      <c r="F3533" t="s">
        <v>16</v>
      </c>
      <c r="G3533" t="str">
        <f>PROPER(base[[#This Row],[Evento]]&amp;" "&amp;base[[#This Row],[Tipo]])</f>
        <v>Aniversário Adulto</v>
      </c>
      <c r="H3533" t="s">
        <v>12</v>
      </c>
      <c r="I3533">
        <v>150</v>
      </c>
      <c r="J3533" s="3">
        <f>VLOOKUP(_xlfn.CONCAT(base[[#This Row],[Evento]],base[[#This Row],[Tipo]]),'[1]tabela de preços'!$D$4:$E$14,2,0)</f>
        <v>120</v>
      </c>
      <c r="K3533" s="3">
        <v>18000</v>
      </c>
      <c r="L3533" s="3">
        <v>8079</v>
      </c>
      <c r="M3533" s="3">
        <v>9921</v>
      </c>
      <c r="N3533" t="s">
        <v>24</v>
      </c>
    </row>
    <row r="3534" spans="2:14" hidden="1" x14ac:dyDescent="0.25">
      <c r="B3534" s="2">
        <v>42610</v>
      </c>
      <c r="C3534" s="7">
        <f>YEAR(base[[#This Row],[Data]])</f>
        <v>2016</v>
      </c>
      <c r="D3534" s="7" t="str">
        <f>UPPER(TEXT(base[[#This Row],[Data]],"mmm"))</f>
        <v>AGO</v>
      </c>
      <c r="E3534" t="s">
        <v>10</v>
      </c>
      <c r="F3534" t="s">
        <v>17</v>
      </c>
      <c r="G3534" t="str">
        <f>PROPER(base[[#This Row],[Evento]]&amp;" "&amp;base[[#This Row],[Tipo]])</f>
        <v>Aniversário Melhor Idade</v>
      </c>
      <c r="H3534" t="s">
        <v>15</v>
      </c>
      <c r="I3534">
        <v>70</v>
      </c>
      <c r="J3534" s="3">
        <f>VLOOKUP(_xlfn.CONCAT(base[[#This Row],[Evento]],base[[#This Row],[Tipo]]),'[1]tabela de preços'!$D$4:$E$14,2,0)</f>
        <v>120</v>
      </c>
      <c r="K3534" s="3">
        <v>8400</v>
      </c>
      <c r="L3534" s="3">
        <v>3151</v>
      </c>
      <c r="M3534" s="3">
        <v>5249</v>
      </c>
      <c r="N3534" t="s">
        <v>24</v>
      </c>
    </row>
    <row r="3535" spans="2:14" hidden="1" x14ac:dyDescent="0.25">
      <c r="B3535" s="2">
        <v>43053</v>
      </c>
      <c r="C3535" s="7">
        <f>YEAR(base[[#This Row],[Data]])</f>
        <v>2017</v>
      </c>
      <c r="D3535" s="7" t="str">
        <f>UPPER(TEXT(base[[#This Row],[Data]],"mmm"))</f>
        <v>NOV</v>
      </c>
      <c r="E3535" t="s">
        <v>18</v>
      </c>
      <c r="F3535" t="s">
        <v>16</v>
      </c>
      <c r="G3535" t="str">
        <f>PROPER(base[[#This Row],[Evento]]&amp;" "&amp;base[[#This Row],[Tipo]])</f>
        <v>Casamento Adulto</v>
      </c>
      <c r="H3535" t="s">
        <v>12</v>
      </c>
      <c r="I3535">
        <v>120</v>
      </c>
      <c r="J3535" s="3">
        <f>VLOOKUP(_xlfn.CONCAT(base[[#This Row],[Evento]],base[[#This Row],[Tipo]]),'[1]tabela de preços'!$D$4:$E$14,2,0)</f>
        <v>150</v>
      </c>
      <c r="K3535" s="3">
        <v>18000</v>
      </c>
      <c r="L3535" s="3">
        <v>6971</v>
      </c>
      <c r="M3535" s="3">
        <v>11029</v>
      </c>
      <c r="N3535" t="s">
        <v>24</v>
      </c>
    </row>
    <row r="3536" spans="2:14" hidden="1" x14ac:dyDescent="0.25">
      <c r="B3536" s="2">
        <v>43090</v>
      </c>
      <c r="C3536" s="7">
        <f>YEAR(base[[#This Row],[Data]])</f>
        <v>2017</v>
      </c>
      <c r="D3536" s="7" t="str">
        <f>UPPER(TEXT(base[[#This Row],[Data]],"mmm"))</f>
        <v>DEZ</v>
      </c>
      <c r="E3536" t="s">
        <v>19</v>
      </c>
      <c r="F3536" t="s">
        <v>16</v>
      </c>
      <c r="G3536" t="str">
        <f>PROPER(base[[#This Row],[Evento]]&amp;" "&amp;base[[#This Row],[Tipo]])</f>
        <v>Bodas Adulto</v>
      </c>
      <c r="H3536" t="s">
        <v>15</v>
      </c>
      <c r="I3536">
        <v>100</v>
      </c>
      <c r="J3536" s="3">
        <f>VLOOKUP(_xlfn.CONCAT(base[[#This Row],[Evento]],base[[#This Row],[Tipo]]),'[1]tabela de preços'!$D$4:$E$14,2,0)</f>
        <v>150</v>
      </c>
      <c r="K3536" s="3">
        <v>15000</v>
      </c>
      <c r="L3536" s="3">
        <v>4991</v>
      </c>
      <c r="M3536" s="3">
        <v>10009</v>
      </c>
      <c r="N3536" t="s">
        <v>24</v>
      </c>
    </row>
    <row r="3537" spans="2:14" hidden="1" x14ac:dyDescent="0.25">
      <c r="B3537" s="2">
        <v>42638</v>
      </c>
      <c r="C3537" s="7">
        <f>YEAR(base[[#This Row],[Data]])</f>
        <v>2016</v>
      </c>
      <c r="D3537" s="7" t="str">
        <f>UPPER(TEXT(base[[#This Row],[Data]],"mmm"))</f>
        <v>SET</v>
      </c>
      <c r="E3537" t="s">
        <v>19</v>
      </c>
      <c r="F3537" t="s">
        <v>17</v>
      </c>
      <c r="G3537" t="str">
        <f>PROPER(base[[#This Row],[Evento]]&amp;" "&amp;base[[#This Row],[Tipo]])</f>
        <v>Bodas Melhor Idade</v>
      </c>
      <c r="H3537" t="s">
        <v>12</v>
      </c>
      <c r="I3537">
        <v>200</v>
      </c>
      <c r="J3537" s="3">
        <f>VLOOKUP(_xlfn.CONCAT(base[[#This Row],[Evento]],base[[#This Row],[Tipo]]),'[1]tabela de preços'!$D$4:$E$14,2,0)</f>
        <v>120</v>
      </c>
      <c r="K3537" s="3">
        <v>24000</v>
      </c>
      <c r="L3537" s="3">
        <v>7971</v>
      </c>
      <c r="M3537" s="3">
        <v>16029</v>
      </c>
      <c r="N3537" t="s">
        <v>24</v>
      </c>
    </row>
    <row r="3538" spans="2:14" hidden="1" x14ac:dyDescent="0.25">
      <c r="B3538" s="2">
        <v>42711</v>
      </c>
      <c r="C3538" s="7">
        <f>YEAR(base[[#This Row],[Data]])</f>
        <v>2016</v>
      </c>
      <c r="D3538" s="7" t="str">
        <f>UPPER(TEXT(base[[#This Row],[Data]],"mmm"))</f>
        <v>DEZ</v>
      </c>
      <c r="E3538" t="s">
        <v>20</v>
      </c>
      <c r="F3538" t="s">
        <v>16</v>
      </c>
      <c r="G3538" t="str">
        <f>PROPER(base[[#This Row],[Evento]]&amp;" "&amp;base[[#This Row],[Tipo]])</f>
        <v>Empresa Adulto</v>
      </c>
      <c r="H3538" t="s">
        <v>15</v>
      </c>
      <c r="I3538">
        <v>50</v>
      </c>
      <c r="J3538" s="3">
        <f>VLOOKUP(_xlfn.CONCAT(base[[#This Row],[Evento]],base[[#This Row],[Tipo]]),'[1]tabela de preços'!$D$4:$E$14,2,0)</f>
        <v>100</v>
      </c>
      <c r="K3538" s="3">
        <v>5000</v>
      </c>
      <c r="L3538" s="3">
        <v>2042</v>
      </c>
      <c r="M3538" s="3">
        <v>2958</v>
      </c>
      <c r="N3538" t="s">
        <v>24</v>
      </c>
    </row>
    <row r="3539" spans="2:14" hidden="1" x14ac:dyDescent="0.25">
      <c r="B3539" s="2">
        <v>42540</v>
      </c>
      <c r="C3539" s="7">
        <f>YEAR(base[[#This Row],[Data]])</f>
        <v>2016</v>
      </c>
      <c r="D3539" s="7" t="str">
        <f>UPPER(TEXT(base[[#This Row],[Data]],"mmm"))</f>
        <v>JUN</v>
      </c>
      <c r="E3539" t="s">
        <v>21</v>
      </c>
      <c r="F3539" t="s">
        <v>14</v>
      </c>
      <c r="G3539" t="str">
        <f>PROPER(base[[#This Row],[Evento]]&amp;" "&amp;base[[#This Row],[Tipo]])</f>
        <v>15 Anos Teen</v>
      </c>
      <c r="H3539" t="s">
        <v>12</v>
      </c>
      <c r="I3539">
        <v>100</v>
      </c>
      <c r="J3539" s="3">
        <f>VLOOKUP(_xlfn.CONCAT(base[[#This Row],[Evento]],base[[#This Row],[Tipo]]),'[1]tabela de preços'!$D$4:$E$14,2,0)</f>
        <v>90</v>
      </c>
      <c r="K3539" s="3">
        <v>9000</v>
      </c>
      <c r="L3539" s="3">
        <v>3321</v>
      </c>
      <c r="M3539" s="3">
        <v>5679</v>
      </c>
      <c r="N3539" t="s">
        <v>24</v>
      </c>
    </row>
    <row r="3540" spans="2:14" hidden="1" x14ac:dyDescent="0.25">
      <c r="B3540" s="2">
        <v>43011</v>
      </c>
      <c r="C3540" s="7">
        <f>YEAR(base[[#This Row],[Data]])</f>
        <v>2017</v>
      </c>
      <c r="D3540" s="7" t="str">
        <f>UPPER(TEXT(base[[#This Row],[Data]],"mmm"))</f>
        <v>OUT</v>
      </c>
      <c r="E3540" t="s">
        <v>22</v>
      </c>
      <c r="F3540" t="s">
        <v>16</v>
      </c>
      <c r="G3540" t="str">
        <f>PROPER(base[[#This Row],[Evento]]&amp;" "&amp;base[[#This Row],[Tipo]])</f>
        <v>Despedida Adulto</v>
      </c>
      <c r="H3540" t="s">
        <v>15</v>
      </c>
      <c r="I3540">
        <v>150</v>
      </c>
      <c r="J3540" s="3">
        <f>VLOOKUP(_xlfn.CONCAT(base[[#This Row],[Evento]],base[[#This Row],[Tipo]]),'[1]tabela de preços'!$D$4:$E$14,2,0)</f>
        <v>120</v>
      </c>
      <c r="K3540" s="3">
        <v>18000</v>
      </c>
      <c r="L3540" s="3">
        <v>6747</v>
      </c>
      <c r="M3540" s="3">
        <v>11253</v>
      </c>
      <c r="N3540" t="s">
        <v>24</v>
      </c>
    </row>
    <row r="3541" spans="2:14" hidden="1" x14ac:dyDescent="0.25">
      <c r="B3541" s="2">
        <v>43055</v>
      </c>
      <c r="C3541" s="7">
        <f>YEAR(base[[#This Row],[Data]])</f>
        <v>2017</v>
      </c>
      <c r="D3541" s="7" t="str">
        <f>UPPER(TEXT(base[[#This Row],[Data]],"mmm"))</f>
        <v>NOV</v>
      </c>
      <c r="E3541" t="s">
        <v>10</v>
      </c>
      <c r="F3541" t="s">
        <v>11</v>
      </c>
      <c r="G3541" t="str">
        <f>PROPER(base[[#This Row],[Evento]]&amp;" "&amp;base[[#This Row],[Tipo]])</f>
        <v>Aniversário Infantil</v>
      </c>
      <c r="H3541" t="s">
        <v>12</v>
      </c>
      <c r="I3541">
        <v>50</v>
      </c>
      <c r="J3541" s="3">
        <f>VLOOKUP(_xlfn.CONCAT(base[[#This Row],[Evento]],base[[#This Row],[Tipo]]),'[1]tabela de preços'!$D$4:$E$14,2,0)</f>
        <v>70</v>
      </c>
      <c r="K3541" s="3">
        <v>3500</v>
      </c>
      <c r="L3541" s="3">
        <v>1371</v>
      </c>
      <c r="M3541" s="3">
        <v>2129</v>
      </c>
      <c r="N3541" t="s">
        <v>24</v>
      </c>
    </row>
    <row r="3542" spans="2:14" hidden="1" x14ac:dyDescent="0.25">
      <c r="B3542" s="2">
        <v>42480</v>
      </c>
      <c r="C3542" s="7">
        <f>YEAR(base[[#This Row],[Data]])</f>
        <v>2016</v>
      </c>
      <c r="D3542" s="7" t="str">
        <f>UPPER(TEXT(base[[#This Row],[Data]],"mmm"))</f>
        <v>ABR</v>
      </c>
      <c r="E3542" t="s">
        <v>10</v>
      </c>
      <c r="F3542" t="s">
        <v>14</v>
      </c>
      <c r="G3542" t="str">
        <f>PROPER(base[[#This Row],[Evento]]&amp;" "&amp;base[[#This Row],[Tipo]])</f>
        <v>Aniversário Teen</v>
      </c>
      <c r="H3542" t="s">
        <v>15</v>
      </c>
      <c r="I3542">
        <v>100</v>
      </c>
      <c r="J3542" s="3">
        <f>VLOOKUP(_xlfn.CONCAT(base[[#This Row],[Evento]],base[[#This Row],[Tipo]]),'[1]tabela de preços'!$D$4:$E$14,2,0)</f>
        <v>90</v>
      </c>
      <c r="K3542" s="3">
        <v>9000</v>
      </c>
      <c r="L3542" s="3">
        <v>3994</v>
      </c>
      <c r="M3542" s="3">
        <v>5006</v>
      </c>
      <c r="N3542" t="s">
        <v>24</v>
      </c>
    </row>
    <row r="3543" spans="2:14" hidden="1" x14ac:dyDescent="0.25">
      <c r="B3543" s="2">
        <v>42487</v>
      </c>
      <c r="C3543" s="7">
        <f>YEAR(base[[#This Row],[Data]])</f>
        <v>2016</v>
      </c>
      <c r="D3543" s="7" t="str">
        <f>UPPER(TEXT(base[[#This Row],[Data]],"mmm"))</f>
        <v>ABR</v>
      </c>
      <c r="E3543" t="s">
        <v>10</v>
      </c>
      <c r="F3543" t="s">
        <v>16</v>
      </c>
      <c r="G3543" t="str">
        <f>PROPER(base[[#This Row],[Evento]]&amp;" "&amp;base[[#This Row],[Tipo]])</f>
        <v>Aniversário Adulto</v>
      </c>
      <c r="H3543" t="s">
        <v>12</v>
      </c>
      <c r="I3543">
        <v>150</v>
      </c>
      <c r="J3543" s="3">
        <f>VLOOKUP(_xlfn.CONCAT(base[[#This Row],[Evento]],base[[#This Row],[Tipo]]),'[1]tabela de preços'!$D$4:$E$14,2,0)</f>
        <v>120</v>
      </c>
      <c r="K3543" s="3">
        <v>18000</v>
      </c>
      <c r="L3543" s="3">
        <v>7150</v>
      </c>
      <c r="M3543" s="3">
        <v>10850</v>
      </c>
      <c r="N3543" t="s">
        <v>24</v>
      </c>
    </row>
    <row r="3544" spans="2:14" hidden="1" x14ac:dyDescent="0.25">
      <c r="B3544" s="2">
        <v>42936</v>
      </c>
      <c r="C3544" s="7">
        <f>YEAR(base[[#This Row],[Data]])</f>
        <v>2017</v>
      </c>
      <c r="D3544" s="7" t="str">
        <f>UPPER(TEXT(base[[#This Row],[Data]],"mmm"))</f>
        <v>JUL</v>
      </c>
      <c r="E3544" t="s">
        <v>10</v>
      </c>
      <c r="F3544" t="s">
        <v>17</v>
      </c>
      <c r="G3544" t="str">
        <f>PROPER(base[[#This Row],[Evento]]&amp;" "&amp;base[[#This Row],[Tipo]])</f>
        <v>Aniversário Melhor Idade</v>
      </c>
      <c r="H3544" t="s">
        <v>15</v>
      </c>
      <c r="I3544">
        <v>70</v>
      </c>
      <c r="J3544" s="3">
        <f>VLOOKUP(_xlfn.CONCAT(base[[#This Row],[Evento]],base[[#This Row],[Tipo]]),'[1]tabela de preços'!$D$4:$E$14,2,0)</f>
        <v>120</v>
      </c>
      <c r="K3544" s="3">
        <v>8400</v>
      </c>
      <c r="L3544" s="3">
        <v>2838</v>
      </c>
      <c r="M3544" s="3">
        <v>5562</v>
      </c>
      <c r="N3544" t="s">
        <v>24</v>
      </c>
    </row>
    <row r="3545" spans="2:14" hidden="1" x14ac:dyDescent="0.25">
      <c r="B3545" s="2">
        <v>43047</v>
      </c>
      <c r="C3545" s="7">
        <f>YEAR(base[[#This Row],[Data]])</f>
        <v>2017</v>
      </c>
      <c r="D3545" s="7" t="str">
        <f>UPPER(TEXT(base[[#This Row],[Data]],"mmm"))</f>
        <v>NOV</v>
      </c>
      <c r="E3545" t="s">
        <v>18</v>
      </c>
      <c r="F3545" t="s">
        <v>16</v>
      </c>
      <c r="G3545" t="str">
        <f>PROPER(base[[#This Row],[Evento]]&amp;" "&amp;base[[#This Row],[Tipo]])</f>
        <v>Casamento Adulto</v>
      </c>
      <c r="H3545" t="s">
        <v>12</v>
      </c>
      <c r="I3545">
        <v>120</v>
      </c>
      <c r="J3545" s="3">
        <f>VLOOKUP(_xlfn.CONCAT(base[[#This Row],[Evento]],base[[#This Row],[Tipo]]),'[1]tabela de preços'!$D$4:$E$14,2,0)</f>
        <v>150</v>
      </c>
      <c r="K3545" s="3">
        <v>18000</v>
      </c>
      <c r="L3545" s="3">
        <v>7485</v>
      </c>
      <c r="M3545" s="3">
        <v>10515</v>
      </c>
      <c r="N3545" t="s">
        <v>24</v>
      </c>
    </row>
    <row r="3546" spans="2:14" hidden="1" x14ac:dyDescent="0.25">
      <c r="B3546" s="2">
        <v>43096</v>
      </c>
      <c r="C3546" s="7">
        <f>YEAR(base[[#This Row],[Data]])</f>
        <v>2017</v>
      </c>
      <c r="D3546" s="7" t="str">
        <f>UPPER(TEXT(base[[#This Row],[Data]],"mmm"))</f>
        <v>DEZ</v>
      </c>
      <c r="E3546" t="s">
        <v>19</v>
      </c>
      <c r="F3546" t="s">
        <v>16</v>
      </c>
      <c r="G3546" t="str">
        <f>PROPER(base[[#This Row],[Evento]]&amp;" "&amp;base[[#This Row],[Tipo]])</f>
        <v>Bodas Adulto</v>
      </c>
      <c r="H3546" t="s">
        <v>15</v>
      </c>
      <c r="I3546">
        <v>100</v>
      </c>
      <c r="J3546" s="3">
        <f>VLOOKUP(_xlfn.CONCAT(base[[#This Row],[Evento]],base[[#This Row],[Tipo]]),'[1]tabela de preços'!$D$4:$E$14,2,0)</f>
        <v>150</v>
      </c>
      <c r="K3546" s="3">
        <v>15000</v>
      </c>
      <c r="L3546" s="3">
        <v>6345</v>
      </c>
      <c r="M3546" s="3">
        <v>8655</v>
      </c>
      <c r="N3546" t="s">
        <v>24</v>
      </c>
    </row>
    <row r="3547" spans="2:14" hidden="1" x14ac:dyDescent="0.25">
      <c r="B3547" s="2">
        <v>42564</v>
      </c>
      <c r="C3547" s="7">
        <f>YEAR(base[[#This Row],[Data]])</f>
        <v>2016</v>
      </c>
      <c r="D3547" s="7" t="str">
        <f>UPPER(TEXT(base[[#This Row],[Data]],"mmm"))</f>
        <v>JUL</v>
      </c>
      <c r="E3547" t="s">
        <v>19</v>
      </c>
      <c r="F3547" t="s">
        <v>17</v>
      </c>
      <c r="G3547" t="str">
        <f>PROPER(base[[#This Row],[Evento]]&amp;" "&amp;base[[#This Row],[Tipo]])</f>
        <v>Bodas Melhor Idade</v>
      </c>
      <c r="H3547" t="s">
        <v>12</v>
      </c>
      <c r="I3547">
        <v>200</v>
      </c>
      <c r="J3547" s="3">
        <f>VLOOKUP(_xlfn.CONCAT(base[[#This Row],[Evento]],base[[#This Row],[Tipo]]),'[1]tabela de preços'!$D$4:$E$14,2,0)</f>
        <v>120</v>
      </c>
      <c r="K3547" s="3">
        <v>24000</v>
      </c>
      <c r="L3547" s="3">
        <v>9617</v>
      </c>
      <c r="M3547" s="3">
        <v>14383</v>
      </c>
      <c r="N3547" t="s">
        <v>24</v>
      </c>
    </row>
    <row r="3548" spans="2:14" hidden="1" x14ac:dyDescent="0.25">
      <c r="B3548" s="2">
        <v>42414</v>
      </c>
      <c r="C3548" s="7">
        <f>YEAR(base[[#This Row],[Data]])</f>
        <v>2016</v>
      </c>
      <c r="D3548" s="7" t="str">
        <f>UPPER(TEXT(base[[#This Row],[Data]],"mmm"))</f>
        <v>FEV</v>
      </c>
      <c r="E3548" t="s">
        <v>20</v>
      </c>
      <c r="F3548" t="s">
        <v>16</v>
      </c>
      <c r="G3548" t="str">
        <f>PROPER(base[[#This Row],[Evento]]&amp;" "&amp;base[[#This Row],[Tipo]])</f>
        <v>Empresa Adulto</v>
      </c>
      <c r="H3548" t="s">
        <v>15</v>
      </c>
      <c r="I3548">
        <v>50</v>
      </c>
      <c r="J3548" s="3">
        <f>VLOOKUP(_xlfn.CONCAT(base[[#This Row],[Evento]],base[[#This Row],[Tipo]]),'[1]tabela de preços'!$D$4:$E$14,2,0)</f>
        <v>100</v>
      </c>
      <c r="K3548" s="3">
        <v>5000</v>
      </c>
      <c r="L3548" s="3">
        <v>1784</v>
      </c>
      <c r="M3548" s="3">
        <v>3216</v>
      </c>
      <c r="N3548" t="s">
        <v>24</v>
      </c>
    </row>
    <row r="3549" spans="2:14" hidden="1" x14ac:dyDescent="0.25">
      <c r="B3549" s="2">
        <v>42960</v>
      </c>
      <c r="C3549" s="7">
        <f>YEAR(base[[#This Row],[Data]])</f>
        <v>2017</v>
      </c>
      <c r="D3549" s="7" t="str">
        <f>UPPER(TEXT(base[[#This Row],[Data]],"mmm"))</f>
        <v>AGO</v>
      </c>
      <c r="E3549" t="s">
        <v>21</v>
      </c>
      <c r="F3549" t="s">
        <v>14</v>
      </c>
      <c r="G3549" t="str">
        <f>PROPER(base[[#This Row],[Evento]]&amp;" "&amp;base[[#This Row],[Tipo]])</f>
        <v>15 Anos Teen</v>
      </c>
      <c r="H3549" t="s">
        <v>12</v>
      </c>
      <c r="I3549">
        <v>100</v>
      </c>
      <c r="J3549" s="3">
        <f>VLOOKUP(_xlfn.CONCAT(base[[#This Row],[Evento]],base[[#This Row],[Tipo]]),'[1]tabela de preços'!$D$4:$E$14,2,0)</f>
        <v>90</v>
      </c>
      <c r="K3549" s="3">
        <v>9000</v>
      </c>
      <c r="L3549" s="3">
        <v>4038</v>
      </c>
      <c r="M3549" s="3">
        <v>4962</v>
      </c>
      <c r="N3549" t="s">
        <v>24</v>
      </c>
    </row>
    <row r="3550" spans="2:14" hidden="1" x14ac:dyDescent="0.25">
      <c r="B3550" s="2">
        <v>42568</v>
      </c>
      <c r="C3550" s="7">
        <f>YEAR(base[[#This Row],[Data]])</f>
        <v>2016</v>
      </c>
      <c r="D3550" s="7" t="str">
        <f>UPPER(TEXT(base[[#This Row],[Data]],"mmm"))</f>
        <v>JUL</v>
      </c>
      <c r="E3550" t="s">
        <v>22</v>
      </c>
      <c r="F3550" t="s">
        <v>16</v>
      </c>
      <c r="G3550" t="str">
        <f>PROPER(base[[#This Row],[Evento]]&amp;" "&amp;base[[#This Row],[Tipo]])</f>
        <v>Despedida Adulto</v>
      </c>
      <c r="H3550" t="s">
        <v>15</v>
      </c>
      <c r="I3550">
        <v>150</v>
      </c>
      <c r="J3550" s="3">
        <f>VLOOKUP(_xlfn.CONCAT(base[[#This Row],[Evento]],base[[#This Row],[Tipo]]),'[1]tabela de preços'!$D$4:$E$14,2,0)</f>
        <v>120</v>
      </c>
      <c r="K3550" s="3">
        <v>18000</v>
      </c>
      <c r="L3550" s="3">
        <v>6289</v>
      </c>
      <c r="M3550" s="3">
        <v>11711</v>
      </c>
      <c r="N3550" t="s">
        <v>24</v>
      </c>
    </row>
    <row r="3551" spans="2:14" x14ac:dyDescent="0.25">
      <c r="B3551" s="2">
        <v>42756</v>
      </c>
      <c r="C3551" s="7">
        <f>YEAR(base[[#This Row],[Data]])</f>
        <v>2017</v>
      </c>
      <c r="D3551" s="7" t="str">
        <f>UPPER(TEXT(base[[#This Row],[Data]],"mmm"))</f>
        <v>JAN</v>
      </c>
      <c r="E3551" t="s">
        <v>10</v>
      </c>
      <c r="F3551" t="s">
        <v>11</v>
      </c>
      <c r="G3551" t="str">
        <f>PROPER(base[[#This Row],[Evento]]&amp;" "&amp;base[[#This Row],[Tipo]])</f>
        <v>Aniversário Infantil</v>
      </c>
      <c r="H3551" t="s">
        <v>12</v>
      </c>
      <c r="I3551">
        <v>50</v>
      </c>
      <c r="J3551" s="3">
        <f>VLOOKUP(_xlfn.CONCAT(base[[#This Row],[Evento]],base[[#This Row],[Tipo]]),'[1]tabela de preços'!$D$4:$E$14,2,0)</f>
        <v>70</v>
      </c>
      <c r="K3551" s="3">
        <v>3500</v>
      </c>
      <c r="L3551" s="3">
        <v>1162</v>
      </c>
      <c r="M3551" s="3">
        <v>2338</v>
      </c>
      <c r="N3551" t="s">
        <v>24</v>
      </c>
    </row>
    <row r="3552" spans="2:14" hidden="1" x14ac:dyDescent="0.25">
      <c r="B3552" s="2">
        <v>42551</v>
      </c>
      <c r="C3552" s="7">
        <f>YEAR(base[[#This Row],[Data]])</f>
        <v>2016</v>
      </c>
      <c r="D3552" s="7" t="str">
        <f>UPPER(TEXT(base[[#This Row],[Data]],"mmm"))</f>
        <v>JUN</v>
      </c>
      <c r="E3552" t="s">
        <v>10</v>
      </c>
      <c r="F3552" t="s">
        <v>14</v>
      </c>
      <c r="G3552" t="str">
        <f>PROPER(base[[#This Row],[Evento]]&amp;" "&amp;base[[#This Row],[Tipo]])</f>
        <v>Aniversário Teen</v>
      </c>
      <c r="H3552" t="s">
        <v>15</v>
      </c>
      <c r="I3552">
        <v>100</v>
      </c>
      <c r="J3552" s="3">
        <f>VLOOKUP(_xlfn.CONCAT(base[[#This Row],[Evento]],base[[#This Row],[Tipo]]),'[1]tabela de preços'!$D$4:$E$14,2,0)</f>
        <v>90</v>
      </c>
      <c r="K3552" s="3">
        <v>9000</v>
      </c>
      <c r="L3552" s="3">
        <v>3721</v>
      </c>
      <c r="M3552" s="3">
        <v>5279</v>
      </c>
      <c r="N3552" t="s">
        <v>24</v>
      </c>
    </row>
    <row r="3553" spans="2:14" hidden="1" x14ac:dyDescent="0.25">
      <c r="B3553" s="2">
        <v>42393</v>
      </c>
      <c r="C3553" s="7">
        <f>YEAR(base[[#This Row],[Data]])</f>
        <v>2016</v>
      </c>
      <c r="D3553" s="7" t="str">
        <f>UPPER(TEXT(base[[#This Row],[Data]],"mmm"))</f>
        <v>JAN</v>
      </c>
      <c r="E3553" t="s">
        <v>10</v>
      </c>
      <c r="F3553" t="s">
        <v>16</v>
      </c>
      <c r="G3553" t="str">
        <f>PROPER(base[[#This Row],[Evento]]&amp;" "&amp;base[[#This Row],[Tipo]])</f>
        <v>Aniversário Adulto</v>
      </c>
      <c r="H3553" t="s">
        <v>12</v>
      </c>
      <c r="I3553">
        <v>150</v>
      </c>
      <c r="J3553" s="3">
        <f>VLOOKUP(_xlfn.CONCAT(base[[#This Row],[Evento]],base[[#This Row],[Tipo]]),'[1]tabela de preços'!$D$4:$E$14,2,0)</f>
        <v>120</v>
      </c>
      <c r="K3553" s="3">
        <v>18000</v>
      </c>
      <c r="L3553" s="3">
        <v>6623</v>
      </c>
      <c r="M3553" s="3">
        <v>11377</v>
      </c>
      <c r="N3553" t="s">
        <v>24</v>
      </c>
    </row>
    <row r="3554" spans="2:14" hidden="1" x14ac:dyDescent="0.25">
      <c r="B3554" s="2">
        <v>42515</v>
      </c>
      <c r="C3554" s="7">
        <f>YEAR(base[[#This Row],[Data]])</f>
        <v>2016</v>
      </c>
      <c r="D3554" s="7" t="str">
        <f>UPPER(TEXT(base[[#This Row],[Data]],"mmm"))</f>
        <v>MAI</v>
      </c>
      <c r="E3554" t="s">
        <v>10</v>
      </c>
      <c r="F3554" t="s">
        <v>17</v>
      </c>
      <c r="G3554" t="str">
        <f>PROPER(base[[#This Row],[Evento]]&amp;" "&amp;base[[#This Row],[Tipo]])</f>
        <v>Aniversário Melhor Idade</v>
      </c>
      <c r="H3554" t="s">
        <v>15</v>
      </c>
      <c r="I3554">
        <v>70</v>
      </c>
      <c r="J3554" s="3">
        <f>VLOOKUP(_xlfn.CONCAT(base[[#This Row],[Evento]],base[[#This Row],[Tipo]]),'[1]tabela de preços'!$D$4:$E$14,2,0)</f>
        <v>120</v>
      </c>
      <c r="K3554" s="3">
        <v>8400</v>
      </c>
      <c r="L3554" s="3">
        <v>2961</v>
      </c>
      <c r="M3554" s="3">
        <v>5439</v>
      </c>
      <c r="N3554" t="s">
        <v>24</v>
      </c>
    </row>
    <row r="3555" spans="2:14" hidden="1" x14ac:dyDescent="0.25">
      <c r="B3555" s="2">
        <v>42883</v>
      </c>
      <c r="C3555" s="7">
        <f>YEAR(base[[#This Row],[Data]])</f>
        <v>2017</v>
      </c>
      <c r="D3555" s="7" t="str">
        <f>UPPER(TEXT(base[[#This Row],[Data]],"mmm"))</f>
        <v>MAI</v>
      </c>
      <c r="E3555" t="s">
        <v>18</v>
      </c>
      <c r="F3555" t="s">
        <v>16</v>
      </c>
      <c r="G3555" t="str">
        <f>PROPER(base[[#This Row],[Evento]]&amp;" "&amp;base[[#This Row],[Tipo]])</f>
        <v>Casamento Adulto</v>
      </c>
      <c r="H3555" t="s">
        <v>12</v>
      </c>
      <c r="I3555">
        <v>120</v>
      </c>
      <c r="J3555" s="3">
        <f>VLOOKUP(_xlfn.CONCAT(base[[#This Row],[Evento]],base[[#This Row],[Tipo]]),'[1]tabela de preços'!$D$4:$E$14,2,0)</f>
        <v>150</v>
      </c>
      <c r="K3555" s="3">
        <v>18000</v>
      </c>
      <c r="L3555" s="3">
        <v>6498</v>
      </c>
      <c r="M3555" s="3">
        <v>11502</v>
      </c>
      <c r="N3555" t="s">
        <v>24</v>
      </c>
    </row>
    <row r="3556" spans="2:14" hidden="1" x14ac:dyDescent="0.25">
      <c r="B3556" s="2">
        <v>42505</v>
      </c>
      <c r="C3556" s="7">
        <f>YEAR(base[[#This Row],[Data]])</f>
        <v>2016</v>
      </c>
      <c r="D3556" s="7" t="str">
        <f>UPPER(TEXT(base[[#This Row],[Data]],"mmm"))</f>
        <v>MAI</v>
      </c>
      <c r="E3556" t="s">
        <v>19</v>
      </c>
      <c r="F3556" t="s">
        <v>16</v>
      </c>
      <c r="G3556" t="str">
        <f>PROPER(base[[#This Row],[Evento]]&amp;" "&amp;base[[#This Row],[Tipo]])</f>
        <v>Bodas Adulto</v>
      </c>
      <c r="H3556" t="s">
        <v>15</v>
      </c>
      <c r="I3556">
        <v>100</v>
      </c>
      <c r="J3556" s="3">
        <f>VLOOKUP(_xlfn.CONCAT(base[[#This Row],[Evento]],base[[#This Row],[Tipo]]),'[1]tabela de preços'!$D$4:$E$14,2,0)</f>
        <v>150</v>
      </c>
      <c r="K3556" s="3">
        <v>15000</v>
      </c>
      <c r="L3556" s="3">
        <v>5753</v>
      </c>
      <c r="M3556" s="3">
        <v>9247</v>
      </c>
      <c r="N3556" t="s">
        <v>24</v>
      </c>
    </row>
    <row r="3557" spans="2:14" hidden="1" x14ac:dyDescent="0.25">
      <c r="B3557" s="2">
        <v>42685</v>
      </c>
      <c r="C3557" s="7">
        <f>YEAR(base[[#This Row],[Data]])</f>
        <v>2016</v>
      </c>
      <c r="D3557" s="7" t="str">
        <f>UPPER(TEXT(base[[#This Row],[Data]],"mmm"))</f>
        <v>NOV</v>
      </c>
      <c r="E3557" t="s">
        <v>19</v>
      </c>
      <c r="F3557" t="s">
        <v>17</v>
      </c>
      <c r="G3557" t="str">
        <f>PROPER(base[[#This Row],[Evento]]&amp;" "&amp;base[[#This Row],[Tipo]])</f>
        <v>Bodas Melhor Idade</v>
      </c>
      <c r="H3557" t="s">
        <v>12</v>
      </c>
      <c r="I3557">
        <v>200</v>
      </c>
      <c r="J3557" s="3">
        <f>VLOOKUP(_xlfn.CONCAT(base[[#This Row],[Evento]],base[[#This Row],[Tipo]]),'[1]tabela de preços'!$D$4:$E$14,2,0)</f>
        <v>120</v>
      </c>
      <c r="K3557" s="3">
        <v>24000</v>
      </c>
      <c r="L3557" s="3">
        <v>7982</v>
      </c>
      <c r="M3557" s="3">
        <v>16018</v>
      </c>
      <c r="N3557" t="s">
        <v>24</v>
      </c>
    </row>
    <row r="3558" spans="2:14" hidden="1" x14ac:dyDescent="0.25">
      <c r="B3558" s="2">
        <v>42855</v>
      </c>
      <c r="C3558" s="7">
        <f>YEAR(base[[#This Row],[Data]])</f>
        <v>2017</v>
      </c>
      <c r="D3558" s="7" t="str">
        <f>UPPER(TEXT(base[[#This Row],[Data]],"mmm"))</f>
        <v>ABR</v>
      </c>
      <c r="E3558" t="s">
        <v>20</v>
      </c>
      <c r="F3558" t="s">
        <v>16</v>
      </c>
      <c r="G3558" t="str">
        <f>PROPER(base[[#This Row],[Evento]]&amp;" "&amp;base[[#This Row],[Tipo]])</f>
        <v>Empresa Adulto</v>
      </c>
      <c r="H3558" t="s">
        <v>15</v>
      </c>
      <c r="I3558">
        <v>50</v>
      </c>
      <c r="J3558" s="3">
        <f>VLOOKUP(_xlfn.CONCAT(base[[#This Row],[Evento]],base[[#This Row],[Tipo]]),'[1]tabela de preços'!$D$4:$E$14,2,0)</f>
        <v>100</v>
      </c>
      <c r="K3558" s="3">
        <v>5000</v>
      </c>
      <c r="L3558" s="3">
        <v>2190</v>
      </c>
      <c r="M3558" s="3">
        <v>2810</v>
      </c>
      <c r="N3558" t="s">
        <v>24</v>
      </c>
    </row>
    <row r="3559" spans="2:14" hidden="1" x14ac:dyDescent="0.25">
      <c r="B3559" s="2">
        <v>42652</v>
      </c>
      <c r="C3559" s="7">
        <f>YEAR(base[[#This Row],[Data]])</f>
        <v>2016</v>
      </c>
      <c r="D3559" s="7" t="str">
        <f>UPPER(TEXT(base[[#This Row],[Data]],"mmm"))</f>
        <v>OUT</v>
      </c>
      <c r="E3559" t="s">
        <v>21</v>
      </c>
      <c r="F3559" t="s">
        <v>14</v>
      </c>
      <c r="G3559" t="str">
        <f>PROPER(base[[#This Row],[Evento]]&amp;" "&amp;base[[#This Row],[Tipo]])</f>
        <v>15 Anos Teen</v>
      </c>
      <c r="H3559" t="s">
        <v>12</v>
      </c>
      <c r="I3559">
        <v>100</v>
      </c>
      <c r="J3559" s="3">
        <f>VLOOKUP(_xlfn.CONCAT(base[[#This Row],[Evento]],base[[#This Row],[Tipo]]),'[1]tabela de preços'!$D$4:$E$14,2,0)</f>
        <v>90</v>
      </c>
      <c r="K3559" s="3">
        <v>9000</v>
      </c>
      <c r="L3559" s="3">
        <v>3270</v>
      </c>
      <c r="M3559" s="3">
        <v>5730</v>
      </c>
      <c r="N3559" t="s">
        <v>24</v>
      </c>
    </row>
    <row r="3560" spans="2:14" hidden="1" x14ac:dyDescent="0.25">
      <c r="B3560" s="2">
        <v>42491</v>
      </c>
      <c r="C3560" s="7">
        <f>YEAR(base[[#This Row],[Data]])</f>
        <v>2016</v>
      </c>
      <c r="D3560" s="7" t="str">
        <f>UPPER(TEXT(base[[#This Row],[Data]],"mmm"))</f>
        <v>MAI</v>
      </c>
      <c r="E3560" t="s">
        <v>22</v>
      </c>
      <c r="F3560" t="s">
        <v>16</v>
      </c>
      <c r="G3560" t="str">
        <f>PROPER(base[[#This Row],[Evento]]&amp;" "&amp;base[[#This Row],[Tipo]])</f>
        <v>Despedida Adulto</v>
      </c>
      <c r="H3560" t="s">
        <v>15</v>
      </c>
      <c r="I3560">
        <v>150</v>
      </c>
      <c r="J3560" s="3">
        <f>VLOOKUP(_xlfn.CONCAT(base[[#This Row],[Evento]],base[[#This Row],[Tipo]]),'[1]tabela de preços'!$D$4:$E$14,2,0)</f>
        <v>120</v>
      </c>
      <c r="K3560" s="3">
        <v>18000</v>
      </c>
      <c r="L3560" s="3">
        <v>8036</v>
      </c>
      <c r="M3560" s="3">
        <v>9964</v>
      </c>
      <c r="N3560" t="s">
        <v>24</v>
      </c>
    </row>
    <row r="3561" spans="2:14" hidden="1" x14ac:dyDescent="0.25">
      <c r="B3561" s="2">
        <v>42615</v>
      </c>
      <c r="C3561" s="7">
        <f>YEAR(base[[#This Row],[Data]])</f>
        <v>2016</v>
      </c>
      <c r="D3561" s="7" t="str">
        <f>UPPER(TEXT(base[[#This Row],[Data]],"mmm"))</f>
        <v>SET</v>
      </c>
      <c r="E3561" t="s">
        <v>10</v>
      </c>
      <c r="F3561" t="s">
        <v>11</v>
      </c>
      <c r="G3561" t="str">
        <f>PROPER(base[[#This Row],[Evento]]&amp;" "&amp;base[[#This Row],[Tipo]])</f>
        <v>Aniversário Infantil</v>
      </c>
      <c r="H3561" t="s">
        <v>12</v>
      </c>
      <c r="I3561">
        <v>50</v>
      </c>
      <c r="J3561" s="3">
        <f>VLOOKUP(_xlfn.CONCAT(base[[#This Row],[Evento]],base[[#This Row],[Tipo]]),'[1]tabela de preços'!$D$4:$E$14,2,0)</f>
        <v>70</v>
      </c>
      <c r="K3561" s="3">
        <v>3500</v>
      </c>
      <c r="L3561" s="3">
        <v>1561</v>
      </c>
      <c r="M3561" s="3">
        <v>1939</v>
      </c>
      <c r="N3561" t="s">
        <v>24</v>
      </c>
    </row>
    <row r="3562" spans="2:14" hidden="1" x14ac:dyDescent="0.25">
      <c r="B3562" s="2">
        <v>42820</v>
      </c>
      <c r="C3562" s="7">
        <f>YEAR(base[[#This Row],[Data]])</f>
        <v>2017</v>
      </c>
      <c r="D3562" s="7" t="str">
        <f>UPPER(TEXT(base[[#This Row],[Data]],"mmm"))</f>
        <v>MAR</v>
      </c>
      <c r="E3562" t="s">
        <v>10</v>
      </c>
      <c r="F3562" t="s">
        <v>14</v>
      </c>
      <c r="G3562" t="str">
        <f>PROPER(base[[#This Row],[Evento]]&amp;" "&amp;base[[#This Row],[Tipo]])</f>
        <v>Aniversário Teen</v>
      </c>
      <c r="H3562" t="s">
        <v>15</v>
      </c>
      <c r="I3562">
        <v>100</v>
      </c>
      <c r="J3562" s="3">
        <f>VLOOKUP(_xlfn.CONCAT(base[[#This Row],[Evento]],base[[#This Row],[Tipo]]),'[1]tabela de preços'!$D$4:$E$14,2,0)</f>
        <v>90</v>
      </c>
      <c r="K3562" s="3">
        <v>9000</v>
      </c>
      <c r="L3562" s="3">
        <v>4022</v>
      </c>
      <c r="M3562" s="3">
        <v>4978</v>
      </c>
      <c r="N3562" t="s">
        <v>24</v>
      </c>
    </row>
    <row r="3563" spans="2:14" hidden="1" x14ac:dyDescent="0.25">
      <c r="B3563" s="2">
        <v>42910</v>
      </c>
      <c r="C3563" s="7">
        <f>YEAR(base[[#This Row],[Data]])</f>
        <v>2017</v>
      </c>
      <c r="D3563" s="7" t="str">
        <f>UPPER(TEXT(base[[#This Row],[Data]],"mmm"))</f>
        <v>JUN</v>
      </c>
      <c r="E3563" t="s">
        <v>10</v>
      </c>
      <c r="F3563" t="s">
        <v>16</v>
      </c>
      <c r="G3563" t="str">
        <f>PROPER(base[[#This Row],[Evento]]&amp;" "&amp;base[[#This Row],[Tipo]])</f>
        <v>Aniversário Adulto</v>
      </c>
      <c r="H3563" t="s">
        <v>12</v>
      </c>
      <c r="I3563">
        <v>150</v>
      </c>
      <c r="J3563" s="3">
        <f>VLOOKUP(_xlfn.CONCAT(base[[#This Row],[Evento]],base[[#This Row],[Tipo]]),'[1]tabela de preços'!$D$4:$E$14,2,0)</f>
        <v>120</v>
      </c>
      <c r="K3563" s="3">
        <v>18000</v>
      </c>
      <c r="L3563" s="3">
        <v>7439</v>
      </c>
      <c r="M3563" s="3">
        <v>10561</v>
      </c>
      <c r="N3563" t="s">
        <v>24</v>
      </c>
    </row>
    <row r="3564" spans="2:14" hidden="1" x14ac:dyDescent="0.25">
      <c r="B3564" s="2">
        <v>42485</v>
      </c>
      <c r="C3564" s="7">
        <f>YEAR(base[[#This Row],[Data]])</f>
        <v>2016</v>
      </c>
      <c r="D3564" s="7" t="str">
        <f>UPPER(TEXT(base[[#This Row],[Data]],"mmm"))</f>
        <v>ABR</v>
      </c>
      <c r="E3564" t="s">
        <v>10</v>
      </c>
      <c r="F3564" t="s">
        <v>17</v>
      </c>
      <c r="G3564" t="str">
        <f>PROPER(base[[#This Row],[Evento]]&amp;" "&amp;base[[#This Row],[Tipo]])</f>
        <v>Aniversário Melhor Idade</v>
      </c>
      <c r="H3564" t="s">
        <v>15</v>
      </c>
      <c r="I3564">
        <v>70</v>
      </c>
      <c r="J3564" s="3">
        <f>VLOOKUP(_xlfn.CONCAT(base[[#This Row],[Evento]],base[[#This Row],[Tipo]]),'[1]tabela de preços'!$D$4:$E$14,2,0)</f>
        <v>120</v>
      </c>
      <c r="K3564" s="3">
        <v>8400</v>
      </c>
      <c r="L3564" s="3">
        <v>3356</v>
      </c>
      <c r="M3564" s="3">
        <v>5044</v>
      </c>
      <c r="N3564" t="s">
        <v>24</v>
      </c>
    </row>
    <row r="3565" spans="2:14" hidden="1" x14ac:dyDescent="0.25">
      <c r="B3565" s="2">
        <v>43082</v>
      </c>
      <c r="C3565" s="7">
        <f>YEAR(base[[#This Row],[Data]])</f>
        <v>2017</v>
      </c>
      <c r="D3565" s="7" t="str">
        <f>UPPER(TEXT(base[[#This Row],[Data]],"mmm"))</f>
        <v>DEZ</v>
      </c>
      <c r="E3565" t="s">
        <v>18</v>
      </c>
      <c r="F3565" t="s">
        <v>16</v>
      </c>
      <c r="G3565" t="str">
        <f>PROPER(base[[#This Row],[Evento]]&amp;" "&amp;base[[#This Row],[Tipo]])</f>
        <v>Casamento Adulto</v>
      </c>
      <c r="H3565" t="s">
        <v>12</v>
      </c>
      <c r="I3565">
        <v>120</v>
      </c>
      <c r="J3565" s="3">
        <f>VLOOKUP(_xlfn.CONCAT(base[[#This Row],[Evento]],base[[#This Row],[Tipo]]),'[1]tabela de preços'!$D$4:$E$14,2,0)</f>
        <v>150</v>
      </c>
      <c r="K3565" s="3">
        <v>18000</v>
      </c>
      <c r="L3565" s="3">
        <v>6071</v>
      </c>
      <c r="M3565" s="3">
        <v>11929</v>
      </c>
      <c r="N3565" t="s">
        <v>24</v>
      </c>
    </row>
    <row r="3566" spans="2:14" hidden="1" x14ac:dyDescent="0.25">
      <c r="B3566" s="2">
        <v>42982</v>
      </c>
      <c r="C3566" s="7">
        <f>YEAR(base[[#This Row],[Data]])</f>
        <v>2017</v>
      </c>
      <c r="D3566" s="7" t="str">
        <f>UPPER(TEXT(base[[#This Row],[Data]],"mmm"))</f>
        <v>SET</v>
      </c>
      <c r="E3566" t="s">
        <v>19</v>
      </c>
      <c r="F3566" t="s">
        <v>16</v>
      </c>
      <c r="G3566" t="str">
        <f>PROPER(base[[#This Row],[Evento]]&amp;" "&amp;base[[#This Row],[Tipo]])</f>
        <v>Bodas Adulto</v>
      </c>
      <c r="H3566" t="s">
        <v>15</v>
      </c>
      <c r="I3566">
        <v>100</v>
      </c>
      <c r="J3566" s="3">
        <f>VLOOKUP(_xlfn.CONCAT(base[[#This Row],[Evento]],base[[#This Row],[Tipo]]),'[1]tabela de preços'!$D$4:$E$14,2,0)</f>
        <v>150</v>
      </c>
      <c r="K3566" s="3">
        <v>15000</v>
      </c>
      <c r="L3566" s="3">
        <v>6564</v>
      </c>
      <c r="M3566" s="3">
        <v>8436</v>
      </c>
      <c r="N3566" t="s">
        <v>24</v>
      </c>
    </row>
    <row r="3567" spans="2:14" hidden="1" x14ac:dyDescent="0.25">
      <c r="B3567" s="2">
        <v>42952</v>
      </c>
      <c r="C3567" s="7">
        <f>YEAR(base[[#This Row],[Data]])</f>
        <v>2017</v>
      </c>
      <c r="D3567" s="7" t="str">
        <f>UPPER(TEXT(base[[#This Row],[Data]],"mmm"))</f>
        <v>AGO</v>
      </c>
      <c r="E3567" t="s">
        <v>19</v>
      </c>
      <c r="F3567" t="s">
        <v>17</v>
      </c>
      <c r="G3567" t="str">
        <f>PROPER(base[[#This Row],[Evento]]&amp;" "&amp;base[[#This Row],[Tipo]])</f>
        <v>Bodas Melhor Idade</v>
      </c>
      <c r="H3567" t="s">
        <v>12</v>
      </c>
      <c r="I3567">
        <v>200</v>
      </c>
      <c r="J3567" s="3">
        <f>VLOOKUP(_xlfn.CONCAT(base[[#This Row],[Evento]],base[[#This Row],[Tipo]]),'[1]tabela de preços'!$D$4:$E$14,2,0)</f>
        <v>120</v>
      </c>
      <c r="K3567" s="3">
        <v>24000</v>
      </c>
      <c r="L3567" s="3">
        <v>9526</v>
      </c>
      <c r="M3567" s="3">
        <v>14474</v>
      </c>
      <c r="N3567" t="s">
        <v>24</v>
      </c>
    </row>
    <row r="3568" spans="2:14" hidden="1" x14ac:dyDescent="0.25">
      <c r="B3568" s="2">
        <v>42904</v>
      </c>
      <c r="C3568" s="7">
        <f>YEAR(base[[#This Row],[Data]])</f>
        <v>2017</v>
      </c>
      <c r="D3568" s="7" t="str">
        <f>UPPER(TEXT(base[[#This Row],[Data]],"mmm"))</f>
        <v>JUN</v>
      </c>
      <c r="E3568" t="s">
        <v>20</v>
      </c>
      <c r="F3568" t="s">
        <v>16</v>
      </c>
      <c r="G3568" t="str">
        <f>PROPER(base[[#This Row],[Evento]]&amp;" "&amp;base[[#This Row],[Tipo]])</f>
        <v>Empresa Adulto</v>
      </c>
      <c r="H3568" t="s">
        <v>15</v>
      </c>
      <c r="I3568">
        <v>50</v>
      </c>
      <c r="J3568" s="3">
        <f>VLOOKUP(_xlfn.CONCAT(base[[#This Row],[Evento]],base[[#This Row],[Tipo]]),'[1]tabela de preços'!$D$4:$E$14,2,0)</f>
        <v>100</v>
      </c>
      <c r="K3568" s="3">
        <v>5000</v>
      </c>
      <c r="L3568" s="3">
        <v>1665</v>
      </c>
      <c r="M3568" s="3">
        <v>3335</v>
      </c>
      <c r="N3568" t="s">
        <v>24</v>
      </c>
    </row>
    <row r="3569" spans="2:14" hidden="1" x14ac:dyDescent="0.25">
      <c r="B3569" s="2">
        <v>42682</v>
      </c>
      <c r="C3569" s="7">
        <f>YEAR(base[[#This Row],[Data]])</f>
        <v>2016</v>
      </c>
      <c r="D3569" s="7" t="str">
        <f>UPPER(TEXT(base[[#This Row],[Data]],"mmm"))</f>
        <v>NOV</v>
      </c>
      <c r="E3569" t="s">
        <v>21</v>
      </c>
      <c r="F3569" t="s">
        <v>14</v>
      </c>
      <c r="G3569" t="str">
        <f>PROPER(base[[#This Row],[Evento]]&amp;" "&amp;base[[#This Row],[Tipo]])</f>
        <v>15 Anos Teen</v>
      </c>
      <c r="H3569" t="s">
        <v>12</v>
      </c>
      <c r="I3569">
        <v>100</v>
      </c>
      <c r="J3569" s="3">
        <f>VLOOKUP(_xlfn.CONCAT(base[[#This Row],[Evento]],base[[#This Row],[Tipo]]),'[1]tabela de preços'!$D$4:$E$14,2,0)</f>
        <v>90</v>
      </c>
      <c r="K3569" s="3">
        <v>9000</v>
      </c>
      <c r="L3569" s="3">
        <v>4009</v>
      </c>
      <c r="M3569" s="3">
        <v>4991</v>
      </c>
      <c r="N3569" t="s">
        <v>24</v>
      </c>
    </row>
    <row r="3570" spans="2:14" hidden="1" x14ac:dyDescent="0.25">
      <c r="B3570" s="2">
        <v>42500</v>
      </c>
      <c r="C3570" s="7">
        <f>YEAR(base[[#This Row],[Data]])</f>
        <v>2016</v>
      </c>
      <c r="D3570" s="7" t="str">
        <f>UPPER(TEXT(base[[#This Row],[Data]],"mmm"))</f>
        <v>MAI</v>
      </c>
      <c r="E3570" t="s">
        <v>22</v>
      </c>
      <c r="F3570" t="s">
        <v>16</v>
      </c>
      <c r="G3570" t="str">
        <f>PROPER(base[[#This Row],[Evento]]&amp;" "&amp;base[[#This Row],[Tipo]])</f>
        <v>Despedida Adulto</v>
      </c>
      <c r="H3570" t="s">
        <v>15</v>
      </c>
      <c r="I3570">
        <v>150</v>
      </c>
      <c r="J3570" s="3">
        <f>VLOOKUP(_xlfn.CONCAT(base[[#This Row],[Evento]],base[[#This Row],[Tipo]]),'[1]tabela de preços'!$D$4:$E$14,2,0)</f>
        <v>120</v>
      </c>
      <c r="K3570" s="3">
        <v>18000</v>
      </c>
      <c r="L3570" s="3">
        <v>7061</v>
      </c>
      <c r="M3570" s="3">
        <v>10939</v>
      </c>
      <c r="N3570" t="s">
        <v>24</v>
      </c>
    </row>
    <row r="3571" spans="2:14" hidden="1" x14ac:dyDescent="0.25">
      <c r="B3571" s="2">
        <v>42932</v>
      </c>
      <c r="C3571" s="7">
        <f>YEAR(base[[#This Row],[Data]])</f>
        <v>2017</v>
      </c>
      <c r="D3571" s="7" t="str">
        <f>UPPER(TEXT(base[[#This Row],[Data]],"mmm"))</f>
        <v>JUL</v>
      </c>
      <c r="E3571" t="s">
        <v>10</v>
      </c>
      <c r="F3571" t="s">
        <v>11</v>
      </c>
      <c r="G3571" t="str">
        <f>PROPER(base[[#This Row],[Evento]]&amp;" "&amp;base[[#This Row],[Tipo]])</f>
        <v>Aniversário Infantil</v>
      </c>
      <c r="H3571" t="s">
        <v>12</v>
      </c>
      <c r="I3571">
        <v>50</v>
      </c>
      <c r="J3571" s="3">
        <f>VLOOKUP(_xlfn.CONCAT(base[[#This Row],[Evento]],base[[#This Row],[Tipo]]),'[1]tabela de preços'!$D$4:$E$14,2,0)</f>
        <v>70</v>
      </c>
      <c r="K3571" s="3">
        <v>3500</v>
      </c>
      <c r="L3571" s="3">
        <v>1184</v>
      </c>
      <c r="M3571" s="3">
        <v>2316</v>
      </c>
      <c r="N3571" t="s">
        <v>24</v>
      </c>
    </row>
    <row r="3572" spans="2:14" hidden="1" x14ac:dyDescent="0.25">
      <c r="B3572" s="2">
        <v>42691</v>
      </c>
      <c r="C3572" s="7">
        <f>YEAR(base[[#This Row],[Data]])</f>
        <v>2016</v>
      </c>
      <c r="D3572" s="7" t="str">
        <f>UPPER(TEXT(base[[#This Row],[Data]],"mmm"))</f>
        <v>NOV</v>
      </c>
      <c r="E3572" t="s">
        <v>10</v>
      </c>
      <c r="F3572" t="s">
        <v>14</v>
      </c>
      <c r="G3572" t="str">
        <f>PROPER(base[[#This Row],[Evento]]&amp;" "&amp;base[[#This Row],[Tipo]])</f>
        <v>Aniversário Teen</v>
      </c>
      <c r="H3572" t="s">
        <v>15</v>
      </c>
      <c r="I3572">
        <v>100</v>
      </c>
      <c r="J3572" s="3">
        <f>VLOOKUP(_xlfn.CONCAT(base[[#This Row],[Evento]],base[[#This Row],[Tipo]]),'[1]tabela de preços'!$D$4:$E$14,2,0)</f>
        <v>90</v>
      </c>
      <c r="K3572" s="3">
        <v>9000</v>
      </c>
      <c r="L3572" s="3">
        <v>3878</v>
      </c>
      <c r="M3572" s="3">
        <v>5122</v>
      </c>
      <c r="N3572" t="s">
        <v>24</v>
      </c>
    </row>
    <row r="3573" spans="2:14" hidden="1" x14ac:dyDescent="0.25">
      <c r="B3573" s="2">
        <v>42386</v>
      </c>
      <c r="C3573" s="7">
        <f>YEAR(base[[#This Row],[Data]])</f>
        <v>2016</v>
      </c>
      <c r="D3573" s="7" t="str">
        <f>UPPER(TEXT(base[[#This Row],[Data]],"mmm"))</f>
        <v>JAN</v>
      </c>
      <c r="E3573" t="s">
        <v>10</v>
      </c>
      <c r="F3573" t="s">
        <v>16</v>
      </c>
      <c r="G3573" t="str">
        <f>PROPER(base[[#This Row],[Evento]]&amp;" "&amp;base[[#This Row],[Tipo]])</f>
        <v>Aniversário Adulto</v>
      </c>
      <c r="H3573" t="s">
        <v>12</v>
      </c>
      <c r="I3573">
        <v>150</v>
      </c>
      <c r="J3573" s="3">
        <f>VLOOKUP(_xlfn.CONCAT(base[[#This Row],[Evento]],base[[#This Row],[Tipo]]),'[1]tabela de preços'!$D$4:$E$14,2,0)</f>
        <v>120</v>
      </c>
      <c r="K3573" s="3">
        <v>18000</v>
      </c>
      <c r="L3573" s="3">
        <v>7014</v>
      </c>
      <c r="M3573" s="3">
        <v>10986</v>
      </c>
      <c r="N3573" t="s">
        <v>24</v>
      </c>
    </row>
    <row r="3574" spans="2:14" hidden="1" x14ac:dyDescent="0.25">
      <c r="B3574" s="2">
        <v>42989</v>
      </c>
      <c r="C3574" s="7">
        <f>YEAR(base[[#This Row],[Data]])</f>
        <v>2017</v>
      </c>
      <c r="D3574" s="7" t="str">
        <f>UPPER(TEXT(base[[#This Row],[Data]],"mmm"))</f>
        <v>SET</v>
      </c>
      <c r="E3574" t="s">
        <v>10</v>
      </c>
      <c r="F3574" t="s">
        <v>17</v>
      </c>
      <c r="G3574" t="str">
        <f>PROPER(base[[#This Row],[Evento]]&amp;" "&amp;base[[#This Row],[Tipo]])</f>
        <v>Aniversário Melhor Idade</v>
      </c>
      <c r="H3574" t="s">
        <v>15</v>
      </c>
      <c r="I3574">
        <v>70</v>
      </c>
      <c r="J3574" s="3">
        <f>VLOOKUP(_xlfn.CONCAT(base[[#This Row],[Evento]],base[[#This Row],[Tipo]]),'[1]tabela de preços'!$D$4:$E$14,2,0)</f>
        <v>120</v>
      </c>
      <c r="K3574" s="3">
        <v>8400</v>
      </c>
      <c r="L3574" s="3">
        <v>3735</v>
      </c>
      <c r="M3574" s="3">
        <v>4665</v>
      </c>
      <c r="N3574" t="s">
        <v>24</v>
      </c>
    </row>
    <row r="3575" spans="2:14" hidden="1" x14ac:dyDescent="0.25">
      <c r="B3575" s="2">
        <v>42981</v>
      </c>
      <c r="C3575" s="7">
        <f>YEAR(base[[#This Row],[Data]])</f>
        <v>2017</v>
      </c>
      <c r="D3575" s="7" t="str">
        <f>UPPER(TEXT(base[[#This Row],[Data]],"mmm"))</f>
        <v>SET</v>
      </c>
      <c r="E3575" t="s">
        <v>18</v>
      </c>
      <c r="F3575" t="s">
        <v>16</v>
      </c>
      <c r="G3575" t="str">
        <f>PROPER(base[[#This Row],[Evento]]&amp;" "&amp;base[[#This Row],[Tipo]])</f>
        <v>Casamento Adulto</v>
      </c>
      <c r="H3575" t="s">
        <v>12</v>
      </c>
      <c r="I3575">
        <v>120</v>
      </c>
      <c r="J3575" s="3">
        <f>VLOOKUP(_xlfn.CONCAT(base[[#This Row],[Evento]],base[[#This Row],[Tipo]]),'[1]tabela de preços'!$D$4:$E$14,2,0)</f>
        <v>150</v>
      </c>
      <c r="K3575" s="3">
        <v>18000</v>
      </c>
      <c r="L3575" s="3">
        <v>6677</v>
      </c>
      <c r="M3575" s="3">
        <v>11323</v>
      </c>
      <c r="N3575" t="s">
        <v>24</v>
      </c>
    </row>
    <row r="3576" spans="2:14" hidden="1" x14ac:dyDescent="0.25">
      <c r="B3576" s="2">
        <v>42491</v>
      </c>
      <c r="C3576" s="7">
        <f>YEAR(base[[#This Row],[Data]])</f>
        <v>2016</v>
      </c>
      <c r="D3576" s="7" t="str">
        <f>UPPER(TEXT(base[[#This Row],[Data]],"mmm"))</f>
        <v>MAI</v>
      </c>
      <c r="E3576" t="s">
        <v>19</v>
      </c>
      <c r="F3576" t="s">
        <v>16</v>
      </c>
      <c r="G3576" t="str">
        <f>PROPER(base[[#This Row],[Evento]]&amp;" "&amp;base[[#This Row],[Tipo]])</f>
        <v>Bodas Adulto</v>
      </c>
      <c r="H3576" t="s">
        <v>15</v>
      </c>
      <c r="I3576">
        <v>100</v>
      </c>
      <c r="J3576" s="3">
        <f>VLOOKUP(_xlfn.CONCAT(base[[#This Row],[Evento]],base[[#This Row],[Tipo]]),'[1]tabela de preços'!$D$4:$E$14,2,0)</f>
        <v>150</v>
      </c>
      <c r="K3576" s="3">
        <v>15000</v>
      </c>
      <c r="L3576" s="3">
        <v>6574</v>
      </c>
      <c r="M3576" s="3">
        <v>8426</v>
      </c>
      <c r="N3576" t="s">
        <v>24</v>
      </c>
    </row>
    <row r="3577" spans="2:14" hidden="1" x14ac:dyDescent="0.25">
      <c r="B3577" s="2">
        <v>43047</v>
      </c>
      <c r="C3577" s="7">
        <f>YEAR(base[[#This Row],[Data]])</f>
        <v>2017</v>
      </c>
      <c r="D3577" s="7" t="str">
        <f>UPPER(TEXT(base[[#This Row],[Data]],"mmm"))</f>
        <v>NOV</v>
      </c>
      <c r="E3577" t="s">
        <v>19</v>
      </c>
      <c r="F3577" t="s">
        <v>17</v>
      </c>
      <c r="G3577" t="str">
        <f>PROPER(base[[#This Row],[Evento]]&amp;" "&amp;base[[#This Row],[Tipo]])</f>
        <v>Bodas Melhor Idade</v>
      </c>
      <c r="H3577" t="s">
        <v>12</v>
      </c>
      <c r="I3577">
        <v>200</v>
      </c>
      <c r="J3577" s="3">
        <f>VLOOKUP(_xlfn.CONCAT(base[[#This Row],[Evento]],base[[#This Row],[Tipo]]),'[1]tabela de preços'!$D$4:$E$14,2,0)</f>
        <v>120</v>
      </c>
      <c r="K3577" s="3">
        <v>24000</v>
      </c>
      <c r="L3577" s="3">
        <v>7921</v>
      </c>
      <c r="M3577" s="3">
        <v>16079</v>
      </c>
      <c r="N3577" t="s">
        <v>24</v>
      </c>
    </row>
    <row r="3578" spans="2:14" hidden="1" x14ac:dyDescent="0.25">
      <c r="B3578" s="2">
        <v>42399</v>
      </c>
      <c r="C3578" s="7">
        <f>YEAR(base[[#This Row],[Data]])</f>
        <v>2016</v>
      </c>
      <c r="D3578" s="7" t="str">
        <f>UPPER(TEXT(base[[#This Row],[Data]],"mmm"))</f>
        <v>JAN</v>
      </c>
      <c r="E3578" t="s">
        <v>20</v>
      </c>
      <c r="F3578" t="s">
        <v>16</v>
      </c>
      <c r="G3578" t="str">
        <f>PROPER(base[[#This Row],[Evento]]&amp;" "&amp;base[[#This Row],[Tipo]])</f>
        <v>Empresa Adulto</v>
      </c>
      <c r="H3578" t="s">
        <v>15</v>
      </c>
      <c r="I3578">
        <v>50</v>
      </c>
      <c r="J3578" s="3">
        <f>VLOOKUP(_xlfn.CONCAT(base[[#This Row],[Evento]],base[[#This Row],[Tipo]]),'[1]tabela de preços'!$D$4:$E$14,2,0)</f>
        <v>100</v>
      </c>
      <c r="K3578" s="3">
        <v>5000</v>
      </c>
      <c r="L3578" s="3">
        <v>1788</v>
      </c>
      <c r="M3578" s="3">
        <v>3212</v>
      </c>
      <c r="N3578" t="s">
        <v>24</v>
      </c>
    </row>
    <row r="3579" spans="2:14" hidden="1" x14ac:dyDescent="0.25">
      <c r="B3579" s="2">
        <v>42964</v>
      </c>
      <c r="C3579" s="7">
        <f>YEAR(base[[#This Row],[Data]])</f>
        <v>2017</v>
      </c>
      <c r="D3579" s="7" t="str">
        <f>UPPER(TEXT(base[[#This Row],[Data]],"mmm"))</f>
        <v>AGO</v>
      </c>
      <c r="E3579" t="s">
        <v>21</v>
      </c>
      <c r="F3579" t="s">
        <v>14</v>
      </c>
      <c r="G3579" t="str">
        <f>PROPER(base[[#This Row],[Evento]]&amp;" "&amp;base[[#This Row],[Tipo]])</f>
        <v>15 Anos Teen</v>
      </c>
      <c r="H3579" t="s">
        <v>12</v>
      </c>
      <c r="I3579">
        <v>100</v>
      </c>
      <c r="J3579" s="3">
        <f>VLOOKUP(_xlfn.CONCAT(base[[#This Row],[Evento]],base[[#This Row],[Tipo]]),'[1]tabela de preços'!$D$4:$E$14,2,0)</f>
        <v>90</v>
      </c>
      <c r="K3579" s="3">
        <v>9000</v>
      </c>
      <c r="L3579" s="3">
        <v>3869</v>
      </c>
      <c r="M3579" s="3">
        <v>5131</v>
      </c>
      <c r="N3579" t="s">
        <v>24</v>
      </c>
    </row>
    <row r="3580" spans="2:14" hidden="1" x14ac:dyDescent="0.25">
      <c r="B3580" s="2">
        <v>42782</v>
      </c>
      <c r="C3580" s="7">
        <f>YEAR(base[[#This Row],[Data]])</f>
        <v>2017</v>
      </c>
      <c r="D3580" s="7" t="str">
        <f>UPPER(TEXT(base[[#This Row],[Data]],"mmm"))</f>
        <v>FEV</v>
      </c>
      <c r="E3580" t="s">
        <v>22</v>
      </c>
      <c r="F3580" t="s">
        <v>16</v>
      </c>
      <c r="G3580" t="str">
        <f>PROPER(base[[#This Row],[Evento]]&amp;" "&amp;base[[#This Row],[Tipo]])</f>
        <v>Despedida Adulto</v>
      </c>
      <c r="H3580" t="s">
        <v>15</v>
      </c>
      <c r="I3580">
        <v>150</v>
      </c>
      <c r="J3580" s="3">
        <f>VLOOKUP(_xlfn.CONCAT(base[[#This Row],[Evento]],base[[#This Row],[Tipo]]),'[1]tabela de preços'!$D$4:$E$14,2,0)</f>
        <v>120</v>
      </c>
      <c r="K3580" s="3">
        <v>18000</v>
      </c>
      <c r="L3580" s="3">
        <v>6568</v>
      </c>
      <c r="M3580" s="3">
        <v>11432</v>
      </c>
      <c r="N3580" t="s">
        <v>24</v>
      </c>
    </row>
    <row r="3581" spans="2:14" hidden="1" x14ac:dyDescent="0.25">
      <c r="B3581" s="2">
        <v>42909</v>
      </c>
      <c r="C3581" s="7">
        <f>YEAR(base[[#This Row],[Data]])</f>
        <v>2017</v>
      </c>
      <c r="D3581" s="7" t="str">
        <f>UPPER(TEXT(base[[#This Row],[Data]],"mmm"))</f>
        <v>JUN</v>
      </c>
      <c r="E3581" t="s">
        <v>10</v>
      </c>
      <c r="F3581" t="s">
        <v>11</v>
      </c>
      <c r="G3581" t="str">
        <f>PROPER(base[[#This Row],[Evento]]&amp;" "&amp;base[[#This Row],[Tipo]])</f>
        <v>Aniversário Infantil</v>
      </c>
      <c r="H3581" t="s">
        <v>12</v>
      </c>
      <c r="I3581">
        <v>50</v>
      </c>
      <c r="J3581" s="3">
        <f>VLOOKUP(_xlfn.CONCAT(base[[#This Row],[Evento]],base[[#This Row],[Tipo]]),'[1]tabela de preços'!$D$4:$E$14,2,0)</f>
        <v>70</v>
      </c>
      <c r="K3581" s="3">
        <v>3500</v>
      </c>
      <c r="L3581" s="3">
        <v>1237</v>
      </c>
      <c r="M3581" s="3">
        <v>2263</v>
      </c>
      <c r="N3581" t="s">
        <v>24</v>
      </c>
    </row>
    <row r="3582" spans="2:14" hidden="1" x14ac:dyDescent="0.25">
      <c r="B3582" s="2">
        <v>42889</v>
      </c>
      <c r="C3582" s="7">
        <f>YEAR(base[[#This Row],[Data]])</f>
        <v>2017</v>
      </c>
      <c r="D3582" s="7" t="str">
        <f>UPPER(TEXT(base[[#This Row],[Data]],"mmm"))</f>
        <v>JUN</v>
      </c>
      <c r="E3582" t="s">
        <v>10</v>
      </c>
      <c r="F3582" t="s">
        <v>14</v>
      </c>
      <c r="G3582" t="str">
        <f>PROPER(base[[#This Row],[Evento]]&amp;" "&amp;base[[#This Row],[Tipo]])</f>
        <v>Aniversário Teen</v>
      </c>
      <c r="H3582" t="s">
        <v>15</v>
      </c>
      <c r="I3582">
        <v>100</v>
      </c>
      <c r="J3582" s="3">
        <f>VLOOKUP(_xlfn.CONCAT(base[[#This Row],[Evento]],base[[#This Row],[Tipo]]),'[1]tabela de preços'!$D$4:$E$14,2,0)</f>
        <v>90</v>
      </c>
      <c r="K3582" s="3">
        <v>9000</v>
      </c>
      <c r="L3582" s="3">
        <v>2986</v>
      </c>
      <c r="M3582" s="3">
        <v>6014</v>
      </c>
      <c r="N3582" t="s">
        <v>24</v>
      </c>
    </row>
    <row r="3583" spans="2:14" hidden="1" x14ac:dyDescent="0.25">
      <c r="B3583" s="2">
        <v>42497</v>
      </c>
      <c r="C3583" s="7">
        <f>YEAR(base[[#This Row],[Data]])</f>
        <v>2016</v>
      </c>
      <c r="D3583" s="7" t="str">
        <f>UPPER(TEXT(base[[#This Row],[Data]],"mmm"))</f>
        <v>MAI</v>
      </c>
      <c r="E3583" t="s">
        <v>10</v>
      </c>
      <c r="F3583" t="s">
        <v>16</v>
      </c>
      <c r="G3583" t="str">
        <f>PROPER(base[[#This Row],[Evento]]&amp;" "&amp;base[[#This Row],[Tipo]])</f>
        <v>Aniversário Adulto</v>
      </c>
      <c r="H3583" t="s">
        <v>12</v>
      </c>
      <c r="I3583">
        <v>150</v>
      </c>
      <c r="J3583" s="3">
        <f>VLOOKUP(_xlfn.CONCAT(base[[#This Row],[Evento]],base[[#This Row],[Tipo]]),'[1]tabela de preços'!$D$4:$E$14,2,0)</f>
        <v>120</v>
      </c>
      <c r="K3583" s="3">
        <v>18000</v>
      </c>
      <c r="L3583" s="3">
        <v>6239</v>
      </c>
      <c r="M3583" s="3">
        <v>11761</v>
      </c>
      <c r="N3583" t="s">
        <v>24</v>
      </c>
    </row>
    <row r="3584" spans="2:14" hidden="1" x14ac:dyDescent="0.25">
      <c r="B3584" s="2">
        <v>42576</v>
      </c>
      <c r="C3584" s="7">
        <f>YEAR(base[[#This Row],[Data]])</f>
        <v>2016</v>
      </c>
      <c r="D3584" s="7" t="str">
        <f>UPPER(TEXT(base[[#This Row],[Data]],"mmm"))</f>
        <v>JUL</v>
      </c>
      <c r="E3584" t="s">
        <v>10</v>
      </c>
      <c r="F3584" t="s">
        <v>17</v>
      </c>
      <c r="G3584" t="str">
        <f>PROPER(base[[#This Row],[Evento]]&amp;" "&amp;base[[#This Row],[Tipo]])</f>
        <v>Aniversário Melhor Idade</v>
      </c>
      <c r="H3584" t="s">
        <v>15</v>
      </c>
      <c r="I3584">
        <v>70</v>
      </c>
      <c r="J3584" s="3">
        <f>VLOOKUP(_xlfn.CONCAT(base[[#This Row],[Evento]],base[[#This Row],[Tipo]]),'[1]tabela de preços'!$D$4:$E$14,2,0)</f>
        <v>120</v>
      </c>
      <c r="K3584" s="3">
        <v>8400</v>
      </c>
      <c r="L3584" s="3">
        <v>3147</v>
      </c>
      <c r="M3584" s="3">
        <v>5253</v>
      </c>
      <c r="N3584" t="s">
        <v>24</v>
      </c>
    </row>
    <row r="3585" spans="2:14" hidden="1" x14ac:dyDescent="0.25">
      <c r="B3585" s="2">
        <v>42680</v>
      </c>
      <c r="C3585" s="7">
        <f>YEAR(base[[#This Row],[Data]])</f>
        <v>2016</v>
      </c>
      <c r="D3585" s="7" t="str">
        <f>UPPER(TEXT(base[[#This Row],[Data]],"mmm"))</f>
        <v>NOV</v>
      </c>
      <c r="E3585" t="s">
        <v>18</v>
      </c>
      <c r="F3585" t="s">
        <v>16</v>
      </c>
      <c r="G3585" t="str">
        <f>PROPER(base[[#This Row],[Evento]]&amp;" "&amp;base[[#This Row],[Tipo]])</f>
        <v>Casamento Adulto</v>
      </c>
      <c r="H3585" t="s">
        <v>12</v>
      </c>
      <c r="I3585">
        <v>120</v>
      </c>
      <c r="J3585" s="3">
        <f>VLOOKUP(_xlfn.CONCAT(base[[#This Row],[Evento]],base[[#This Row],[Tipo]]),'[1]tabela de preços'!$D$4:$E$14,2,0)</f>
        <v>150</v>
      </c>
      <c r="K3585" s="3">
        <v>18000</v>
      </c>
      <c r="L3585" s="3">
        <v>7591</v>
      </c>
      <c r="M3585" s="3">
        <v>10409</v>
      </c>
      <c r="N3585" t="s">
        <v>24</v>
      </c>
    </row>
    <row r="3586" spans="2:14" hidden="1" x14ac:dyDescent="0.25">
      <c r="B3586" s="2">
        <v>42514</v>
      </c>
      <c r="C3586" s="7">
        <f>YEAR(base[[#This Row],[Data]])</f>
        <v>2016</v>
      </c>
      <c r="D3586" s="7" t="str">
        <f>UPPER(TEXT(base[[#This Row],[Data]],"mmm"))</f>
        <v>MAI</v>
      </c>
      <c r="E3586" t="s">
        <v>19</v>
      </c>
      <c r="F3586" t="s">
        <v>16</v>
      </c>
      <c r="G3586" t="str">
        <f>PROPER(base[[#This Row],[Evento]]&amp;" "&amp;base[[#This Row],[Tipo]])</f>
        <v>Bodas Adulto</v>
      </c>
      <c r="H3586" t="s">
        <v>15</v>
      </c>
      <c r="I3586">
        <v>100</v>
      </c>
      <c r="J3586" s="3">
        <f>VLOOKUP(_xlfn.CONCAT(base[[#This Row],[Evento]],base[[#This Row],[Tipo]]),'[1]tabela de preços'!$D$4:$E$14,2,0)</f>
        <v>150</v>
      </c>
      <c r="K3586" s="3">
        <v>15000</v>
      </c>
      <c r="L3586" s="3">
        <v>5583</v>
      </c>
      <c r="M3586" s="3">
        <v>9417</v>
      </c>
      <c r="N3586" t="s">
        <v>24</v>
      </c>
    </row>
    <row r="3587" spans="2:14" hidden="1" x14ac:dyDescent="0.25">
      <c r="B3587" s="2">
        <v>42435</v>
      </c>
      <c r="C3587" s="7">
        <f>YEAR(base[[#This Row],[Data]])</f>
        <v>2016</v>
      </c>
      <c r="D3587" s="7" t="str">
        <f>UPPER(TEXT(base[[#This Row],[Data]],"mmm"))</f>
        <v>MAR</v>
      </c>
      <c r="E3587" t="s">
        <v>19</v>
      </c>
      <c r="F3587" t="s">
        <v>17</v>
      </c>
      <c r="G3587" t="str">
        <f>PROPER(base[[#This Row],[Evento]]&amp;" "&amp;base[[#This Row],[Tipo]])</f>
        <v>Bodas Melhor Idade</v>
      </c>
      <c r="H3587" t="s">
        <v>12</v>
      </c>
      <c r="I3587">
        <v>200</v>
      </c>
      <c r="J3587" s="3">
        <f>VLOOKUP(_xlfn.CONCAT(base[[#This Row],[Evento]],base[[#This Row],[Tipo]]),'[1]tabela de preços'!$D$4:$E$14,2,0)</f>
        <v>120</v>
      </c>
      <c r="K3587" s="3">
        <v>24000</v>
      </c>
      <c r="L3587" s="3">
        <v>8395</v>
      </c>
      <c r="M3587" s="3">
        <v>15605</v>
      </c>
      <c r="N3587" t="s">
        <v>24</v>
      </c>
    </row>
    <row r="3588" spans="2:14" hidden="1" x14ac:dyDescent="0.25">
      <c r="B3588" s="2">
        <v>43100</v>
      </c>
      <c r="C3588" s="7">
        <f>YEAR(base[[#This Row],[Data]])</f>
        <v>2017</v>
      </c>
      <c r="D3588" s="7" t="str">
        <f>UPPER(TEXT(base[[#This Row],[Data]],"mmm"))</f>
        <v>DEZ</v>
      </c>
      <c r="E3588" t="s">
        <v>20</v>
      </c>
      <c r="F3588" t="s">
        <v>16</v>
      </c>
      <c r="G3588" t="str">
        <f>PROPER(base[[#This Row],[Evento]]&amp;" "&amp;base[[#This Row],[Tipo]])</f>
        <v>Empresa Adulto</v>
      </c>
      <c r="H3588" t="s">
        <v>15</v>
      </c>
      <c r="I3588">
        <v>50</v>
      </c>
      <c r="J3588" s="3">
        <f>VLOOKUP(_xlfn.CONCAT(base[[#This Row],[Evento]],base[[#This Row],[Tipo]]),'[1]tabela de preços'!$D$4:$E$14,2,0)</f>
        <v>100</v>
      </c>
      <c r="K3588" s="3">
        <v>5000</v>
      </c>
      <c r="L3588" s="3">
        <v>2082</v>
      </c>
      <c r="M3588" s="3">
        <v>2918</v>
      </c>
      <c r="N3588" t="s">
        <v>24</v>
      </c>
    </row>
    <row r="3589" spans="2:14" hidden="1" x14ac:dyDescent="0.25">
      <c r="B3589" s="2">
        <v>42654</v>
      </c>
      <c r="C3589" s="7">
        <f>YEAR(base[[#This Row],[Data]])</f>
        <v>2016</v>
      </c>
      <c r="D3589" s="7" t="str">
        <f>UPPER(TEXT(base[[#This Row],[Data]],"mmm"))</f>
        <v>OUT</v>
      </c>
      <c r="E3589" t="s">
        <v>21</v>
      </c>
      <c r="F3589" t="s">
        <v>14</v>
      </c>
      <c r="G3589" t="str">
        <f>PROPER(base[[#This Row],[Evento]]&amp;" "&amp;base[[#This Row],[Tipo]])</f>
        <v>15 Anos Teen</v>
      </c>
      <c r="H3589" t="s">
        <v>12</v>
      </c>
      <c r="I3589">
        <v>100</v>
      </c>
      <c r="J3589" s="3">
        <f>VLOOKUP(_xlfn.CONCAT(base[[#This Row],[Evento]],base[[#This Row],[Tipo]]),'[1]tabela de preços'!$D$4:$E$14,2,0)</f>
        <v>90</v>
      </c>
      <c r="K3589" s="3">
        <v>9000</v>
      </c>
      <c r="L3589" s="3">
        <v>3135</v>
      </c>
      <c r="M3589" s="3">
        <v>5865</v>
      </c>
      <c r="N3589" t="s">
        <v>24</v>
      </c>
    </row>
    <row r="3590" spans="2:14" hidden="1" x14ac:dyDescent="0.25">
      <c r="B3590" s="2">
        <v>42506</v>
      </c>
      <c r="C3590" s="7">
        <f>YEAR(base[[#This Row],[Data]])</f>
        <v>2016</v>
      </c>
      <c r="D3590" s="7" t="str">
        <f>UPPER(TEXT(base[[#This Row],[Data]],"mmm"))</f>
        <v>MAI</v>
      </c>
      <c r="E3590" t="s">
        <v>22</v>
      </c>
      <c r="F3590" t="s">
        <v>16</v>
      </c>
      <c r="G3590" t="str">
        <f>PROPER(base[[#This Row],[Evento]]&amp;" "&amp;base[[#This Row],[Tipo]])</f>
        <v>Despedida Adulto</v>
      </c>
      <c r="H3590" t="s">
        <v>15</v>
      </c>
      <c r="I3590">
        <v>150</v>
      </c>
      <c r="J3590" s="3">
        <f>VLOOKUP(_xlfn.CONCAT(base[[#This Row],[Evento]],base[[#This Row],[Tipo]]),'[1]tabela de preços'!$D$4:$E$14,2,0)</f>
        <v>120</v>
      </c>
      <c r="K3590" s="3">
        <v>18000</v>
      </c>
      <c r="L3590" s="3">
        <v>6944</v>
      </c>
      <c r="M3590" s="3">
        <v>11056</v>
      </c>
      <c r="N3590" t="s">
        <v>24</v>
      </c>
    </row>
    <row r="3591" spans="2:14" hidden="1" x14ac:dyDescent="0.25">
      <c r="B3591" s="2">
        <v>43091</v>
      </c>
      <c r="C3591" s="7">
        <f>YEAR(base[[#This Row],[Data]])</f>
        <v>2017</v>
      </c>
      <c r="D3591" s="7" t="str">
        <f>UPPER(TEXT(base[[#This Row],[Data]],"mmm"))</f>
        <v>DEZ</v>
      </c>
      <c r="E3591" t="s">
        <v>10</v>
      </c>
      <c r="F3591" t="s">
        <v>11</v>
      </c>
      <c r="G3591" t="str">
        <f>PROPER(base[[#This Row],[Evento]]&amp;" "&amp;base[[#This Row],[Tipo]])</f>
        <v>Aniversário Infantil</v>
      </c>
      <c r="H3591" t="s">
        <v>12</v>
      </c>
      <c r="I3591">
        <v>50</v>
      </c>
      <c r="J3591" s="3">
        <f>VLOOKUP(_xlfn.CONCAT(base[[#This Row],[Evento]],base[[#This Row],[Tipo]]),'[1]tabela de preços'!$D$4:$E$14,2,0)</f>
        <v>70</v>
      </c>
      <c r="K3591" s="3">
        <v>3500</v>
      </c>
      <c r="L3591" s="3">
        <v>1175</v>
      </c>
      <c r="M3591" s="3">
        <v>2325</v>
      </c>
      <c r="N3591" t="s">
        <v>24</v>
      </c>
    </row>
    <row r="3592" spans="2:14" hidden="1" x14ac:dyDescent="0.25">
      <c r="B3592" s="2">
        <v>42410</v>
      </c>
      <c r="C3592" s="7">
        <f>YEAR(base[[#This Row],[Data]])</f>
        <v>2016</v>
      </c>
      <c r="D3592" s="7" t="str">
        <f>UPPER(TEXT(base[[#This Row],[Data]],"mmm"))</f>
        <v>FEV</v>
      </c>
      <c r="E3592" t="s">
        <v>10</v>
      </c>
      <c r="F3592" t="s">
        <v>14</v>
      </c>
      <c r="G3592" t="str">
        <f>PROPER(base[[#This Row],[Evento]]&amp;" "&amp;base[[#This Row],[Tipo]])</f>
        <v>Aniversário Teen</v>
      </c>
      <c r="H3592" t="s">
        <v>15</v>
      </c>
      <c r="I3592">
        <v>100</v>
      </c>
      <c r="J3592" s="3">
        <f>VLOOKUP(_xlfn.CONCAT(base[[#This Row],[Evento]],base[[#This Row],[Tipo]]),'[1]tabela de preços'!$D$4:$E$14,2,0)</f>
        <v>90</v>
      </c>
      <c r="K3592" s="3">
        <v>9000</v>
      </c>
      <c r="L3592" s="3">
        <v>3542</v>
      </c>
      <c r="M3592" s="3">
        <v>5458</v>
      </c>
      <c r="N3592" t="s">
        <v>24</v>
      </c>
    </row>
    <row r="3593" spans="2:14" hidden="1" x14ac:dyDescent="0.25">
      <c r="B3593" s="2">
        <v>42771</v>
      </c>
      <c r="C3593" s="7">
        <f>YEAR(base[[#This Row],[Data]])</f>
        <v>2017</v>
      </c>
      <c r="D3593" s="7" t="str">
        <f>UPPER(TEXT(base[[#This Row],[Data]],"mmm"))</f>
        <v>FEV</v>
      </c>
      <c r="E3593" t="s">
        <v>10</v>
      </c>
      <c r="F3593" t="s">
        <v>16</v>
      </c>
      <c r="G3593" t="str">
        <f>PROPER(base[[#This Row],[Evento]]&amp;" "&amp;base[[#This Row],[Tipo]])</f>
        <v>Aniversário Adulto</v>
      </c>
      <c r="H3593" t="s">
        <v>12</v>
      </c>
      <c r="I3593">
        <v>150</v>
      </c>
      <c r="J3593" s="3">
        <f>VLOOKUP(_xlfn.CONCAT(base[[#This Row],[Evento]],base[[#This Row],[Tipo]]),'[1]tabela de preços'!$D$4:$E$14,2,0)</f>
        <v>120</v>
      </c>
      <c r="K3593" s="3">
        <v>18000</v>
      </c>
      <c r="L3593" s="3">
        <v>6023</v>
      </c>
      <c r="M3593" s="3">
        <v>11977</v>
      </c>
      <c r="N3593" t="s">
        <v>24</v>
      </c>
    </row>
    <row r="3594" spans="2:14" hidden="1" x14ac:dyDescent="0.25">
      <c r="B3594" s="2">
        <v>42371</v>
      </c>
      <c r="C3594" s="7">
        <f>YEAR(base[[#This Row],[Data]])</f>
        <v>2016</v>
      </c>
      <c r="D3594" s="7" t="str">
        <f>UPPER(TEXT(base[[#This Row],[Data]],"mmm"))</f>
        <v>JAN</v>
      </c>
      <c r="E3594" t="s">
        <v>10</v>
      </c>
      <c r="F3594" t="s">
        <v>17</v>
      </c>
      <c r="G3594" t="str">
        <f>PROPER(base[[#This Row],[Evento]]&amp;" "&amp;base[[#This Row],[Tipo]])</f>
        <v>Aniversário Melhor Idade</v>
      </c>
      <c r="H3594" t="s">
        <v>15</v>
      </c>
      <c r="I3594">
        <v>70</v>
      </c>
      <c r="J3594" s="3">
        <f>VLOOKUP(_xlfn.CONCAT(base[[#This Row],[Evento]],base[[#This Row],[Tipo]]),'[1]tabela de preços'!$D$4:$E$14,2,0)</f>
        <v>120</v>
      </c>
      <c r="K3594" s="3">
        <v>8400</v>
      </c>
      <c r="L3594" s="3">
        <v>3332</v>
      </c>
      <c r="M3594" s="3">
        <v>5068</v>
      </c>
      <c r="N3594" t="s">
        <v>24</v>
      </c>
    </row>
    <row r="3595" spans="2:14" hidden="1" x14ac:dyDescent="0.25">
      <c r="B3595" s="2">
        <v>42614</v>
      </c>
      <c r="C3595" s="7">
        <f>YEAR(base[[#This Row],[Data]])</f>
        <v>2016</v>
      </c>
      <c r="D3595" s="7" t="str">
        <f>UPPER(TEXT(base[[#This Row],[Data]],"mmm"))</f>
        <v>SET</v>
      </c>
      <c r="E3595" t="s">
        <v>18</v>
      </c>
      <c r="F3595" t="s">
        <v>16</v>
      </c>
      <c r="G3595" t="str">
        <f>PROPER(base[[#This Row],[Evento]]&amp;" "&amp;base[[#This Row],[Tipo]])</f>
        <v>Casamento Adulto</v>
      </c>
      <c r="H3595" t="s">
        <v>12</v>
      </c>
      <c r="I3595">
        <v>120</v>
      </c>
      <c r="J3595" s="3">
        <f>VLOOKUP(_xlfn.CONCAT(base[[#This Row],[Evento]],base[[#This Row],[Tipo]]),'[1]tabela de preços'!$D$4:$E$14,2,0)</f>
        <v>150</v>
      </c>
      <c r="K3595" s="3">
        <v>18000</v>
      </c>
      <c r="L3595" s="3">
        <v>6453</v>
      </c>
      <c r="M3595" s="3">
        <v>11547</v>
      </c>
      <c r="N3595" t="s">
        <v>24</v>
      </c>
    </row>
    <row r="3596" spans="2:14" hidden="1" x14ac:dyDescent="0.25">
      <c r="B3596" s="2">
        <v>42994</v>
      </c>
      <c r="C3596" s="7">
        <f>YEAR(base[[#This Row],[Data]])</f>
        <v>2017</v>
      </c>
      <c r="D3596" s="7" t="str">
        <f>UPPER(TEXT(base[[#This Row],[Data]],"mmm"))</f>
        <v>SET</v>
      </c>
      <c r="E3596" t="s">
        <v>19</v>
      </c>
      <c r="F3596" t="s">
        <v>16</v>
      </c>
      <c r="G3596" t="str">
        <f>PROPER(base[[#This Row],[Evento]]&amp;" "&amp;base[[#This Row],[Tipo]])</f>
        <v>Bodas Adulto</v>
      </c>
      <c r="H3596" t="s">
        <v>15</v>
      </c>
      <c r="I3596">
        <v>100</v>
      </c>
      <c r="J3596" s="3">
        <f>VLOOKUP(_xlfn.CONCAT(base[[#This Row],[Evento]],base[[#This Row],[Tipo]]),'[1]tabela de preços'!$D$4:$E$14,2,0)</f>
        <v>150</v>
      </c>
      <c r="K3596" s="3">
        <v>15000</v>
      </c>
      <c r="L3596" s="3">
        <v>5828</v>
      </c>
      <c r="M3596" s="3">
        <v>9172</v>
      </c>
      <c r="N3596" t="s">
        <v>24</v>
      </c>
    </row>
    <row r="3597" spans="2:14" hidden="1" x14ac:dyDescent="0.25">
      <c r="B3597" s="2">
        <v>42829</v>
      </c>
      <c r="C3597" s="7">
        <f>YEAR(base[[#This Row],[Data]])</f>
        <v>2017</v>
      </c>
      <c r="D3597" s="7" t="str">
        <f>UPPER(TEXT(base[[#This Row],[Data]],"mmm"))</f>
        <v>ABR</v>
      </c>
      <c r="E3597" t="s">
        <v>19</v>
      </c>
      <c r="F3597" t="s">
        <v>17</v>
      </c>
      <c r="G3597" t="str">
        <f>PROPER(base[[#This Row],[Evento]]&amp;" "&amp;base[[#This Row],[Tipo]])</f>
        <v>Bodas Melhor Idade</v>
      </c>
      <c r="H3597" t="s">
        <v>12</v>
      </c>
      <c r="I3597">
        <v>200</v>
      </c>
      <c r="J3597" s="3">
        <f>VLOOKUP(_xlfn.CONCAT(base[[#This Row],[Evento]],base[[#This Row],[Tipo]]),'[1]tabela de preços'!$D$4:$E$14,2,0)</f>
        <v>120</v>
      </c>
      <c r="K3597" s="3">
        <v>24000</v>
      </c>
      <c r="L3597" s="3">
        <v>9666</v>
      </c>
      <c r="M3597" s="3">
        <v>14334</v>
      </c>
      <c r="N3597" t="s">
        <v>24</v>
      </c>
    </row>
    <row r="3598" spans="2:14" hidden="1" x14ac:dyDescent="0.25">
      <c r="B3598" s="2">
        <v>42435</v>
      </c>
      <c r="C3598" s="7">
        <f>YEAR(base[[#This Row],[Data]])</f>
        <v>2016</v>
      </c>
      <c r="D3598" s="7" t="str">
        <f>UPPER(TEXT(base[[#This Row],[Data]],"mmm"))</f>
        <v>MAR</v>
      </c>
      <c r="E3598" t="s">
        <v>20</v>
      </c>
      <c r="F3598" t="s">
        <v>16</v>
      </c>
      <c r="G3598" t="str">
        <f>PROPER(base[[#This Row],[Evento]]&amp;" "&amp;base[[#This Row],[Tipo]])</f>
        <v>Empresa Adulto</v>
      </c>
      <c r="H3598" t="s">
        <v>15</v>
      </c>
      <c r="I3598">
        <v>50</v>
      </c>
      <c r="J3598" s="3">
        <f>VLOOKUP(_xlfn.CONCAT(base[[#This Row],[Evento]],base[[#This Row],[Tipo]]),'[1]tabela de preços'!$D$4:$E$14,2,0)</f>
        <v>100</v>
      </c>
      <c r="K3598" s="3">
        <v>5000</v>
      </c>
      <c r="L3598" s="3">
        <v>1981</v>
      </c>
      <c r="M3598" s="3">
        <v>3019</v>
      </c>
      <c r="N3598" t="s">
        <v>24</v>
      </c>
    </row>
    <row r="3599" spans="2:14" hidden="1" x14ac:dyDescent="0.25">
      <c r="B3599" s="2">
        <v>42889</v>
      </c>
      <c r="C3599" s="7">
        <f>YEAR(base[[#This Row],[Data]])</f>
        <v>2017</v>
      </c>
      <c r="D3599" s="7" t="str">
        <f>UPPER(TEXT(base[[#This Row],[Data]],"mmm"))</f>
        <v>JUN</v>
      </c>
      <c r="E3599" t="s">
        <v>21</v>
      </c>
      <c r="F3599" t="s">
        <v>14</v>
      </c>
      <c r="G3599" t="str">
        <f>PROPER(base[[#This Row],[Evento]]&amp;" "&amp;base[[#This Row],[Tipo]])</f>
        <v>15 Anos Teen</v>
      </c>
      <c r="H3599" t="s">
        <v>12</v>
      </c>
      <c r="I3599">
        <v>100</v>
      </c>
      <c r="J3599" s="3">
        <f>VLOOKUP(_xlfn.CONCAT(base[[#This Row],[Evento]],base[[#This Row],[Tipo]]),'[1]tabela de preços'!$D$4:$E$14,2,0)</f>
        <v>90</v>
      </c>
      <c r="K3599" s="3">
        <v>9000</v>
      </c>
      <c r="L3599" s="3">
        <v>3365</v>
      </c>
      <c r="M3599" s="3">
        <v>5635</v>
      </c>
      <c r="N3599" t="s">
        <v>24</v>
      </c>
    </row>
    <row r="3600" spans="2:14" hidden="1" x14ac:dyDescent="0.25">
      <c r="B3600" s="2">
        <v>42562</v>
      </c>
      <c r="C3600" s="7">
        <f>YEAR(base[[#This Row],[Data]])</f>
        <v>2016</v>
      </c>
      <c r="D3600" s="7" t="str">
        <f>UPPER(TEXT(base[[#This Row],[Data]],"mmm"))</f>
        <v>JUL</v>
      </c>
      <c r="E3600" t="s">
        <v>22</v>
      </c>
      <c r="F3600" t="s">
        <v>16</v>
      </c>
      <c r="G3600" t="str">
        <f>PROPER(base[[#This Row],[Evento]]&amp;" "&amp;base[[#This Row],[Tipo]])</f>
        <v>Despedida Adulto</v>
      </c>
      <c r="H3600" t="s">
        <v>15</v>
      </c>
      <c r="I3600">
        <v>150</v>
      </c>
      <c r="J3600" s="3">
        <f>VLOOKUP(_xlfn.CONCAT(base[[#This Row],[Evento]],base[[#This Row],[Tipo]]),'[1]tabela de preços'!$D$4:$E$14,2,0)</f>
        <v>120</v>
      </c>
      <c r="K3600" s="3">
        <v>18000</v>
      </c>
      <c r="L3600" s="3">
        <v>6856</v>
      </c>
      <c r="M3600" s="3">
        <v>11144</v>
      </c>
      <c r="N3600" t="s">
        <v>24</v>
      </c>
    </row>
    <row r="3601" spans="2:14" hidden="1" x14ac:dyDescent="0.25">
      <c r="B3601" s="2">
        <v>42638</v>
      </c>
      <c r="C3601" s="7">
        <f>YEAR(base[[#This Row],[Data]])</f>
        <v>2016</v>
      </c>
      <c r="D3601" s="7" t="str">
        <f>UPPER(TEXT(base[[#This Row],[Data]],"mmm"))</f>
        <v>SET</v>
      </c>
      <c r="E3601" t="s">
        <v>10</v>
      </c>
      <c r="F3601" t="s">
        <v>11</v>
      </c>
      <c r="G3601" t="str">
        <f>PROPER(base[[#This Row],[Evento]]&amp;" "&amp;base[[#This Row],[Tipo]])</f>
        <v>Aniversário Infantil</v>
      </c>
      <c r="H3601" t="s">
        <v>12</v>
      </c>
      <c r="I3601">
        <v>50</v>
      </c>
      <c r="J3601" s="3">
        <f>VLOOKUP(_xlfn.CONCAT(base[[#This Row],[Evento]],base[[#This Row],[Tipo]]),'[1]tabela de preços'!$D$4:$E$14,2,0)</f>
        <v>70</v>
      </c>
      <c r="K3601" s="3">
        <v>3500</v>
      </c>
      <c r="L3601" s="3">
        <v>1397</v>
      </c>
      <c r="M3601" s="3">
        <v>2103</v>
      </c>
      <c r="N3601" t="s">
        <v>24</v>
      </c>
    </row>
    <row r="3602" spans="2:14" hidden="1" x14ac:dyDescent="0.25">
      <c r="B3602" s="2">
        <v>42808</v>
      </c>
      <c r="C3602" s="7">
        <f>YEAR(base[[#This Row],[Data]])</f>
        <v>2017</v>
      </c>
      <c r="D3602" s="7" t="str">
        <f>UPPER(TEXT(base[[#This Row],[Data]],"mmm"))</f>
        <v>MAR</v>
      </c>
      <c r="E3602" t="s">
        <v>10</v>
      </c>
      <c r="F3602" t="s">
        <v>14</v>
      </c>
      <c r="G3602" t="str">
        <f>PROPER(base[[#This Row],[Evento]]&amp;" "&amp;base[[#This Row],[Tipo]])</f>
        <v>Aniversário Teen</v>
      </c>
      <c r="H3602" t="s">
        <v>15</v>
      </c>
      <c r="I3602">
        <v>100</v>
      </c>
      <c r="J3602" s="3">
        <f>VLOOKUP(_xlfn.CONCAT(base[[#This Row],[Evento]],base[[#This Row],[Tipo]]),'[1]tabela de preços'!$D$4:$E$14,2,0)</f>
        <v>90</v>
      </c>
      <c r="K3602" s="3">
        <v>9000</v>
      </c>
      <c r="L3602" s="3">
        <v>3298</v>
      </c>
      <c r="M3602" s="3">
        <v>5702</v>
      </c>
      <c r="N3602" t="s">
        <v>24</v>
      </c>
    </row>
    <row r="3603" spans="2:14" hidden="1" x14ac:dyDescent="0.25">
      <c r="B3603" s="2">
        <v>42995</v>
      </c>
      <c r="C3603" s="7">
        <f>YEAR(base[[#This Row],[Data]])</f>
        <v>2017</v>
      </c>
      <c r="D3603" s="7" t="str">
        <f>UPPER(TEXT(base[[#This Row],[Data]],"mmm"))</f>
        <v>SET</v>
      </c>
      <c r="E3603" t="s">
        <v>10</v>
      </c>
      <c r="F3603" t="s">
        <v>16</v>
      </c>
      <c r="G3603" t="str">
        <f>PROPER(base[[#This Row],[Evento]]&amp;" "&amp;base[[#This Row],[Tipo]])</f>
        <v>Aniversário Adulto</v>
      </c>
      <c r="H3603" t="s">
        <v>12</v>
      </c>
      <c r="I3603">
        <v>150</v>
      </c>
      <c r="J3603" s="3">
        <f>VLOOKUP(_xlfn.CONCAT(base[[#This Row],[Evento]],base[[#This Row],[Tipo]]),'[1]tabela de preços'!$D$4:$E$14,2,0)</f>
        <v>120</v>
      </c>
      <c r="K3603" s="3">
        <v>18000</v>
      </c>
      <c r="L3603" s="3">
        <v>6844</v>
      </c>
      <c r="M3603" s="3">
        <v>11156</v>
      </c>
      <c r="N3603" t="s">
        <v>24</v>
      </c>
    </row>
    <row r="3604" spans="2:14" hidden="1" x14ac:dyDescent="0.25">
      <c r="B3604" s="2">
        <v>43065</v>
      </c>
      <c r="C3604" s="7">
        <f>YEAR(base[[#This Row],[Data]])</f>
        <v>2017</v>
      </c>
      <c r="D3604" s="7" t="str">
        <f>UPPER(TEXT(base[[#This Row],[Data]],"mmm"))</f>
        <v>NOV</v>
      </c>
      <c r="E3604" t="s">
        <v>10</v>
      </c>
      <c r="F3604" t="s">
        <v>17</v>
      </c>
      <c r="G3604" t="str">
        <f>PROPER(base[[#This Row],[Evento]]&amp;" "&amp;base[[#This Row],[Tipo]])</f>
        <v>Aniversário Melhor Idade</v>
      </c>
      <c r="H3604" t="s">
        <v>15</v>
      </c>
      <c r="I3604">
        <v>70</v>
      </c>
      <c r="J3604" s="3">
        <f>VLOOKUP(_xlfn.CONCAT(base[[#This Row],[Evento]],base[[#This Row],[Tipo]]),'[1]tabela de preços'!$D$4:$E$14,2,0)</f>
        <v>120</v>
      </c>
      <c r="K3604" s="3">
        <v>8400</v>
      </c>
      <c r="L3604" s="3">
        <v>3578</v>
      </c>
      <c r="M3604" s="3">
        <v>4822</v>
      </c>
      <c r="N3604" t="s">
        <v>24</v>
      </c>
    </row>
    <row r="3605" spans="2:14" hidden="1" x14ac:dyDescent="0.25">
      <c r="B3605" s="2">
        <v>42917</v>
      </c>
      <c r="C3605" s="7">
        <f>YEAR(base[[#This Row],[Data]])</f>
        <v>2017</v>
      </c>
      <c r="D3605" s="7" t="str">
        <f>UPPER(TEXT(base[[#This Row],[Data]],"mmm"))</f>
        <v>JUL</v>
      </c>
      <c r="E3605" t="s">
        <v>18</v>
      </c>
      <c r="F3605" t="s">
        <v>16</v>
      </c>
      <c r="G3605" t="str">
        <f>PROPER(base[[#This Row],[Evento]]&amp;" "&amp;base[[#This Row],[Tipo]])</f>
        <v>Casamento Adulto</v>
      </c>
      <c r="H3605" t="s">
        <v>12</v>
      </c>
      <c r="I3605">
        <v>120</v>
      </c>
      <c r="J3605" s="3">
        <f>VLOOKUP(_xlfn.CONCAT(base[[#This Row],[Evento]],base[[#This Row],[Tipo]]),'[1]tabela de preços'!$D$4:$E$14,2,0)</f>
        <v>150</v>
      </c>
      <c r="K3605" s="3">
        <v>18000</v>
      </c>
      <c r="L3605" s="3">
        <v>7705</v>
      </c>
      <c r="M3605" s="3">
        <v>10295</v>
      </c>
      <c r="N3605" t="s">
        <v>24</v>
      </c>
    </row>
    <row r="3606" spans="2:14" hidden="1" x14ac:dyDescent="0.25">
      <c r="B3606" s="2">
        <v>42497</v>
      </c>
      <c r="C3606" s="7">
        <f>YEAR(base[[#This Row],[Data]])</f>
        <v>2016</v>
      </c>
      <c r="D3606" s="7" t="str">
        <f>UPPER(TEXT(base[[#This Row],[Data]],"mmm"))</f>
        <v>MAI</v>
      </c>
      <c r="E3606" t="s">
        <v>19</v>
      </c>
      <c r="F3606" t="s">
        <v>16</v>
      </c>
      <c r="G3606" t="str">
        <f>PROPER(base[[#This Row],[Evento]]&amp;" "&amp;base[[#This Row],[Tipo]])</f>
        <v>Bodas Adulto</v>
      </c>
      <c r="H3606" t="s">
        <v>15</v>
      </c>
      <c r="I3606">
        <v>100</v>
      </c>
      <c r="J3606" s="3">
        <f>VLOOKUP(_xlfn.CONCAT(base[[#This Row],[Evento]],base[[#This Row],[Tipo]]),'[1]tabela de preços'!$D$4:$E$14,2,0)</f>
        <v>150</v>
      </c>
      <c r="K3606" s="3">
        <v>15000</v>
      </c>
      <c r="L3606" s="3">
        <v>6427</v>
      </c>
      <c r="M3606" s="3">
        <v>8573</v>
      </c>
      <c r="N3606" t="s">
        <v>24</v>
      </c>
    </row>
    <row r="3607" spans="2:14" hidden="1" x14ac:dyDescent="0.25">
      <c r="B3607" s="2">
        <v>42788</v>
      </c>
      <c r="C3607" s="7">
        <f>YEAR(base[[#This Row],[Data]])</f>
        <v>2017</v>
      </c>
      <c r="D3607" s="7" t="str">
        <f>UPPER(TEXT(base[[#This Row],[Data]],"mmm"))</f>
        <v>FEV</v>
      </c>
      <c r="E3607" t="s">
        <v>19</v>
      </c>
      <c r="F3607" t="s">
        <v>17</v>
      </c>
      <c r="G3607" t="str">
        <f>PROPER(base[[#This Row],[Evento]]&amp;" "&amp;base[[#This Row],[Tipo]])</f>
        <v>Bodas Melhor Idade</v>
      </c>
      <c r="H3607" t="s">
        <v>12</v>
      </c>
      <c r="I3607">
        <v>200</v>
      </c>
      <c r="J3607" s="3">
        <f>VLOOKUP(_xlfn.CONCAT(base[[#This Row],[Evento]],base[[#This Row],[Tipo]]),'[1]tabela de preços'!$D$4:$E$14,2,0)</f>
        <v>120</v>
      </c>
      <c r="K3607" s="3">
        <v>24000</v>
      </c>
      <c r="L3607" s="3">
        <v>9851</v>
      </c>
      <c r="M3607" s="3">
        <v>14149</v>
      </c>
      <c r="N3607" t="s">
        <v>24</v>
      </c>
    </row>
    <row r="3608" spans="2:14" hidden="1" x14ac:dyDescent="0.25">
      <c r="B3608" s="2">
        <v>43058</v>
      </c>
      <c r="C3608" s="7">
        <f>YEAR(base[[#This Row],[Data]])</f>
        <v>2017</v>
      </c>
      <c r="D3608" s="7" t="str">
        <f>UPPER(TEXT(base[[#This Row],[Data]],"mmm"))</f>
        <v>NOV</v>
      </c>
      <c r="E3608" t="s">
        <v>20</v>
      </c>
      <c r="F3608" t="s">
        <v>16</v>
      </c>
      <c r="G3608" t="str">
        <f>PROPER(base[[#This Row],[Evento]]&amp;" "&amp;base[[#This Row],[Tipo]])</f>
        <v>Empresa Adulto</v>
      </c>
      <c r="H3608" t="s">
        <v>15</v>
      </c>
      <c r="I3608">
        <v>50</v>
      </c>
      <c r="J3608" s="3">
        <f>VLOOKUP(_xlfn.CONCAT(base[[#This Row],[Evento]],base[[#This Row],[Tipo]]),'[1]tabela de preços'!$D$4:$E$14,2,0)</f>
        <v>100</v>
      </c>
      <c r="K3608" s="3">
        <v>5000</v>
      </c>
      <c r="L3608" s="3">
        <v>1680</v>
      </c>
      <c r="M3608" s="3">
        <v>3320</v>
      </c>
      <c r="N3608" t="s">
        <v>24</v>
      </c>
    </row>
    <row r="3609" spans="2:14" hidden="1" x14ac:dyDescent="0.25">
      <c r="B3609" s="2">
        <v>42775</v>
      </c>
      <c r="C3609" s="7">
        <f>YEAR(base[[#This Row],[Data]])</f>
        <v>2017</v>
      </c>
      <c r="D3609" s="7" t="str">
        <f>UPPER(TEXT(base[[#This Row],[Data]],"mmm"))</f>
        <v>FEV</v>
      </c>
      <c r="E3609" t="s">
        <v>21</v>
      </c>
      <c r="F3609" t="s">
        <v>14</v>
      </c>
      <c r="G3609" t="str">
        <f>PROPER(base[[#This Row],[Evento]]&amp;" "&amp;base[[#This Row],[Tipo]])</f>
        <v>15 Anos Teen</v>
      </c>
      <c r="H3609" t="s">
        <v>12</v>
      </c>
      <c r="I3609">
        <v>100</v>
      </c>
      <c r="J3609" s="3">
        <f>VLOOKUP(_xlfn.CONCAT(base[[#This Row],[Evento]],base[[#This Row],[Tipo]]),'[1]tabela de preços'!$D$4:$E$14,2,0)</f>
        <v>90</v>
      </c>
      <c r="K3609" s="3">
        <v>9000</v>
      </c>
      <c r="L3609" s="3">
        <v>3060</v>
      </c>
      <c r="M3609" s="3">
        <v>5940</v>
      </c>
      <c r="N3609" t="s">
        <v>24</v>
      </c>
    </row>
    <row r="3610" spans="2:14" hidden="1" x14ac:dyDescent="0.25">
      <c r="B3610" s="2">
        <v>43081</v>
      </c>
      <c r="C3610" s="7">
        <f>YEAR(base[[#This Row],[Data]])</f>
        <v>2017</v>
      </c>
      <c r="D3610" s="7" t="str">
        <f>UPPER(TEXT(base[[#This Row],[Data]],"mmm"))</f>
        <v>DEZ</v>
      </c>
      <c r="E3610" t="s">
        <v>22</v>
      </c>
      <c r="F3610" t="s">
        <v>16</v>
      </c>
      <c r="G3610" t="str">
        <f>PROPER(base[[#This Row],[Evento]]&amp;" "&amp;base[[#This Row],[Tipo]])</f>
        <v>Despedida Adulto</v>
      </c>
      <c r="H3610" t="s">
        <v>15</v>
      </c>
      <c r="I3610">
        <v>150</v>
      </c>
      <c r="J3610" s="3">
        <f>VLOOKUP(_xlfn.CONCAT(base[[#This Row],[Evento]],base[[#This Row],[Tipo]]),'[1]tabela de preços'!$D$4:$E$14,2,0)</f>
        <v>120</v>
      </c>
      <c r="K3610" s="3">
        <v>18000</v>
      </c>
      <c r="L3610" s="3">
        <v>7992</v>
      </c>
      <c r="M3610" s="3">
        <v>10008</v>
      </c>
      <c r="N3610" t="s">
        <v>24</v>
      </c>
    </row>
    <row r="3611" spans="2:14" hidden="1" x14ac:dyDescent="0.25">
      <c r="B3611" s="2">
        <v>42877</v>
      </c>
      <c r="C3611" s="7">
        <f>YEAR(base[[#This Row],[Data]])</f>
        <v>2017</v>
      </c>
      <c r="D3611" s="7" t="str">
        <f>UPPER(TEXT(base[[#This Row],[Data]],"mmm"))</f>
        <v>MAI</v>
      </c>
      <c r="E3611" t="s">
        <v>10</v>
      </c>
      <c r="F3611" t="s">
        <v>11</v>
      </c>
      <c r="G3611" t="str">
        <f>PROPER(base[[#This Row],[Evento]]&amp;" "&amp;base[[#This Row],[Tipo]])</f>
        <v>Aniversário Infantil</v>
      </c>
      <c r="H3611" t="s">
        <v>12</v>
      </c>
      <c r="I3611">
        <v>50</v>
      </c>
      <c r="J3611" s="3">
        <f>VLOOKUP(_xlfn.CONCAT(base[[#This Row],[Evento]],base[[#This Row],[Tipo]]),'[1]tabela de preços'!$D$4:$E$14,2,0)</f>
        <v>70</v>
      </c>
      <c r="K3611" s="3">
        <v>3500</v>
      </c>
      <c r="L3611" s="3">
        <v>1299</v>
      </c>
      <c r="M3611" s="3">
        <v>2201</v>
      </c>
      <c r="N3611" t="s">
        <v>24</v>
      </c>
    </row>
    <row r="3612" spans="2:14" hidden="1" x14ac:dyDescent="0.25">
      <c r="B3612" s="2">
        <v>42733</v>
      </c>
      <c r="C3612" s="7">
        <f>YEAR(base[[#This Row],[Data]])</f>
        <v>2016</v>
      </c>
      <c r="D3612" s="7" t="str">
        <f>UPPER(TEXT(base[[#This Row],[Data]],"mmm"))</f>
        <v>DEZ</v>
      </c>
      <c r="E3612" t="s">
        <v>10</v>
      </c>
      <c r="F3612" t="s">
        <v>14</v>
      </c>
      <c r="G3612" t="str">
        <f>PROPER(base[[#This Row],[Evento]]&amp;" "&amp;base[[#This Row],[Tipo]])</f>
        <v>Aniversário Teen</v>
      </c>
      <c r="H3612" t="s">
        <v>15</v>
      </c>
      <c r="I3612">
        <v>100</v>
      </c>
      <c r="J3612" s="3">
        <f>VLOOKUP(_xlfn.CONCAT(base[[#This Row],[Evento]],base[[#This Row],[Tipo]]),'[1]tabela de preços'!$D$4:$E$14,2,0)</f>
        <v>90</v>
      </c>
      <c r="K3612" s="3">
        <v>9000</v>
      </c>
      <c r="L3612" s="3">
        <v>3834</v>
      </c>
      <c r="M3612" s="3">
        <v>5166</v>
      </c>
      <c r="N3612" t="s">
        <v>24</v>
      </c>
    </row>
    <row r="3613" spans="2:14" hidden="1" x14ac:dyDescent="0.25">
      <c r="B3613" s="2">
        <v>43071</v>
      </c>
      <c r="C3613" s="7">
        <f>YEAR(base[[#This Row],[Data]])</f>
        <v>2017</v>
      </c>
      <c r="D3613" s="7" t="str">
        <f>UPPER(TEXT(base[[#This Row],[Data]],"mmm"))</f>
        <v>DEZ</v>
      </c>
      <c r="E3613" t="s">
        <v>10</v>
      </c>
      <c r="F3613" t="s">
        <v>16</v>
      </c>
      <c r="G3613" t="str">
        <f>PROPER(base[[#This Row],[Evento]]&amp;" "&amp;base[[#This Row],[Tipo]])</f>
        <v>Aniversário Adulto</v>
      </c>
      <c r="H3613" t="s">
        <v>12</v>
      </c>
      <c r="I3613">
        <v>150</v>
      </c>
      <c r="J3613" s="3">
        <f>VLOOKUP(_xlfn.CONCAT(base[[#This Row],[Evento]],base[[#This Row],[Tipo]]),'[1]tabela de preços'!$D$4:$E$14,2,0)</f>
        <v>120</v>
      </c>
      <c r="K3613" s="3">
        <v>18000</v>
      </c>
      <c r="L3613" s="3">
        <v>6242</v>
      </c>
      <c r="M3613" s="3">
        <v>11758</v>
      </c>
      <c r="N3613" t="s">
        <v>24</v>
      </c>
    </row>
    <row r="3614" spans="2:14" hidden="1" x14ac:dyDescent="0.25">
      <c r="B3614" s="2">
        <v>42702</v>
      </c>
      <c r="C3614" s="7">
        <f>YEAR(base[[#This Row],[Data]])</f>
        <v>2016</v>
      </c>
      <c r="D3614" s="7" t="str">
        <f>UPPER(TEXT(base[[#This Row],[Data]],"mmm"))</f>
        <v>NOV</v>
      </c>
      <c r="E3614" t="s">
        <v>10</v>
      </c>
      <c r="F3614" t="s">
        <v>17</v>
      </c>
      <c r="G3614" t="str">
        <f>PROPER(base[[#This Row],[Evento]]&amp;" "&amp;base[[#This Row],[Tipo]])</f>
        <v>Aniversário Melhor Idade</v>
      </c>
      <c r="H3614" t="s">
        <v>15</v>
      </c>
      <c r="I3614">
        <v>70</v>
      </c>
      <c r="J3614" s="3">
        <f>VLOOKUP(_xlfn.CONCAT(base[[#This Row],[Evento]],base[[#This Row],[Tipo]]),'[1]tabela de preços'!$D$4:$E$14,2,0)</f>
        <v>120</v>
      </c>
      <c r="K3614" s="3">
        <v>8400</v>
      </c>
      <c r="L3614" s="3">
        <v>2931</v>
      </c>
      <c r="M3614" s="3">
        <v>5469</v>
      </c>
      <c r="N3614" t="s">
        <v>24</v>
      </c>
    </row>
    <row r="3615" spans="2:14" hidden="1" x14ac:dyDescent="0.25">
      <c r="B3615" s="2">
        <v>42661</v>
      </c>
      <c r="C3615" s="7">
        <f>YEAR(base[[#This Row],[Data]])</f>
        <v>2016</v>
      </c>
      <c r="D3615" s="7" t="str">
        <f>UPPER(TEXT(base[[#This Row],[Data]],"mmm"))</f>
        <v>OUT</v>
      </c>
      <c r="E3615" t="s">
        <v>18</v>
      </c>
      <c r="F3615" t="s">
        <v>16</v>
      </c>
      <c r="G3615" t="str">
        <f>PROPER(base[[#This Row],[Evento]]&amp;" "&amp;base[[#This Row],[Tipo]])</f>
        <v>Casamento Adulto</v>
      </c>
      <c r="H3615" t="s">
        <v>12</v>
      </c>
      <c r="I3615">
        <v>120</v>
      </c>
      <c r="J3615" s="3">
        <f>VLOOKUP(_xlfn.CONCAT(base[[#This Row],[Evento]],base[[#This Row],[Tipo]]),'[1]tabela de preços'!$D$4:$E$14,2,0)</f>
        <v>150</v>
      </c>
      <c r="K3615" s="3">
        <v>18000</v>
      </c>
      <c r="L3615" s="3">
        <v>6558</v>
      </c>
      <c r="M3615" s="3">
        <v>11442</v>
      </c>
      <c r="N3615" t="s">
        <v>24</v>
      </c>
    </row>
    <row r="3616" spans="2:14" hidden="1" x14ac:dyDescent="0.25">
      <c r="B3616" s="2">
        <v>42559</v>
      </c>
      <c r="C3616" s="7">
        <f>YEAR(base[[#This Row],[Data]])</f>
        <v>2016</v>
      </c>
      <c r="D3616" s="7" t="str">
        <f>UPPER(TEXT(base[[#This Row],[Data]],"mmm"))</f>
        <v>JUL</v>
      </c>
      <c r="E3616" t="s">
        <v>19</v>
      </c>
      <c r="F3616" t="s">
        <v>16</v>
      </c>
      <c r="G3616" t="str">
        <f>PROPER(base[[#This Row],[Evento]]&amp;" "&amp;base[[#This Row],[Tipo]])</f>
        <v>Bodas Adulto</v>
      </c>
      <c r="H3616" t="s">
        <v>15</v>
      </c>
      <c r="I3616">
        <v>100</v>
      </c>
      <c r="J3616" s="3">
        <f>VLOOKUP(_xlfn.CONCAT(base[[#This Row],[Evento]],base[[#This Row],[Tipo]]),'[1]tabela de preços'!$D$4:$E$14,2,0)</f>
        <v>150</v>
      </c>
      <c r="K3616" s="3">
        <v>15000</v>
      </c>
      <c r="L3616" s="3">
        <v>5722</v>
      </c>
      <c r="M3616" s="3">
        <v>9278</v>
      </c>
      <c r="N3616" t="s">
        <v>24</v>
      </c>
    </row>
    <row r="3617" spans="2:14" hidden="1" x14ac:dyDescent="0.25">
      <c r="B3617" s="2">
        <v>42675</v>
      </c>
      <c r="C3617" s="7">
        <f>YEAR(base[[#This Row],[Data]])</f>
        <v>2016</v>
      </c>
      <c r="D3617" s="7" t="str">
        <f>UPPER(TEXT(base[[#This Row],[Data]],"mmm"))</f>
        <v>NOV</v>
      </c>
      <c r="E3617" t="s">
        <v>19</v>
      </c>
      <c r="F3617" t="s">
        <v>17</v>
      </c>
      <c r="G3617" t="str">
        <f>PROPER(base[[#This Row],[Evento]]&amp;" "&amp;base[[#This Row],[Tipo]])</f>
        <v>Bodas Melhor Idade</v>
      </c>
      <c r="H3617" t="s">
        <v>12</v>
      </c>
      <c r="I3617">
        <v>200</v>
      </c>
      <c r="J3617" s="3">
        <f>VLOOKUP(_xlfn.CONCAT(base[[#This Row],[Evento]],base[[#This Row],[Tipo]]),'[1]tabela de preços'!$D$4:$E$14,2,0)</f>
        <v>120</v>
      </c>
      <c r="K3617" s="3">
        <v>24000</v>
      </c>
      <c r="L3617" s="3">
        <v>9659</v>
      </c>
      <c r="M3617" s="3">
        <v>14341</v>
      </c>
      <c r="N3617" t="s">
        <v>24</v>
      </c>
    </row>
    <row r="3618" spans="2:14" hidden="1" x14ac:dyDescent="0.25">
      <c r="B3618" s="2">
        <v>42673</v>
      </c>
      <c r="C3618" s="7">
        <f>YEAR(base[[#This Row],[Data]])</f>
        <v>2016</v>
      </c>
      <c r="D3618" s="7" t="str">
        <f>UPPER(TEXT(base[[#This Row],[Data]],"mmm"))</f>
        <v>OUT</v>
      </c>
      <c r="E3618" t="s">
        <v>20</v>
      </c>
      <c r="F3618" t="s">
        <v>16</v>
      </c>
      <c r="G3618" t="str">
        <f>PROPER(base[[#This Row],[Evento]]&amp;" "&amp;base[[#This Row],[Tipo]])</f>
        <v>Empresa Adulto</v>
      </c>
      <c r="H3618" t="s">
        <v>15</v>
      </c>
      <c r="I3618">
        <v>50</v>
      </c>
      <c r="J3618" s="3">
        <f>VLOOKUP(_xlfn.CONCAT(base[[#This Row],[Evento]],base[[#This Row],[Tipo]]),'[1]tabela de preços'!$D$4:$E$14,2,0)</f>
        <v>100</v>
      </c>
      <c r="K3618" s="3">
        <v>5000</v>
      </c>
      <c r="L3618" s="3">
        <v>1838</v>
      </c>
      <c r="M3618" s="3">
        <v>3162</v>
      </c>
      <c r="N3618" t="s">
        <v>24</v>
      </c>
    </row>
    <row r="3619" spans="2:14" hidden="1" x14ac:dyDescent="0.25">
      <c r="B3619" s="2">
        <v>42708</v>
      </c>
      <c r="C3619" s="7">
        <f>YEAR(base[[#This Row],[Data]])</f>
        <v>2016</v>
      </c>
      <c r="D3619" s="7" t="str">
        <f>UPPER(TEXT(base[[#This Row],[Data]],"mmm"))</f>
        <v>DEZ</v>
      </c>
      <c r="E3619" t="s">
        <v>21</v>
      </c>
      <c r="F3619" t="s">
        <v>14</v>
      </c>
      <c r="G3619" t="str">
        <f>PROPER(base[[#This Row],[Evento]]&amp;" "&amp;base[[#This Row],[Tipo]])</f>
        <v>15 Anos Teen</v>
      </c>
      <c r="H3619" t="s">
        <v>12</v>
      </c>
      <c r="I3619">
        <v>100</v>
      </c>
      <c r="J3619" s="3">
        <f>VLOOKUP(_xlfn.CONCAT(base[[#This Row],[Evento]],base[[#This Row],[Tipo]]),'[1]tabela de preços'!$D$4:$E$14,2,0)</f>
        <v>90</v>
      </c>
      <c r="K3619" s="3">
        <v>9000</v>
      </c>
      <c r="L3619" s="3">
        <v>3302</v>
      </c>
      <c r="M3619" s="3">
        <v>5698</v>
      </c>
      <c r="N3619" t="s">
        <v>24</v>
      </c>
    </row>
    <row r="3620" spans="2:14" hidden="1" x14ac:dyDescent="0.25">
      <c r="B3620" s="2">
        <v>42963</v>
      </c>
      <c r="C3620" s="7">
        <f>YEAR(base[[#This Row],[Data]])</f>
        <v>2017</v>
      </c>
      <c r="D3620" s="7" t="str">
        <f>UPPER(TEXT(base[[#This Row],[Data]],"mmm"))</f>
        <v>AGO</v>
      </c>
      <c r="E3620" t="s">
        <v>22</v>
      </c>
      <c r="F3620" t="s">
        <v>16</v>
      </c>
      <c r="G3620" t="str">
        <f>PROPER(base[[#This Row],[Evento]]&amp;" "&amp;base[[#This Row],[Tipo]])</f>
        <v>Despedida Adulto</v>
      </c>
      <c r="H3620" t="s">
        <v>15</v>
      </c>
      <c r="I3620">
        <v>150</v>
      </c>
      <c r="J3620" s="3">
        <f>VLOOKUP(_xlfn.CONCAT(base[[#This Row],[Evento]],base[[#This Row],[Tipo]]),'[1]tabela de preços'!$D$4:$E$14,2,0)</f>
        <v>120</v>
      </c>
      <c r="K3620" s="3">
        <v>18000</v>
      </c>
      <c r="L3620" s="3">
        <v>6913</v>
      </c>
      <c r="M3620" s="3">
        <v>11087</v>
      </c>
      <c r="N3620" t="s">
        <v>24</v>
      </c>
    </row>
    <row r="3621" spans="2:14" hidden="1" x14ac:dyDescent="0.25">
      <c r="B3621" s="2">
        <v>42574</v>
      </c>
      <c r="C3621" s="7">
        <f>YEAR(base[[#This Row],[Data]])</f>
        <v>2016</v>
      </c>
      <c r="D3621" s="7" t="str">
        <f>UPPER(TEXT(base[[#This Row],[Data]],"mmm"))</f>
        <v>JUL</v>
      </c>
      <c r="E3621" t="s">
        <v>10</v>
      </c>
      <c r="F3621" t="s">
        <v>11</v>
      </c>
      <c r="G3621" t="str">
        <f>PROPER(base[[#This Row],[Evento]]&amp;" "&amp;base[[#This Row],[Tipo]])</f>
        <v>Aniversário Infantil</v>
      </c>
      <c r="H3621" t="s">
        <v>12</v>
      </c>
      <c r="I3621">
        <v>50</v>
      </c>
      <c r="J3621" s="3">
        <f>VLOOKUP(_xlfn.CONCAT(base[[#This Row],[Evento]],base[[#This Row],[Tipo]]),'[1]tabela de preços'!$D$4:$E$14,2,0)</f>
        <v>70</v>
      </c>
      <c r="K3621" s="3">
        <v>3500</v>
      </c>
      <c r="L3621" s="3">
        <v>1504</v>
      </c>
      <c r="M3621" s="3">
        <v>1996</v>
      </c>
      <c r="N3621" t="s">
        <v>24</v>
      </c>
    </row>
    <row r="3622" spans="2:14" hidden="1" x14ac:dyDescent="0.25">
      <c r="B3622" s="2">
        <v>42404</v>
      </c>
      <c r="C3622" s="7">
        <f>YEAR(base[[#This Row],[Data]])</f>
        <v>2016</v>
      </c>
      <c r="D3622" s="7" t="str">
        <f>UPPER(TEXT(base[[#This Row],[Data]],"mmm"))</f>
        <v>FEV</v>
      </c>
      <c r="E3622" t="s">
        <v>10</v>
      </c>
      <c r="F3622" t="s">
        <v>14</v>
      </c>
      <c r="G3622" t="str">
        <f>PROPER(base[[#This Row],[Evento]]&amp;" "&amp;base[[#This Row],[Tipo]])</f>
        <v>Aniversário Teen</v>
      </c>
      <c r="H3622" t="s">
        <v>15</v>
      </c>
      <c r="I3622">
        <v>100</v>
      </c>
      <c r="J3622" s="3">
        <f>VLOOKUP(_xlfn.CONCAT(base[[#This Row],[Evento]],base[[#This Row],[Tipo]]),'[1]tabela de preços'!$D$4:$E$14,2,0)</f>
        <v>90</v>
      </c>
      <c r="K3622" s="3">
        <v>9000</v>
      </c>
      <c r="L3622" s="3">
        <v>3669</v>
      </c>
      <c r="M3622" s="3">
        <v>5331</v>
      </c>
      <c r="N3622" t="s">
        <v>24</v>
      </c>
    </row>
    <row r="3623" spans="2:14" hidden="1" x14ac:dyDescent="0.25">
      <c r="B3623" s="2">
        <v>42472</v>
      </c>
      <c r="C3623" s="7">
        <f>YEAR(base[[#This Row],[Data]])</f>
        <v>2016</v>
      </c>
      <c r="D3623" s="7" t="str">
        <f>UPPER(TEXT(base[[#This Row],[Data]],"mmm"))</f>
        <v>ABR</v>
      </c>
      <c r="E3623" t="s">
        <v>10</v>
      </c>
      <c r="F3623" t="s">
        <v>16</v>
      </c>
      <c r="G3623" t="str">
        <f>PROPER(base[[#This Row],[Evento]]&amp;" "&amp;base[[#This Row],[Tipo]])</f>
        <v>Aniversário Adulto</v>
      </c>
      <c r="H3623" t="s">
        <v>12</v>
      </c>
      <c r="I3623">
        <v>150</v>
      </c>
      <c r="J3623" s="3">
        <f>VLOOKUP(_xlfn.CONCAT(base[[#This Row],[Evento]],base[[#This Row],[Tipo]]),'[1]tabela de preços'!$D$4:$E$14,2,0)</f>
        <v>120</v>
      </c>
      <c r="K3623" s="3">
        <v>18000</v>
      </c>
      <c r="L3623" s="3">
        <v>6714</v>
      </c>
      <c r="M3623" s="3">
        <v>11286</v>
      </c>
      <c r="N3623" t="s">
        <v>24</v>
      </c>
    </row>
    <row r="3624" spans="2:14" hidden="1" x14ac:dyDescent="0.25">
      <c r="B3624" s="2">
        <v>42810</v>
      </c>
      <c r="C3624" s="7">
        <f>YEAR(base[[#This Row],[Data]])</f>
        <v>2017</v>
      </c>
      <c r="D3624" s="7" t="str">
        <f>UPPER(TEXT(base[[#This Row],[Data]],"mmm"))</f>
        <v>MAR</v>
      </c>
      <c r="E3624" t="s">
        <v>10</v>
      </c>
      <c r="F3624" t="s">
        <v>17</v>
      </c>
      <c r="G3624" t="str">
        <f>PROPER(base[[#This Row],[Evento]]&amp;" "&amp;base[[#This Row],[Tipo]])</f>
        <v>Aniversário Melhor Idade</v>
      </c>
      <c r="H3624" t="s">
        <v>15</v>
      </c>
      <c r="I3624">
        <v>70</v>
      </c>
      <c r="J3624" s="3">
        <f>VLOOKUP(_xlfn.CONCAT(base[[#This Row],[Evento]],base[[#This Row],[Tipo]]),'[1]tabela de preços'!$D$4:$E$14,2,0)</f>
        <v>120</v>
      </c>
      <c r="K3624" s="3">
        <v>8400</v>
      </c>
      <c r="L3624" s="3">
        <v>2802</v>
      </c>
      <c r="M3624" s="3">
        <v>5598</v>
      </c>
      <c r="N3624" t="s">
        <v>24</v>
      </c>
    </row>
    <row r="3625" spans="2:14" hidden="1" x14ac:dyDescent="0.25">
      <c r="B3625" s="2">
        <v>42900</v>
      </c>
      <c r="C3625" s="7">
        <f>YEAR(base[[#This Row],[Data]])</f>
        <v>2017</v>
      </c>
      <c r="D3625" s="7" t="str">
        <f>UPPER(TEXT(base[[#This Row],[Data]],"mmm"))</f>
        <v>JUN</v>
      </c>
      <c r="E3625" t="s">
        <v>18</v>
      </c>
      <c r="F3625" t="s">
        <v>16</v>
      </c>
      <c r="G3625" t="str">
        <f>PROPER(base[[#This Row],[Evento]]&amp;" "&amp;base[[#This Row],[Tipo]])</f>
        <v>Casamento Adulto</v>
      </c>
      <c r="H3625" t="s">
        <v>12</v>
      </c>
      <c r="I3625">
        <v>120</v>
      </c>
      <c r="J3625" s="3">
        <f>VLOOKUP(_xlfn.CONCAT(base[[#This Row],[Evento]],base[[#This Row],[Tipo]]),'[1]tabela de preços'!$D$4:$E$14,2,0)</f>
        <v>150</v>
      </c>
      <c r="K3625" s="3">
        <v>18000</v>
      </c>
      <c r="L3625" s="3">
        <v>6525</v>
      </c>
      <c r="M3625" s="3">
        <v>11475</v>
      </c>
      <c r="N3625" t="s">
        <v>24</v>
      </c>
    </row>
    <row r="3626" spans="2:14" hidden="1" x14ac:dyDescent="0.25">
      <c r="B3626" s="2">
        <v>42598</v>
      </c>
      <c r="C3626" s="7">
        <f>YEAR(base[[#This Row],[Data]])</f>
        <v>2016</v>
      </c>
      <c r="D3626" s="7" t="str">
        <f>UPPER(TEXT(base[[#This Row],[Data]],"mmm"))</f>
        <v>AGO</v>
      </c>
      <c r="E3626" t="s">
        <v>19</v>
      </c>
      <c r="F3626" t="s">
        <v>16</v>
      </c>
      <c r="G3626" t="str">
        <f>PROPER(base[[#This Row],[Evento]]&amp;" "&amp;base[[#This Row],[Tipo]])</f>
        <v>Bodas Adulto</v>
      </c>
      <c r="H3626" t="s">
        <v>15</v>
      </c>
      <c r="I3626">
        <v>100</v>
      </c>
      <c r="J3626" s="3">
        <f>VLOOKUP(_xlfn.CONCAT(base[[#This Row],[Evento]],base[[#This Row],[Tipo]]),'[1]tabela de preços'!$D$4:$E$14,2,0)</f>
        <v>150</v>
      </c>
      <c r="K3626" s="3">
        <v>15000</v>
      </c>
      <c r="L3626" s="3">
        <v>6130</v>
      </c>
      <c r="M3626" s="3">
        <v>8870</v>
      </c>
      <c r="N3626" t="s">
        <v>24</v>
      </c>
    </row>
    <row r="3627" spans="2:14" hidden="1" x14ac:dyDescent="0.25">
      <c r="B3627" s="2">
        <v>42626</v>
      </c>
      <c r="C3627" s="7">
        <f>YEAR(base[[#This Row],[Data]])</f>
        <v>2016</v>
      </c>
      <c r="D3627" s="7" t="str">
        <f>UPPER(TEXT(base[[#This Row],[Data]],"mmm"))</f>
        <v>SET</v>
      </c>
      <c r="E3627" t="s">
        <v>19</v>
      </c>
      <c r="F3627" t="s">
        <v>17</v>
      </c>
      <c r="G3627" t="str">
        <f>PROPER(base[[#This Row],[Evento]]&amp;" "&amp;base[[#This Row],[Tipo]])</f>
        <v>Bodas Melhor Idade</v>
      </c>
      <c r="H3627" t="s">
        <v>12</v>
      </c>
      <c r="I3627">
        <v>200</v>
      </c>
      <c r="J3627" s="3">
        <f>VLOOKUP(_xlfn.CONCAT(base[[#This Row],[Evento]],base[[#This Row],[Tipo]]),'[1]tabela de preços'!$D$4:$E$14,2,0)</f>
        <v>120</v>
      </c>
      <c r="K3627" s="3">
        <v>24000</v>
      </c>
      <c r="L3627" s="3">
        <v>8791</v>
      </c>
      <c r="M3627" s="3">
        <v>15209</v>
      </c>
      <c r="N3627" t="s">
        <v>24</v>
      </c>
    </row>
    <row r="3628" spans="2:14" hidden="1" x14ac:dyDescent="0.25">
      <c r="B3628" s="2">
        <v>42694</v>
      </c>
      <c r="C3628" s="7">
        <f>YEAR(base[[#This Row],[Data]])</f>
        <v>2016</v>
      </c>
      <c r="D3628" s="7" t="str">
        <f>UPPER(TEXT(base[[#This Row],[Data]],"mmm"))</f>
        <v>NOV</v>
      </c>
      <c r="E3628" t="s">
        <v>20</v>
      </c>
      <c r="F3628" t="s">
        <v>16</v>
      </c>
      <c r="G3628" t="str">
        <f>PROPER(base[[#This Row],[Evento]]&amp;" "&amp;base[[#This Row],[Tipo]])</f>
        <v>Empresa Adulto</v>
      </c>
      <c r="H3628" t="s">
        <v>15</v>
      </c>
      <c r="I3628">
        <v>50</v>
      </c>
      <c r="J3628" s="3">
        <f>VLOOKUP(_xlfn.CONCAT(base[[#This Row],[Evento]],base[[#This Row],[Tipo]]),'[1]tabela de preços'!$D$4:$E$14,2,0)</f>
        <v>100</v>
      </c>
      <c r="K3628" s="3">
        <v>5000</v>
      </c>
      <c r="L3628" s="3">
        <v>1827</v>
      </c>
      <c r="M3628" s="3">
        <v>3173</v>
      </c>
      <c r="N3628" t="s">
        <v>24</v>
      </c>
    </row>
    <row r="3629" spans="2:14" hidden="1" x14ac:dyDescent="0.25">
      <c r="B3629" s="2">
        <v>42434</v>
      </c>
      <c r="C3629" s="7">
        <f>YEAR(base[[#This Row],[Data]])</f>
        <v>2016</v>
      </c>
      <c r="D3629" s="7" t="str">
        <f>UPPER(TEXT(base[[#This Row],[Data]],"mmm"))</f>
        <v>MAR</v>
      </c>
      <c r="E3629" t="s">
        <v>21</v>
      </c>
      <c r="F3629" t="s">
        <v>14</v>
      </c>
      <c r="G3629" t="str">
        <f>PROPER(base[[#This Row],[Evento]]&amp;" "&amp;base[[#This Row],[Tipo]])</f>
        <v>15 Anos Teen</v>
      </c>
      <c r="H3629" t="s">
        <v>12</v>
      </c>
      <c r="I3629">
        <v>100</v>
      </c>
      <c r="J3629" s="3">
        <f>VLOOKUP(_xlfn.CONCAT(base[[#This Row],[Evento]],base[[#This Row],[Tipo]]),'[1]tabela de preços'!$D$4:$E$14,2,0)</f>
        <v>90</v>
      </c>
      <c r="K3629" s="3">
        <v>9000</v>
      </c>
      <c r="L3629" s="3">
        <v>3430</v>
      </c>
      <c r="M3629" s="3">
        <v>5570</v>
      </c>
      <c r="N3629" t="s">
        <v>24</v>
      </c>
    </row>
    <row r="3630" spans="2:14" hidden="1" x14ac:dyDescent="0.25">
      <c r="B3630" s="2">
        <v>42975</v>
      </c>
      <c r="C3630" s="7">
        <f>YEAR(base[[#This Row],[Data]])</f>
        <v>2017</v>
      </c>
      <c r="D3630" s="7" t="str">
        <f>UPPER(TEXT(base[[#This Row],[Data]],"mmm"))</f>
        <v>AGO</v>
      </c>
      <c r="E3630" t="s">
        <v>22</v>
      </c>
      <c r="F3630" t="s">
        <v>16</v>
      </c>
      <c r="G3630" t="str">
        <f>PROPER(base[[#This Row],[Evento]]&amp;" "&amp;base[[#This Row],[Tipo]])</f>
        <v>Despedida Adulto</v>
      </c>
      <c r="H3630" t="s">
        <v>15</v>
      </c>
      <c r="I3630">
        <v>150</v>
      </c>
      <c r="J3630" s="3">
        <f>VLOOKUP(_xlfn.CONCAT(base[[#This Row],[Evento]],base[[#This Row],[Tipo]]),'[1]tabela de preços'!$D$4:$E$14,2,0)</f>
        <v>120</v>
      </c>
      <c r="K3630" s="3">
        <v>18000</v>
      </c>
      <c r="L3630" s="3">
        <v>7077</v>
      </c>
      <c r="M3630" s="3">
        <v>10923</v>
      </c>
      <c r="N3630" t="s">
        <v>24</v>
      </c>
    </row>
    <row r="3631" spans="2:14" hidden="1" x14ac:dyDescent="0.25">
      <c r="B3631" s="2">
        <v>42479</v>
      </c>
      <c r="C3631" s="7">
        <f>YEAR(base[[#This Row],[Data]])</f>
        <v>2016</v>
      </c>
      <c r="D3631" s="7" t="str">
        <f>UPPER(TEXT(base[[#This Row],[Data]],"mmm"))</f>
        <v>ABR</v>
      </c>
      <c r="E3631" t="s">
        <v>10</v>
      </c>
      <c r="F3631" t="s">
        <v>11</v>
      </c>
      <c r="G3631" t="str">
        <f>PROPER(base[[#This Row],[Evento]]&amp;" "&amp;base[[#This Row],[Tipo]])</f>
        <v>Aniversário Infantil</v>
      </c>
      <c r="H3631" t="s">
        <v>12</v>
      </c>
      <c r="I3631">
        <v>50</v>
      </c>
      <c r="J3631" s="3">
        <f>VLOOKUP(_xlfn.CONCAT(base[[#This Row],[Evento]],base[[#This Row],[Tipo]]),'[1]tabela de preços'!$D$4:$E$14,2,0)</f>
        <v>70</v>
      </c>
      <c r="K3631" s="3">
        <v>3500</v>
      </c>
      <c r="L3631" s="3">
        <v>1210</v>
      </c>
      <c r="M3631" s="3">
        <v>2290</v>
      </c>
      <c r="N3631" t="s">
        <v>24</v>
      </c>
    </row>
    <row r="3632" spans="2:14" hidden="1" x14ac:dyDescent="0.25">
      <c r="B3632" s="2">
        <v>42619</v>
      </c>
      <c r="C3632" s="7">
        <f>YEAR(base[[#This Row],[Data]])</f>
        <v>2016</v>
      </c>
      <c r="D3632" s="7" t="str">
        <f>UPPER(TEXT(base[[#This Row],[Data]],"mmm"))</f>
        <v>SET</v>
      </c>
      <c r="E3632" t="s">
        <v>10</v>
      </c>
      <c r="F3632" t="s">
        <v>14</v>
      </c>
      <c r="G3632" t="str">
        <f>PROPER(base[[#This Row],[Evento]]&amp;" "&amp;base[[#This Row],[Tipo]])</f>
        <v>Aniversário Teen</v>
      </c>
      <c r="H3632" t="s">
        <v>15</v>
      </c>
      <c r="I3632">
        <v>100</v>
      </c>
      <c r="J3632" s="3">
        <f>VLOOKUP(_xlfn.CONCAT(base[[#This Row],[Evento]],base[[#This Row],[Tipo]]),'[1]tabela de preços'!$D$4:$E$14,2,0)</f>
        <v>90</v>
      </c>
      <c r="K3632" s="3">
        <v>9000</v>
      </c>
      <c r="L3632" s="3">
        <v>3206</v>
      </c>
      <c r="M3632" s="3">
        <v>5794</v>
      </c>
      <c r="N3632" t="s">
        <v>24</v>
      </c>
    </row>
    <row r="3633" spans="2:14" hidden="1" x14ac:dyDescent="0.25">
      <c r="B3633" s="2">
        <v>42485</v>
      </c>
      <c r="C3633" s="7">
        <f>YEAR(base[[#This Row],[Data]])</f>
        <v>2016</v>
      </c>
      <c r="D3633" s="7" t="str">
        <f>UPPER(TEXT(base[[#This Row],[Data]],"mmm"))</f>
        <v>ABR</v>
      </c>
      <c r="E3633" t="s">
        <v>10</v>
      </c>
      <c r="F3633" t="s">
        <v>16</v>
      </c>
      <c r="G3633" t="str">
        <f>PROPER(base[[#This Row],[Evento]]&amp;" "&amp;base[[#This Row],[Tipo]])</f>
        <v>Aniversário Adulto</v>
      </c>
      <c r="H3633" t="s">
        <v>12</v>
      </c>
      <c r="I3633">
        <v>150</v>
      </c>
      <c r="J3633" s="3">
        <f>VLOOKUP(_xlfn.CONCAT(base[[#This Row],[Evento]],base[[#This Row],[Tipo]]),'[1]tabela de preços'!$D$4:$E$14,2,0)</f>
        <v>120</v>
      </c>
      <c r="K3633" s="3">
        <v>18000</v>
      </c>
      <c r="L3633" s="3">
        <v>6106</v>
      </c>
      <c r="M3633" s="3">
        <v>11894</v>
      </c>
      <c r="N3633" t="s">
        <v>24</v>
      </c>
    </row>
    <row r="3634" spans="2:14" hidden="1" x14ac:dyDescent="0.25">
      <c r="B3634" s="2">
        <v>42973</v>
      </c>
      <c r="C3634" s="7">
        <f>YEAR(base[[#This Row],[Data]])</f>
        <v>2017</v>
      </c>
      <c r="D3634" s="7" t="str">
        <f>UPPER(TEXT(base[[#This Row],[Data]],"mmm"))</f>
        <v>AGO</v>
      </c>
      <c r="E3634" t="s">
        <v>10</v>
      </c>
      <c r="F3634" t="s">
        <v>17</v>
      </c>
      <c r="G3634" t="str">
        <f>PROPER(base[[#This Row],[Evento]]&amp;" "&amp;base[[#This Row],[Tipo]])</f>
        <v>Aniversário Melhor Idade</v>
      </c>
      <c r="H3634" t="s">
        <v>15</v>
      </c>
      <c r="I3634">
        <v>70</v>
      </c>
      <c r="J3634" s="3">
        <f>VLOOKUP(_xlfn.CONCAT(base[[#This Row],[Evento]],base[[#This Row],[Tipo]]),'[1]tabela de preços'!$D$4:$E$14,2,0)</f>
        <v>120</v>
      </c>
      <c r="K3634" s="3">
        <v>8400</v>
      </c>
      <c r="L3634" s="3">
        <v>3197</v>
      </c>
      <c r="M3634" s="3">
        <v>5203</v>
      </c>
      <c r="N3634" t="s">
        <v>24</v>
      </c>
    </row>
    <row r="3635" spans="2:14" hidden="1" x14ac:dyDescent="0.25">
      <c r="B3635" s="2">
        <v>42423</v>
      </c>
      <c r="C3635" s="7">
        <f>YEAR(base[[#This Row],[Data]])</f>
        <v>2016</v>
      </c>
      <c r="D3635" s="7" t="str">
        <f>UPPER(TEXT(base[[#This Row],[Data]],"mmm"))</f>
        <v>FEV</v>
      </c>
      <c r="E3635" t="s">
        <v>18</v>
      </c>
      <c r="F3635" t="s">
        <v>16</v>
      </c>
      <c r="G3635" t="str">
        <f>PROPER(base[[#This Row],[Evento]]&amp;" "&amp;base[[#This Row],[Tipo]])</f>
        <v>Casamento Adulto</v>
      </c>
      <c r="H3635" t="s">
        <v>12</v>
      </c>
      <c r="I3635">
        <v>120</v>
      </c>
      <c r="J3635" s="3">
        <f>VLOOKUP(_xlfn.CONCAT(base[[#This Row],[Evento]],base[[#This Row],[Tipo]]),'[1]tabela de preços'!$D$4:$E$14,2,0)</f>
        <v>150</v>
      </c>
      <c r="K3635" s="3">
        <v>18000</v>
      </c>
      <c r="L3635" s="3">
        <v>7804</v>
      </c>
      <c r="M3635" s="3">
        <v>10196</v>
      </c>
      <c r="N3635" t="s">
        <v>24</v>
      </c>
    </row>
    <row r="3636" spans="2:14" hidden="1" x14ac:dyDescent="0.25">
      <c r="B3636" s="2">
        <v>42707</v>
      </c>
      <c r="C3636" s="7">
        <f>YEAR(base[[#This Row],[Data]])</f>
        <v>2016</v>
      </c>
      <c r="D3636" s="7" t="str">
        <f>UPPER(TEXT(base[[#This Row],[Data]],"mmm"))</f>
        <v>DEZ</v>
      </c>
      <c r="E3636" t="s">
        <v>19</v>
      </c>
      <c r="F3636" t="s">
        <v>16</v>
      </c>
      <c r="G3636" t="str">
        <f>PROPER(base[[#This Row],[Evento]]&amp;" "&amp;base[[#This Row],[Tipo]])</f>
        <v>Bodas Adulto</v>
      </c>
      <c r="H3636" t="s">
        <v>15</v>
      </c>
      <c r="I3636">
        <v>100</v>
      </c>
      <c r="J3636" s="3">
        <f>VLOOKUP(_xlfn.CONCAT(base[[#This Row],[Evento]],base[[#This Row],[Tipo]]),'[1]tabela de preços'!$D$4:$E$14,2,0)</f>
        <v>150</v>
      </c>
      <c r="K3636" s="3">
        <v>15000</v>
      </c>
      <c r="L3636" s="3">
        <v>6405</v>
      </c>
      <c r="M3636" s="3">
        <v>8595</v>
      </c>
      <c r="N3636" t="s">
        <v>24</v>
      </c>
    </row>
    <row r="3637" spans="2:14" hidden="1" x14ac:dyDescent="0.25">
      <c r="B3637" s="2">
        <v>42735</v>
      </c>
      <c r="C3637" s="7">
        <f>YEAR(base[[#This Row],[Data]])</f>
        <v>2016</v>
      </c>
      <c r="D3637" s="7" t="str">
        <f>UPPER(TEXT(base[[#This Row],[Data]],"mmm"))</f>
        <v>DEZ</v>
      </c>
      <c r="E3637" t="s">
        <v>19</v>
      </c>
      <c r="F3637" t="s">
        <v>17</v>
      </c>
      <c r="G3637" t="str">
        <f>PROPER(base[[#This Row],[Evento]]&amp;" "&amp;base[[#This Row],[Tipo]])</f>
        <v>Bodas Melhor Idade</v>
      </c>
      <c r="H3637" t="s">
        <v>12</v>
      </c>
      <c r="I3637">
        <v>200</v>
      </c>
      <c r="J3637" s="3">
        <f>VLOOKUP(_xlfn.CONCAT(base[[#This Row],[Evento]],base[[#This Row],[Tipo]]),'[1]tabela de preços'!$D$4:$E$14,2,0)</f>
        <v>120</v>
      </c>
      <c r="K3637" s="3">
        <v>24000</v>
      </c>
      <c r="L3637" s="3">
        <v>9899</v>
      </c>
      <c r="M3637" s="3">
        <v>14101</v>
      </c>
      <c r="N3637" t="s">
        <v>24</v>
      </c>
    </row>
    <row r="3638" spans="2:14" hidden="1" x14ac:dyDescent="0.25">
      <c r="B3638" s="2">
        <v>42379</v>
      </c>
      <c r="C3638" s="7">
        <f>YEAR(base[[#This Row],[Data]])</f>
        <v>2016</v>
      </c>
      <c r="D3638" s="7" t="str">
        <f>UPPER(TEXT(base[[#This Row],[Data]],"mmm"))</f>
        <v>JAN</v>
      </c>
      <c r="E3638" t="s">
        <v>20</v>
      </c>
      <c r="F3638" t="s">
        <v>16</v>
      </c>
      <c r="G3638" t="str">
        <f>PROPER(base[[#This Row],[Evento]]&amp;" "&amp;base[[#This Row],[Tipo]])</f>
        <v>Empresa Adulto</v>
      </c>
      <c r="H3638" t="s">
        <v>15</v>
      </c>
      <c r="I3638">
        <v>50</v>
      </c>
      <c r="J3638" s="3">
        <f>VLOOKUP(_xlfn.CONCAT(base[[#This Row],[Evento]],base[[#This Row],[Tipo]]),'[1]tabela de preços'!$D$4:$E$14,2,0)</f>
        <v>100</v>
      </c>
      <c r="K3638" s="3">
        <v>5000</v>
      </c>
      <c r="L3638" s="3">
        <v>1825</v>
      </c>
      <c r="M3638" s="3">
        <v>3175</v>
      </c>
      <c r="N3638" t="s">
        <v>24</v>
      </c>
    </row>
    <row r="3639" spans="2:14" x14ac:dyDescent="0.25">
      <c r="B3639" s="2">
        <v>42757</v>
      </c>
      <c r="C3639" s="7">
        <f>YEAR(base[[#This Row],[Data]])</f>
        <v>2017</v>
      </c>
      <c r="D3639" s="7" t="str">
        <f>UPPER(TEXT(base[[#This Row],[Data]],"mmm"))</f>
        <v>JAN</v>
      </c>
      <c r="E3639" t="s">
        <v>21</v>
      </c>
      <c r="F3639" t="s">
        <v>14</v>
      </c>
      <c r="G3639" t="str">
        <f>PROPER(base[[#This Row],[Evento]]&amp;" "&amp;base[[#This Row],[Tipo]])</f>
        <v>15 Anos Teen</v>
      </c>
      <c r="H3639" t="s">
        <v>12</v>
      </c>
      <c r="I3639">
        <v>100</v>
      </c>
      <c r="J3639" s="3">
        <f>VLOOKUP(_xlfn.CONCAT(base[[#This Row],[Evento]],base[[#This Row],[Tipo]]),'[1]tabela de preços'!$D$4:$E$14,2,0)</f>
        <v>90</v>
      </c>
      <c r="K3639" s="3">
        <v>9000</v>
      </c>
      <c r="L3639" s="3">
        <v>3560</v>
      </c>
      <c r="M3639" s="3">
        <v>5440</v>
      </c>
      <c r="N3639" t="s">
        <v>24</v>
      </c>
    </row>
    <row r="3640" spans="2:14" hidden="1" x14ac:dyDescent="0.25">
      <c r="B3640" s="2">
        <v>42993</v>
      </c>
      <c r="C3640" s="7">
        <f>YEAR(base[[#This Row],[Data]])</f>
        <v>2017</v>
      </c>
      <c r="D3640" s="7" t="str">
        <f>UPPER(TEXT(base[[#This Row],[Data]],"mmm"))</f>
        <v>SET</v>
      </c>
      <c r="E3640" t="s">
        <v>22</v>
      </c>
      <c r="F3640" t="s">
        <v>16</v>
      </c>
      <c r="G3640" t="str">
        <f>PROPER(base[[#This Row],[Evento]]&amp;" "&amp;base[[#This Row],[Tipo]])</f>
        <v>Despedida Adulto</v>
      </c>
      <c r="H3640" t="s">
        <v>15</v>
      </c>
      <c r="I3640">
        <v>150</v>
      </c>
      <c r="J3640" s="3">
        <f>VLOOKUP(_xlfn.CONCAT(base[[#This Row],[Evento]],base[[#This Row],[Tipo]]),'[1]tabela de preços'!$D$4:$E$14,2,0)</f>
        <v>120</v>
      </c>
      <c r="K3640" s="3">
        <v>18000</v>
      </c>
      <c r="L3640" s="3">
        <v>6636</v>
      </c>
      <c r="M3640" s="3">
        <v>11364</v>
      </c>
      <c r="N3640" t="s">
        <v>24</v>
      </c>
    </row>
    <row r="3641" spans="2:14" hidden="1" x14ac:dyDescent="0.25">
      <c r="B3641" s="2">
        <v>42488</v>
      </c>
      <c r="C3641" s="7">
        <f>YEAR(base[[#This Row],[Data]])</f>
        <v>2016</v>
      </c>
      <c r="D3641" s="7" t="str">
        <f>UPPER(TEXT(base[[#This Row],[Data]],"mmm"))</f>
        <v>ABR</v>
      </c>
      <c r="E3641" t="s">
        <v>10</v>
      </c>
      <c r="F3641" t="s">
        <v>11</v>
      </c>
      <c r="G3641" t="str">
        <f>PROPER(base[[#This Row],[Evento]]&amp;" "&amp;base[[#This Row],[Tipo]])</f>
        <v>Aniversário Infantil</v>
      </c>
      <c r="H3641" t="s">
        <v>12</v>
      </c>
      <c r="I3641">
        <v>50</v>
      </c>
      <c r="J3641" s="3">
        <f>VLOOKUP(_xlfn.CONCAT(base[[#This Row],[Evento]],base[[#This Row],[Tipo]]),'[1]tabela de preços'!$D$4:$E$14,2,0)</f>
        <v>70</v>
      </c>
      <c r="K3641" s="3">
        <v>3500</v>
      </c>
      <c r="L3641" s="3">
        <v>1436</v>
      </c>
      <c r="M3641" s="3">
        <v>2064</v>
      </c>
      <c r="N3641" t="s">
        <v>24</v>
      </c>
    </row>
    <row r="3642" spans="2:14" hidden="1" x14ac:dyDescent="0.25">
      <c r="B3642" s="2">
        <v>42939</v>
      </c>
      <c r="C3642" s="7">
        <f>YEAR(base[[#This Row],[Data]])</f>
        <v>2017</v>
      </c>
      <c r="D3642" s="7" t="str">
        <f>UPPER(TEXT(base[[#This Row],[Data]],"mmm"))</f>
        <v>JUL</v>
      </c>
      <c r="E3642" t="s">
        <v>10</v>
      </c>
      <c r="F3642" t="s">
        <v>14</v>
      </c>
      <c r="G3642" t="str">
        <f>PROPER(base[[#This Row],[Evento]]&amp;" "&amp;base[[#This Row],[Tipo]])</f>
        <v>Aniversário Teen</v>
      </c>
      <c r="H3642" t="s">
        <v>15</v>
      </c>
      <c r="I3642">
        <v>100</v>
      </c>
      <c r="J3642" s="3">
        <f>VLOOKUP(_xlfn.CONCAT(base[[#This Row],[Evento]],base[[#This Row],[Tipo]]),'[1]tabela de preços'!$D$4:$E$14,2,0)</f>
        <v>90</v>
      </c>
      <c r="K3642" s="3">
        <v>9000</v>
      </c>
      <c r="L3642" s="3">
        <v>3030</v>
      </c>
      <c r="M3642" s="3">
        <v>5970</v>
      </c>
      <c r="N3642" t="s">
        <v>24</v>
      </c>
    </row>
    <row r="3643" spans="2:14" hidden="1" x14ac:dyDescent="0.25">
      <c r="B3643" s="2">
        <v>42390</v>
      </c>
      <c r="C3643" s="7">
        <f>YEAR(base[[#This Row],[Data]])</f>
        <v>2016</v>
      </c>
      <c r="D3643" s="7" t="str">
        <f>UPPER(TEXT(base[[#This Row],[Data]],"mmm"))</f>
        <v>JAN</v>
      </c>
      <c r="E3643" t="s">
        <v>10</v>
      </c>
      <c r="F3643" t="s">
        <v>16</v>
      </c>
      <c r="G3643" t="str">
        <f>PROPER(base[[#This Row],[Evento]]&amp;" "&amp;base[[#This Row],[Tipo]])</f>
        <v>Aniversário Adulto</v>
      </c>
      <c r="H3643" t="s">
        <v>12</v>
      </c>
      <c r="I3643">
        <v>150</v>
      </c>
      <c r="J3643" s="3">
        <f>VLOOKUP(_xlfn.CONCAT(base[[#This Row],[Evento]],base[[#This Row],[Tipo]]),'[1]tabela de preços'!$D$4:$E$14,2,0)</f>
        <v>120</v>
      </c>
      <c r="K3643" s="3">
        <v>18000</v>
      </c>
      <c r="L3643" s="3">
        <v>5988</v>
      </c>
      <c r="M3643" s="3">
        <v>12012</v>
      </c>
      <c r="N3643" t="s">
        <v>24</v>
      </c>
    </row>
    <row r="3644" spans="2:14" hidden="1" x14ac:dyDescent="0.25">
      <c r="B3644" s="2">
        <v>42866</v>
      </c>
      <c r="C3644" s="7">
        <f>YEAR(base[[#This Row],[Data]])</f>
        <v>2017</v>
      </c>
      <c r="D3644" s="7" t="str">
        <f>UPPER(TEXT(base[[#This Row],[Data]],"mmm"))</f>
        <v>MAI</v>
      </c>
      <c r="E3644" t="s">
        <v>10</v>
      </c>
      <c r="F3644" t="s">
        <v>17</v>
      </c>
      <c r="G3644" t="str">
        <f>PROPER(base[[#This Row],[Evento]]&amp;" "&amp;base[[#This Row],[Tipo]])</f>
        <v>Aniversário Melhor Idade</v>
      </c>
      <c r="H3644" t="s">
        <v>15</v>
      </c>
      <c r="I3644">
        <v>70</v>
      </c>
      <c r="J3644" s="3">
        <f>VLOOKUP(_xlfn.CONCAT(base[[#This Row],[Evento]],base[[#This Row],[Tipo]]),'[1]tabela de preços'!$D$4:$E$14,2,0)</f>
        <v>120</v>
      </c>
      <c r="K3644" s="3">
        <v>8400</v>
      </c>
      <c r="L3644" s="3">
        <v>2953</v>
      </c>
      <c r="M3644" s="3">
        <v>5447</v>
      </c>
      <c r="N3644" t="s">
        <v>24</v>
      </c>
    </row>
    <row r="3645" spans="2:14" hidden="1" x14ac:dyDescent="0.25">
      <c r="B3645" s="2">
        <v>42557</v>
      </c>
      <c r="C3645" s="7">
        <f>YEAR(base[[#This Row],[Data]])</f>
        <v>2016</v>
      </c>
      <c r="D3645" s="7" t="str">
        <f>UPPER(TEXT(base[[#This Row],[Data]],"mmm"))</f>
        <v>JUL</v>
      </c>
      <c r="E3645" t="s">
        <v>18</v>
      </c>
      <c r="F3645" t="s">
        <v>16</v>
      </c>
      <c r="G3645" t="str">
        <f>PROPER(base[[#This Row],[Evento]]&amp;" "&amp;base[[#This Row],[Tipo]])</f>
        <v>Casamento Adulto</v>
      </c>
      <c r="H3645" t="s">
        <v>12</v>
      </c>
      <c r="I3645">
        <v>120</v>
      </c>
      <c r="J3645" s="3">
        <f>VLOOKUP(_xlfn.CONCAT(base[[#This Row],[Evento]],base[[#This Row],[Tipo]]),'[1]tabela de preços'!$D$4:$E$14,2,0)</f>
        <v>150</v>
      </c>
      <c r="K3645" s="3">
        <v>18000</v>
      </c>
      <c r="L3645" s="3">
        <v>7268</v>
      </c>
      <c r="M3645" s="3">
        <v>10732</v>
      </c>
      <c r="N3645" t="s">
        <v>24</v>
      </c>
    </row>
    <row r="3646" spans="2:14" hidden="1" x14ac:dyDescent="0.25">
      <c r="B3646" s="2">
        <v>42561</v>
      </c>
      <c r="C3646" s="7">
        <f>YEAR(base[[#This Row],[Data]])</f>
        <v>2016</v>
      </c>
      <c r="D3646" s="7" t="str">
        <f>UPPER(TEXT(base[[#This Row],[Data]],"mmm"))</f>
        <v>JUL</v>
      </c>
      <c r="E3646" t="s">
        <v>19</v>
      </c>
      <c r="F3646" t="s">
        <v>16</v>
      </c>
      <c r="G3646" t="str">
        <f>PROPER(base[[#This Row],[Evento]]&amp;" "&amp;base[[#This Row],[Tipo]])</f>
        <v>Bodas Adulto</v>
      </c>
      <c r="H3646" t="s">
        <v>15</v>
      </c>
      <c r="I3646">
        <v>100</v>
      </c>
      <c r="J3646" s="3">
        <f>VLOOKUP(_xlfn.CONCAT(base[[#This Row],[Evento]],base[[#This Row],[Tipo]]),'[1]tabela de preços'!$D$4:$E$14,2,0)</f>
        <v>150</v>
      </c>
      <c r="K3646" s="3">
        <v>15000</v>
      </c>
      <c r="L3646" s="3">
        <v>5546</v>
      </c>
      <c r="M3646" s="3">
        <v>9454</v>
      </c>
      <c r="N3646" t="s">
        <v>24</v>
      </c>
    </row>
    <row r="3647" spans="2:14" hidden="1" x14ac:dyDescent="0.25">
      <c r="B3647" s="2">
        <v>43032</v>
      </c>
      <c r="C3647" s="7">
        <f>YEAR(base[[#This Row],[Data]])</f>
        <v>2017</v>
      </c>
      <c r="D3647" s="7" t="str">
        <f>UPPER(TEXT(base[[#This Row],[Data]],"mmm"))</f>
        <v>OUT</v>
      </c>
      <c r="E3647" t="s">
        <v>19</v>
      </c>
      <c r="F3647" t="s">
        <v>17</v>
      </c>
      <c r="G3647" t="str">
        <f>PROPER(base[[#This Row],[Evento]]&amp;" "&amp;base[[#This Row],[Tipo]])</f>
        <v>Bodas Melhor Idade</v>
      </c>
      <c r="H3647" t="s">
        <v>12</v>
      </c>
      <c r="I3647">
        <v>200</v>
      </c>
      <c r="J3647" s="3">
        <f>VLOOKUP(_xlfn.CONCAT(base[[#This Row],[Evento]],base[[#This Row],[Tipo]]),'[1]tabela de preços'!$D$4:$E$14,2,0)</f>
        <v>120</v>
      </c>
      <c r="K3647" s="3">
        <v>24000</v>
      </c>
      <c r="L3647" s="3">
        <v>8033</v>
      </c>
      <c r="M3647" s="3">
        <v>15967</v>
      </c>
      <c r="N3647" t="s">
        <v>24</v>
      </c>
    </row>
    <row r="3648" spans="2:14" hidden="1" x14ac:dyDescent="0.25">
      <c r="B3648" s="2">
        <v>43006</v>
      </c>
      <c r="C3648" s="7">
        <f>YEAR(base[[#This Row],[Data]])</f>
        <v>2017</v>
      </c>
      <c r="D3648" s="7" t="str">
        <f>UPPER(TEXT(base[[#This Row],[Data]],"mmm"))</f>
        <v>SET</v>
      </c>
      <c r="E3648" t="s">
        <v>20</v>
      </c>
      <c r="F3648" t="s">
        <v>16</v>
      </c>
      <c r="G3648" t="str">
        <f>PROPER(base[[#This Row],[Evento]]&amp;" "&amp;base[[#This Row],[Tipo]])</f>
        <v>Empresa Adulto</v>
      </c>
      <c r="H3648" t="s">
        <v>15</v>
      </c>
      <c r="I3648">
        <v>50</v>
      </c>
      <c r="J3648" s="3">
        <f>VLOOKUP(_xlfn.CONCAT(base[[#This Row],[Evento]],base[[#This Row],[Tipo]]),'[1]tabela de preços'!$D$4:$E$14,2,0)</f>
        <v>100</v>
      </c>
      <c r="K3648" s="3">
        <v>5000</v>
      </c>
      <c r="L3648" s="3">
        <v>2237</v>
      </c>
      <c r="M3648" s="3">
        <v>2763</v>
      </c>
      <c r="N3648" t="s">
        <v>24</v>
      </c>
    </row>
    <row r="3649" spans="2:14" hidden="1" x14ac:dyDescent="0.25">
      <c r="B3649" s="2">
        <v>42734</v>
      </c>
      <c r="C3649" s="7">
        <f>YEAR(base[[#This Row],[Data]])</f>
        <v>2016</v>
      </c>
      <c r="D3649" s="7" t="str">
        <f>UPPER(TEXT(base[[#This Row],[Data]],"mmm"))</f>
        <v>DEZ</v>
      </c>
      <c r="E3649" t="s">
        <v>21</v>
      </c>
      <c r="F3649" t="s">
        <v>14</v>
      </c>
      <c r="G3649" t="str">
        <f>PROPER(base[[#This Row],[Evento]]&amp;" "&amp;base[[#This Row],[Tipo]])</f>
        <v>15 Anos Teen</v>
      </c>
      <c r="H3649" t="s">
        <v>12</v>
      </c>
      <c r="I3649">
        <v>100</v>
      </c>
      <c r="J3649" s="3">
        <f>VLOOKUP(_xlfn.CONCAT(base[[#This Row],[Evento]],base[[#This Row],[Tipo]]),'[1]tabela de preços'!$D$4:$E$14,2,0)</f>
        <v>90</v>
      </c>
      <c r="K3649" s="3">
        <v>9000</v>
      </c>
      <c r="L3649" s="3">
        <v>3576</v>
      </c>
      <c r="M3649" s="3">
        <v>5424</v>
      </c>
      <c r="N3649" t="s">
        <v>24</v>
      </c>
    </row>
    <row r="3650" spans="2:14" hidden="1" x14ac:dyDescent="0.25">
      <c r="B3650" s="2">
        <v>42565</v>
      </c>
      <c r="C3650" s="7">
        <f>YEAR(base[[#This Row],[Data]])</f>
        <v>2016</v>
      </c>
      <c r="D3650" s="7" t="str">
        <f>UPPER(TEXT(base[[#This Row],[Data]],"mmm"))</f>
        <v>JUL</v>
      </c>
      <c r="E3650" t="s">
        <v>22</v>
      </c>
      <c r="F3650" t="s">
        <v>16</v>
      </c>
      <c r="G3650" t="str">
        <f>PROPER(base[[#This Row],[Evento]]&amp;" "&amp;base[[#This Row],[Tipo]])</f>
        <v>Despedida Adulto</v>
      </c>
      <c r="H3650" t="s">
        <v>15</v>
      </c>
      <c r="I3650">
        <v>150</v>
      </c>
      <c r="J3650" s="3">
        <f>VLOOKUP(_xlfn.CONCAT(base[[#This Row],[Evento]],base[[#This Row],[Tipo]]),'[1]tabela de preços'!$D$4:$E$14,2,0)</f>
        <v>120</v>
      </c>
      <c r="K3650" s="3">
        <v>18000</v>
      </c>
      <c r="L3650" s="3">
        <v>6390</v>
      </c>
      <c r="M3650" s="3">
        <v>11610</v>
      </c>
      <c r="N3650" t="s">
        <v>24</v>
      </c>
    </row>
    <row r="3651" spans="2:14" hidden="1" x14ac:dyDescent="0.25">
      <c r="B3651" s="2">
        <v>42618</v>
      </c>
      <c r="C3651" s="7">
        <f>YEAR(base[[#This Row],[Data]])</f>
        <v>2016</v>
      </c>
      <c r="D3651" s="7" t="str">
        <f>UPPER(TEXT(base[[#This Row],[Data]],"mmm"))</f>
        <v>SET</v>
      </c>
      <c r="E3651" t="s">
        <v>10</v>
      </c>
      <c r="F3651" t="s">
        <v>11</v>
      </c>
      <c r="G3651" t="str">
        <f>PROPER(base[[#This Row],[Evento]]&amp;" "&amp;base[[#This Row],[Tipo]])</f>
        <v>Aniversário Infantil</v>
      </c>
      <c r="H3651" t="s">
        <v>12</v>
      </c>
      <c r="I3651">
        <v>50</v>
      </c>
      <c r="J3651" s="3">
        <f>VLOOKUP(_xlfn.CONCAT(base[[#This Row],[Evento]],base[[#This Row],[Tipo]]),'[1]tabela de preços'!$D$4:$E$14,2,0)</f>
        <v>70</v>
      </c>
      <c r="K3651" s="3">
        <v>3500</v>
      </c>
      <c r="L3651" s="3">
        <v>1421</v>
      </c>
      <c r="M3651" s="3">
        <v>2079</v>
      </c>
      <c r="N3651" t="s">
        <v>24</v>
      </c>
    </row>
    <row r="3652" spans="2:14" hidden="1" x14ac:dyDescent="0.25">
      <c r="B3652" s="2">
        <v>42777</v>
      </c>
      <c r="C3652" s="7">
        <f>YEAR(base[[#This Row],[Data]])</f>
        <v>2017</v>
      </c>
      <c r="D3652" s="7" t="str">
        <f>UPPER(TEXT(base[[#This Row],[Data]],"mmm"))</f>
        <v>FEV</v>
      </c>
      <c r="E3652" t="s">
        <v>10</v>
      </c>
      <c r="F3652" t="s">
        <v>14</v>
      </c>
      <c r="G3652" t="str">
        <f>PROPER(base[[#This Row],[Evento]]&amp;" "&amp;base[[#This Row],[Tipo]])</f>
        <v>Aniversário Teen</v>
      </c>
      <c r="H3652" t="s">
        <v>15</v>
      </c>
      <c r="I3652">
        <v>100</v>
      </c>
      <c r="J3652" s="3">
        <f>VLOOKUP(_xlfn.CONCAT(base[[#This Row],[Evento]],base[[#This Row],[Tipo]]),'[1]tabela de preços'!$D$4:$E$14,2,0)</f>
        <v>90</v>
      </c>
      <c r="K3652" s="3">
        <v>9000</v>
      </c>
      <c r="L3652" s="3">
        <v>3523</v>
      </c>
      <c r="M3652" s="3">
        <v>5477</v>
      </c>
      <c r="N3652" t="s">
        <v>24</v>
      </c>
    </row>
    <row r="3653" spans="2:14" hidden="1" x14ac:dyDescent="0.25">
      <c r="B3653" s="2">
        <v>43002</v>
      </c>
      <c r="C3653" s="7">
        <f>YEAR(base[[#This Row],[Data]])</f>
        <v>2017</v>
      </c>
      <c r="D3653" s="7" t="str">
        <f>UPPER(TEXT(base[[#This Row],[Data]],"mmm"))</f>
        <v>SET</v>
      </c>
      <c r="E3653" t="s">
        <v>10</v>
      </c>
      <c r="F3653" t="s">
        <v>16</v>
      </c>
      <c r="G3653" t="str">
        <f>PROPER(base[[#This Row],[Evento]]&amp;" "&amp;base[[#This Row],[Tipo]])</f>
        <v>Aniversário Adulto</v>
      </c>
      <c r="H3653" t="s">
        <v>12</v>
      </c>
      <c r="I3653">
        <v>150</v>
      </c>
      <c r="J3653" s="3">
        <f>VLOOKUP(_xlfn.CONCAT(base[[#This Row],[Evento]],base[[#This Row],[Tipo]]),'[1]tabela de preços'!$D$4:$E$14,2,0)</f>
        <v>120</v>
      </c>
      <c r="K3653" s="3">
        <v>18000</v>
      </c>
      <c r="L3653" s="3">
        <v>6201</v>
      </c>
      <c r="M3653" s="3">
        <v>11799</v>
      </c>
      <c r="N3653" t="s">
        <v>24</v>
      </c>
    </row>
    <row r="3654" spans="2:14" x14ac:dyDescent="0.25">
      <c r="B3654" s="2">
        <v>42762</v>
      </c>
      <c r="C3654" s="7">
        <f>YEAR(base[[#This Row],[Data]])</f>
        <v>2017</v>
      </c>
      <c r="D3654" s="7" t="str">
        <f>UPPER(TEXT(base[[#This Row],[Data]],"mmm"))</f>
        <v>JAN</v>
      </c>
      <c r="E3654" t="s">
        <v>10</v>
      </c>
      <c r="F3654" t="s">
        <v>17</v>
      </c>
      <c r="G3654" t="str">
        <f>PROPER(base[[#This Row],[Evento]]&amp;" "&amp;base[[#This Row],[Tipo]])</f>
        <v>Aniversário Melhor Idade</v>
      </c>
      <c r="H3654" t="s">
        <v>15</v>
      </c>
      <c r="I3654">
        <v>70</v>
      </c>
      <c r="J3654" s="3">
        <f>VLOOKUP(_xlfn.CONCAT(base[[#This Row],[Evento]],base[[#This Row],[Tipo]]),'[1]tabela de preços'!$D$4:$E$14,2,0)</f>
        <v>120</v>
      </c>
      <c r="K3654" s="3">
        <v>8400</v>
      </c>
      <c r="L3654" s="3">
        <v>3044</v>
      </c>
      <c r="M3654" s="3">
        <v>5356</v>
      </c>
      <c r="N3654" t="s">
        <v>24</v>
      </c>
    </row>
    <row r="3655" spans="2:14" hidden="1" x14ac:dyDescent="0.25">
      <c r="B3655" s="2">
        <v>42488</v>
      </c>
      <c r="C3655" s="7">
        <f>YEAR(base[[#This Row],[Data]])</f>
        <v>2016</v>
      </c>
      <c r="D3655" s="7" t="str">
        <f>UPPER(TEXT(base[[#This Row],[Data]],"mmm"))</f>
        <v>ABR</v>
      </c>
      <c r="E3655" t="s">
        <v>18</v>
      </c>
      <c r="F3655" t="s">
        <v>16</v>
      </c>
      <c r="G3655" t="str">
        <f>PROPER(base[[#This Row],[Evento]]&amp;" "&amp;base[[#This Row],[Tipo]])</f>
        <v>Casamento Adulto</v>
      </c>
      <c r="H3655" t="s">
        <v>12</v>
      </c>
      <c r="I3655">
        <v>120</v>
      </c>
      <c r="J3655" s="3">
        <f>VLOOKUP(_xlfn.CONCAT(base[[#This Row],[Evento]],base[[#This Row],[Tipo]]),'[1]tabela de preços'!$D$4:$E$14,2,0)</f>
        <v>150</v>
      </c>
      <c r="K3655" s="3">
        <v>18000</v>
      </c>
      <c r="L3655" s="3">
        <v>7045</v>
      </c>
      <c r="M3655" s="3">
        <v>10955</v>
      </c>
      <c r="N3655" t="s">
        <v>24</v>
      </c>
    </row>
    <row r="3656" spans="2:14" hidden="1" x14ac:dyDescent="0.25">
      <c r="B3656" s="2">
        <v>42440</v>
      </c>
      <c r="C3656" s="7">
        <f>YEAR(base[[#This Row],[Data]])</f>
        <v>2016</v>
      </c>
      <c r="D3656" s="7" t="str">
        <f>UPPER(TEXT(base[[#This Row],[Data]],"mmm"))</f>
        <v>MAR</v>
      </c>
      <c r="E3656" t="s">
        <v>19</v>
      </c>
      <c r="F3656" t="s">
        <v>16</v>
      </c>
      <c r="G3656" t="str">
        <f>PROPER(base[[#This Row],[Evento]]&amp;" "&amp;base[[#This Row],[Tipo]])</f>
        <v>Bodas Adulto</v>
      </c>
      <c r="H3656" t="s">
        <v>15</v>
      </c>
      <c r="I3656">
        <v>100</v>
      </c>
      <c r="J3656" s="3">
        <f>VLOOKUP(_xlfn.CONCAT(base[[#This Row],[Evento]],base[[#This Row],[Tipo]]),'[1]tabela de preços'!$D$4:$E$14,2,0)</f>
        <v>150</v>
      </c>
      <c r="K3656" s="3">
        <v>15000</v>
      </c>
      <c r="L3656" s="3">
        <v>6676</v>
      </c>
      <c r="M3656" s="3">
        <v>8324</v>
      </c>
      <c r="N3656" t="s">
        <v>24</v>
      </c>
    </row>
    <row r="3657" spans="2:14" hidden="1" x14ac:dyDescent="0.25">
      <c r="B3657" s="2">
        <v>43061</v>
      </c>
      <c r="C3657" s="7">
        <f>YEAR(base[[#This Row],[Data]])</f>
        <v>2017</v>
      </c>
      <c r="D3657" s="7" t="str">
        <f>UPPER(TEXT(base[[#This Row],[Data]],"mmm"))</f>
        <v>NOV</v>
      </c>
      <c r="E3657" t="s">
        <v>19</v>
      </c>
      <c r="F3657" t="s">
        <v>17</v>
      </c>
      <c r="G3657" t="str">
        <f>PROPER(base[[#This Row],[Evento]]&amp;" "&amp;base[[#This Row],[Tipo]])</f>
        <v>Bodas Melhor Idade</v>
      </c>
      <c r="H3657" t="s">
        <v>12</v>
      </c>
      <c r="I3657">
        <v>200</v>
      </c>
      <c r="J3657" s="3">
        <f>VLOOKUP(_xlfn.CONCAT(base[[#This Row],[Evento]],base[[#This Row],[Tipo]]),'[1]tabela de preços'!$D$4:$E$14,2,0)</f>
        <v>120</v>
      </c>
      <c r="K3657" s="3">
        <v>24000</v>
      </c>
      <c r="L3657" s="3">
        <v>9773</v>
      </c>
      <c r="M3657" s="3">
        <v>14227</v>
      </c>
      <c r="N3657" t="s">
        <v>24</v>
      </c>
    </row>
    <row r="3658" spans="2:14" hidden="1" x14ac:dyDescent="0.25">
      <c r="B3658" s="2">
        <v>43035</v>
      </c>
      <c r="C3658" s="7">
        <f>YEAR(base[[#This Row],[Data]])</f>
        <v>2017</v>
      </c>
      <c r="D3658" s="7" t="str">
        <f>UPPER(TEXT(base[[#This Row],[Data]],"mmm"))</f>
        <v>OUT</v>
      </c>
      <c r="E3658" t="s">
        <v>20</v>
      </c>
      <c r="F3658" t="s">
        <v>16</v>
      </c>
      <c r="G3658" t="str">
        <f>PROPER(base[[#This Row],[Evento]]&amp;" "&amp;base[[#This Row],[Tipo]])</f>
        <v>Empresa Adulto</v>
      </c>
      <c r="H3658" t="s">
        <v>15</v>
      </c>
      <c r="I3658">
        <v>50</v>
      </c>
      <c r="J3658" s="3">
        <f>VLOOKUP(_xlfn.CONCAT(base[[#This Row],[Evento]],base[[#This Row],[Tipo]]),'[1]tabela de preços'!$D$4:$E$14,2,0)</f>
        <v>100</v>
      </c>
      <c r="K3658" s="3">
        <v>5000</v>
      </c>
      <c r="L3658" s="3">
        <v>1960</v>
      </c>
      <c r="M3658" s="3">
        <v>3040</v>
      </c>
      <c r="N3658" t="s">
        <v>24</v>
      </c>
    </row>
    <row r="3659" spans="2:14" hidden="1" x14ac:dyDescent="0.25">
      <c r="B3659" s="2">
        <v>42954</v>
      </c>
      <c r="C3659" s="7">
        <f>YEAR(base[[#This Row],[Data]])</f>
        <v>2017</v>
      </c>
      <c r="D3659" s="7" t="str">
        <f>UPPER(TEXT(base[[#This Row],[Data]],"mmm"))</f>
        <v>AGO</v>
      </c>
      <c r="E3659" t="s">
        <v>21</v>
      </c>
      <c r="F3659" t="s">
        <v>14</v>
      </c>
      <c r="G3659" t="str">
        <f>PROPER(base[[#This Row],[Evento]]&amp;" "&amp;base[[#This Row],[Tipo]])</f>
        <v>15 Anos Teen</v>
      </c>
      <c r="H3659" t="s">
        <v>12</v>
      </c>
      <c r="I3659">
        <v>100</v>
      </c>
      <c r="J3659" s="3">
        <f>VLOOKUP(_xlfn.CONCAT(base[[#This Row],[Evento]],base[[#This Row],[Tipo]]),'[1]tabela de preços'!$D$4:$E$14,2,0)</f>
        <v>90</v>
      </c>
      <c r="K3659" s="3">
        <v>9000</v>
      </c>
      <c r="L3659" s="3">
        <v>3141</v>
      </c>
      <c r="M3659" s="3">
        <v>5859</v>
      </c>
      <c r="N3659" t="s">
        <v>24</v>
      </c>
    </row>
    <row r="3660" spans="2:14" hidden="1" x14ac:dyDescent="0.25">
      <c r="B3660" s="2">
        <v>42697</v>
      </c>
      <c r="C3660" s="7">
        <f>YEAR(base[[#This Row],[Data]])</f>
        <v>2016</v>
      </c>
      <c r="D3660" s="7" t="str">
        <f>UPPER(TEXT(base[[#This Row],[Data]],"mmm"))</f>
        <v>NOV</v>
      </c>
      <c r="E3660" t="s">
        <v>22</v>
      </c>
      <c r="F3660" t="s">
        <v>16</v>
      </c>
      <c r="G3660" t="str">
        <f>PROPER(base[[#This Row],[Evento]]&amp;" "&amp;base[[#This Row],[Tipo]])</f>
        <v>Despedida Adulto</v>
      </c>
      <c r="H3660" t="s">
        <v>15</v>
      </c>
      <c r="I3660">
        <v>150</v>
      </c>
      <c r="J3660" s="3">
        <f>VLOOKUP(_xlfn.CONCAT(base[[#This Row],[Evento]],base[[#This Row],[Tipo]]),'[1]tabela de preços'!$D$4:$E$14,2,0)</f>
        <v>120</v>
      </c>
      <c r="K3660" s="3">
        <v>18000</v>
      </c>
      <c r="L3660" s="3">
        <v>7218</v>
      </c>
      <c r="M3660" s="3">
        <v>10782</v>
      </c>
      <c r="N3660" t="s">
        <v>24</v>
      </c>
    </row>
    <row r="3661" spans="2:14" hidden="1" x14ac:dyDescent="0.25">
      <c r="B3661" s="2">
        <v>42905</v>
      </c>
      <c r="C3661" s="7">
        <f>YEAR(base[[#This Row],[Data]])</f>
        <v>2017</v>
      </c>
      <c r="D3661" s="7" t="str">
        <f>UPPER(TEXT(base[[#This Row],[Data]],"mmm"))</f>
        <v>JUN</v>
      </c>
      <c r="E3661" t="s">
        <v>10</v>
      </c>
      <c r="F3661" t="s">
        <v>11</v>
      </c>
      <c r="G3661" t="str">
        <f>PROPER(base[[#This Row],[Evento]]&amp;" "&amp;base[[#This Row],[Tipo]])</f>
        <v>Aniversário Infantil</v>
      </c>
      <c r="H3661" t="s">
        <v>12</v>
      </c>
      <c r="I3661">
        <v>50</v>
      </c>
      <c r="J3661" s="3">
        <f>VLOOKUP(_xlfn.CONCAT(base[[#This Row],[Evento]],base[[#This Row],[Tipo]]),'[1]tabela de preços'!$D$4:$E$14,2,0)</f>
        <v>70</v>
      </c>
      <c r="K3661" s="3">
        <v>3500</v>
      </c>
      <c r="L3661" s="3">
        <v>1163</v>
      </c>
      <c r="M3661" s="3">
        <v>2337</v>
      </c>
      <c r="N3661" t="s">
        <v>24</v>
      </c>
    </row>
    <row r="3662" spans="2:14" hidden="1" x14ac:dyDescent="0.25">
      <c r="B3662" s="2">
        <v>42589</v>
      </c>
      <c r="C3662" s="7">
        <f>YEAR(base[[#This Row],[Data]])</f>
        <v>2016</v>
      </c>
      <c r="D3662" s="7" t="str">
        <f>UPPER(TEXT(base[[#This Row],[Data]],"mmm"))</f>
        <v>AGO</v>
      </c>
      <c r="E3662" t="s">
        <v>10</v>
      </c>
      <c r="F3662" t="s">
        <v>14</v>
      </c>
      <c r="G3662" t="str">
        <f>PROPER(base[[#This Row],[Evento]]&amp;" "&amp;base[[#This Row],[Tipo]])</f>
        <v>Aniversário Teen</v>
      </c>
      <c r="H3662" t="s">
        <v>15</v>
      </c>
      <c r="I3662">
        <v>100</v>
      </c>
      <c r="J3662" s="3">
        <f>VLOOKUP(_xlfn.CONCAT(base[[#This Row],[Evento]],base[[#This Row],[Tipo]]),'[1]tabela de preços'!$D$4:$E$14,2,0)</f>
        <v>90</v>
      </c>
      <c r="K3662" s="3">
        <v>9000</v>
      </c>
      <c r="L3662" s="3">
        <v>3386</v>
      </c>
      <c r="M3662" s="3">
        <v>5614</v>
      </c>
      <c r="N3662" t="s">
        <v>24</v>
      </c>
    </row>
    <row r="3663" spans="2:14" hidden="1" x14ac:dyDescent="0.25">
      <c r="B3663" s="2">
        <v>42943</v>
      </c>
      <c r="C3663" s="7">
        <f>YEAR(base[[#This Row],[Data]])</f>
        <v>2017</v>
      </c>
      <c r="D3663" s="7" t="str">
        <f>UPPER(TEXT(base[[#This Row],[Data]],"mmm"))</f>
        <v>JUL</v>
      </c>
      <c r="E3663" t="s">
        <v>10</v>
      </c>
      <c r="F3663" t="s">
        <v>16</v>
      </c>
      <c r="G3663" t="str">
        <f>PROPER(base[[#This Row],[Evento]]&amp;" "&amp;base[[#This Row],[Tipo]])</f>
        <v>Aniversário Adulto</v>
      </c>
      <c r="H3663" t="s">
        <v>12</v>
      </c>
      <c r="I3663">
        <v>150</v>
      </c>
      <c r="J3663" s="3">
        <f>VLOOKUP(_xlfn.CONCAT(base[[#This Row],[Evento]],base[[#This Row],[Tipo]]),'[1]tabela de preços'!$D$4:$E$14,2,0)</f>
        <v>120</v>
      </c>
      <c r="K3663" s="3">
        <v>18000</v>
      </c>
      <c r="L3663" s="3">
        <v>7729</v>
      </c>
      <c r="M3663" s="3">
        <v>10271</v>
      </c>
      <c r="N3663" t="s">
        <v>24</v>
      </c>
    </row>
    <row r="3664" spans="2:14" hidden="1" x14ac:dyDescent="0.25">
      <c r="B3664" s="2">
        <v>42566</v>
      </c>
      <c r="C3664" s="7">
        <f>YEAR(base[[#This Row],[Data]])</f>
        <v>2016</v>
      </c>
      <c r="D3664" s="7" t="str">
        <f>UPPER(TEXT(base[[#This Row],[Data]],"mmm"))</f>
        <v>JUL</v>
      </c>
      <c r="E3664" t="s">
        <v>10</v>
      </c>
      <c r="F3664" t="s">
        <v>17</v>
      </c>
      <c r="G3664" t="str">
        <f>PROPER(base[[#This Row],[Evento]]&amp;" "&amp;base[[#This Row],[Tipo]])</f>
        <v>Aniversário Melhor Idade</v>
      </c>
      <c r="H3664" t="s">
        <v>15</v>
      </c>
      <c r="I3664">
        <v>70</v>
      </c>
      <c r="J3664" s="3">
        <f>VLOOKUP(_xlfn.CONCAT(base[[#This Row],[Evento]],base[[#This Row],[Tipo]]),'[1]tabela de preços'!$D$4:$E$14,2,0)</f>
        <v>120</v>
      </c>
      <c r="K3664" s="3">
        <v>8400</v>
      </c>
      <c r="L3664" s="3">
        <v>2836</v>
      </c>
      <c r="M3664" s="3">
        <v>5564</v>
      </c>
      <c r="N3664" t="s">
        <v>24</v>
      </c>
    </row>
    <row r="3665" spans="2:14" hidden="1" x14ac:dyDescent="0.25">
      <c r="B3665" s="2">
        <v>42613</v>
      </c>
      <c r="C3665" s="7">
        <f>YEAR(base[[#This Row],[Data]])</f>
        <v>2016</v>
      </c>
      <c r="D3665" s="7" t="str">
        <f>UPPER(TEXT(base[[#This Row],[Data]],"mmm"))</f>
        <v>AGO</v>
      </c>
      <c r="E3665" t="s">
        <v>18</v>
      </c>
      <c r="F3665" t="s">
        <v>16</v>
      </c>
      <c r="G3665" t="str">
        <f>PROPER(base[[#This Row],[Evento]]&amp;" "&amp;base[[#This Row],[Tipo]])</f>
        <v>Casamento Adulto</v>
      </c>
      <c r="H3665" t="s">
        <v>12</v>
      </c>
      <c r="I3665">
        <v>120</v>
      </c>
      <c r="J3665" s="3">
        <f>VLOOKUP(_xlfn.CONCAT(base[[#This Row],[Evento]],base[[#This Row],[Tipo]]),'[1]tabela de preços'!$D$4:$E$14,2,0)</f>
        <v>150</v>
      </c>
      <c r="K3665" s="3">
        <v>18000</v>
      </c>
      <c r="L3665" s="3">
        <v>6145</v>
      </c>
      <c r="M3665" s="3">
        <v>11855</v>
      </c>
      <c r="N3665" t="s">
        <v>24</v>
      </c>
    </row>
    <row r="3666" spans="2:14" hidden="1" x14ac:dyDescent="0.25">
      <c r="B3666" s="2">
        <v>42414</v>
      </c>
      <c r="C3666" s="7">
        <f>YEAR(base[[#This Row],[Data]])</f>
        <v>2016</v>
      </c>
      <c r="D3666" s="7" t="str">
        <f>UPPER(TEXT(base[[#This Row],[Data]],"mmm"))</f>
        <v>FEV</v>
      </c>
      <c r="E3666" t="s">
        <v>19</v>
      </c>
      <c r="F3666" t="s">
        <v>16</v>
      </c>
      <c r="G3666" t="str">
        <f>PROPER(base[[#This Row],[Evento]]&amp;" "&amp;base[[#This Row],[Tipo]])</f>
        <v>Bodas Adulto</v>
      </c>
      <c r="H3666" t="s">
        <v>15</v>
      </c>
      <c r="I3666">
        <v>100</v>
      </c>
      <c r="J3666" s="3">
        <f>VLOOKUP(_xlfn.CONCAT(base[[#This Row],[Evento]],base[[#This Row],[Tipo]]),'[1]tabela de preços'!$D$4:$E$14,2,0)</f>
        <v>150</v>
      </c>
      <c r="K3666" s="3">
        <v>15000</v>
      </c>
      <c r="L3666" s="3">
        <v>5207</v>
      </c>
      <c r="M3666" s="3">
        <v>9793</v>
      </c>
      <c r="N3666" t="s">
        <v>24</v>
      </c>
    </row>
    <row r="3667" spans="2:14" hidden="1" x14ac:dyDescent="0.25">
      <c r="B3667" s="2">
        <v>42526</v>
      </c>
      <c r="C3667" s="7">
        <f>YEAR(base[[#This Row],[Data]])</f>
        <v>2016</v>
      </c>
      <c r="D3667" s="7" t="str">
        <f>UPPER(TEXT(base[[#This Row],[Data]],"mmm"))</f>
        <v>JUN</v>
      </c>
      <c r="E3667" t="s">
        <v>19</v>
      </c>
      <c r="F3667" t="s">
        <v>17</v>
      </c>
      <c r="G3667" t="str">
        <f>PROPER(base[[#This Row],[Evento]]&amp;" "&amp;base[[#This Row],[Tipo]])</f>
        <v>Bodas Melhor Idade</v>
      </c>
      <c r="H3667" t="s">
        <v>12</v>
      </c>
      <c r="I3667">
        <v>200</v>
      </c>
      <c r="J3667" s="3">
        <f>VLOOKUP(_xlfn.CONCAT(base[[#This Row],[Evento]],base[[#This Row],[Tipo]]),'[1]tabela de preços'!$D$4:$E$14,2,0)</f>
        <v>120</v>
      </c>
      <c r="K3667" s="3">
        <v>24000</v>
      </c>
      <c r="L3667" s="3">
        <v>9721</v>
      </c>
      <c r="M3667" s="3">
        <v>14279</v>
      </c>
      <c r="N3667" t="s">
        <v>24</v>
      </c>
    </row>
    <row r="3668" spans="2:14" x14ac:dyDescent="0.25">
      <c r="B3668" s="2">
        <v>42758</v>
      </c>
      <c r="C3668" s="7">
        <f>YEAR(base[[#This Row],[Data]])</f>
        <v>2017</v>
      </c>
      <c r="D3668" s="7" t="str">
        <f>UPPER(TEXT(base[[#This Row],[Data]],"mmm"))</f>
        <v>JAN</v>
      </c>
      <c r="E3668" t="s">
        <v>20</v>
      </c>
      <c r="F3668" t="s">
        <v>16</v>
      </c>
      <c r="G3668" t="str">
        <f>PROPER(base[[#This Row],[Evento]]&amp;" "&amp;base[[#This Row],[Tipo]])</f>
        <v>Empresa Adulto</v>
      </c>
      <c r="H3668" t="s">
        <v>15</v>
      </c>
      <c r="I3668">
        <v>50</v>
      </c>
      <c r="J3668" s="3">
        <f>VLOOKUP(_xlfn.CONCAT(base[[#This Row],[Evento]],base[[#This Row],[Tipo]]),'[1]tabela de preços'!$D$4:$E$14,2,0)</f>
        <v>100</v>
      </c>
      <c r="K3668" s="3">
        <v>5000</v>
      </c>
      <c r="L3668" s="3">
        <v>1935</v>
      </c>
      <c r="M3668" s="3">
        <v>3065</v>
      </c>
      <c r="N3668" t="s">
        <v>24</v>
      </c>
    </row>
    <row r="3669" spans="2:14" hidden="1" x14ac:dyDescent="0.25">
      <c r="B3669" s="2">
        <v>42640</v>
      </c>
      <c r="C3669" s="7">
        <f>YEAR(base[[#This Row],[Data]])</f>
        <v>2016</v>
      </c>
      <c r="D3669" s="7" t="str">
        <f>UPPER(TEXT(base[[#This Row],[Data]],"mmm"))</f>
        <v>SET</v>
      </c>
      <c r="E3669" t="s">
        <v>21</v>
      </c>
      <c r="F3669" t="s">
        <v>14</v>
      </c>
      <c r="G3669" t="str">
        <f>PROPER(base[[#This Row],[Evento]]&amp;" "&amp;base[[#This Row],[Tipo]])</f>
        <v>15 Anos Teen</v>
      </c>
      <c r="H3669" t="s">
        <v>12</v>
      </c>
      <c r="I3669">
        <v>100</v>
      </c>
      <c r="J3669" s="3">
        <f>VLOOKUP(_xlfn.CONCAT(base[[#This Row],[Evento]],base[[#This Row],[Tipo]]),'[1]tabela de preços'!$D$4:$E$14,2,0)</f>
        <v>90</v>
      </c>
      <c r="K3669" s="3">
        <v>9000</v>
      </c>
      <c r="L3669" s="3">
        <v>3803</v>
      </c>
      <c r="M3669" s="3">
        <v>5197</v>
      </c>
      <c r="N3669" t="s">
        <v>24</v>
      </c>
    </row>
    <row r="3670" spans="2:14" hidden="1" x14ac:dyDescent="0.25">
      <c r="B3670" s="2">
        <v>42578</v>
      </c>
      <c r="C3670" s="7">
        <f>YEAR(base[[#This Row],[Data]])</f>
        <v>2016</v>
      </c>
      <c r="D3670" s="7" t="str">
        <f>UPPER(TEXT(base[[#This Row],[Data]],"mmm"))</f>
        <v>JUL</v>
      </c>
      <c r="E3670" t="s">
        <v>22</v>
      </c>
      <c r="F3670" t="s">
        <v>16</v>
      </c>
      <c r="G3670" t="str">
        <f>PROPER(base[[#This Row],[Evento]]&amp;" "&amp;base[[#This Row],[Tipo]])</f>
        <v>Despedida Adulto</v>
      </c>
      <c r="H3670" t="s">
        <v>15</v>
      </c>
      <c r="I3670">
        <v>150</v>
      </c>
      <c r="J3670" s="3">
        <f>VLOOKUP(_xlfn.CONCAT(base[[#This Row],[Evento]],base[[#This Row],[Tipo]]),'[1]tabela de preços'!$D$4:$E$14,2,0)</f>
        <v>120</v>
      </c>
      <c r="K3670" s="3">
        <v>18000</v>
      </c>
      <c r="L3670" s="3">
        <v>7358</v>
      </c>
      <c r="M3670" s="3">
        <v>10642</v>
      </c>
      <c r="N3670" t="s">
        <v>24</v>
      </c>
    </row>
    <row r="3671" spans="2:14" x14ac:dyDescent="0.25">
      <c r="B3671" s="2">
        <v>42740</v>
      </c>
      <c r="C3671" s="7">
        <f>YEAR(base[[#This Row],[Data]])</f>
        <v>2017</v>
      </c>
      <c r="D3671" s="7" t="str">
        <f>UPPER(TEXT(base[[#This Row],[Data]],"mmm"))</f>
        <v>JAN</v>
      </c>
      <c r="E3671" t="s">
        <v>10</v>
      </c>
      <c r="F3671" t="s">
        <v>11</v>
      </c>
      <c r="G3671" t="str">
        <f>PROPER(base[[#This Row],[Evento]]&amp;" "&amp;base[[#This Row],[Tipo]])</f>
        <v>Aniversário Infantil</v>
      </c>
      <c r="H3671" t="s">
        <v>12</v>
      </c>
      <c r="I3671">
        <v>50</v>
      </c>
      <c r="J3671" s="3">
        <f>VLOOKUP(_xlfn.CONCAT(base[[#This Row],[Evento]],base[[#This Row],[Tipo]]),'[1]tabela de preços'!$D$4:$E$14,2,0)</f>
        <v>70</v>
      </c>
      <c r="K3671" s="3">
        <v>3500</v>
      </c>
      <c r="L3671" s="3">
        <v>1449</v>
      </c>
      <c r="M3671" s="3">
        <v>2051</v>
      </c>
      <c r="N3671" t="s">
        <v>24</v>
      </c>
    </row>
    <row r="3672" spans="2:14" hidden="1" x14ac:dyDescent="0.25">
      <c r="B3672" s="2">
        <v>43067</v>
      </c>
      <c r="C3672" s="7">
        <f>YEAR(base[[#This Row],[Data]])</f>
        <v>2017</v>
      </c>
      <c r="D3672" s="7" t="str">
        <f>UPPER(TEXT(base[[#This Row],[Data]],"mmm"))</f>
        <v>NOV</v>
      </c>
      <c r="E3672" t="s">
        <v>10</v>
      </c>
      <c r="F3672" t="s">
        <v>14</v>
      </c>
      <c r="G3672" t="str">
        <f>PROPER(base[[#This Row],[Evento]]&amp;" "&amp;base[[#This Row],[Tipo]])</f>
        <v>Aniversário Teen</v>
      </c>
      <c r="H3672" t="s">
        <v>15</v>
      </c>
      <c r="I3672">
        <v>100</v>
      </c>
      <c r="J3672" s="3">
        <f>VLOOKUP(_xlfn.CONCAT(base[[#This Row],[Evento]],base[[#This Row],[Tipo]]),'[1]tabela de preços'!$D$4:$E$14,2,0)</f>
        <v>90</v>
      </c>
      <c r="K3672" s="3">
        <v>9000</v>
      </c>
      <c r="L3672" s="3">
        <v>3090</v>
      </c>
      <c r="M3672" s="3">
        <v>5910</v>
      </c>
      <c r="N3672" t="s">
        <v>24</v>
      </c>
    </row>
    <row r="3673" spans="2:14" hidden="1" x14ac:dyDescent="0.25">
      <c r="B3673" s="2">
        <v>42410</v>
      </c>
      <c r="C3673" s="7">
        <f>YEAR(base[[#This Row],[Data]])</f>
        <v>2016</v>
      </c>
      <c r="D3673" s="7" t="str">
        <f>UPPER(TEXT(base[[#This Row],[Data]],"mmm"))</f>
        <v>FEV</v>
      </c>
      <c r="E3673" t="s">
        <v>10</v>
      </c>
      <c r="F3673" t="s">
        <v>16</v>
      </c>
      <c r="G3673" t="str">
        <f>PROPER(base[[#This Row],[Evento]]&amp;" "&amp;base[[#This Row],[Tipo]])</f>
        <v>Aniversário Adulto</v>
      </c>
      <c r="H3673" t="s">
        <v>12</v>
      </c>
      <c r="I3673">
        <v>150</v>
      </c>
      <c r="J3673" s="3">
        <f>VLOOKUP(_xlfn.CONCAT(base[[#This Row],[Evento]],base[[#This Row],[Tipo]]),'[1]tabela de preços'!$D$4:$E$14,2,0)</f>
        <v>120</v>
      </c>
      <c r="K3673" s="3">
        <v>18000</v>
      </c>
      <c r="L3673" s="3">
        <v>6680</v>
      </c>
      <c r="M3673" s="3">
        <v>11320</v>
      </c>
      <c r="N3673" t="s">
        <v>24</v>
      </c>
    </row>
    <row r="3674" spans="2:14" hidden="1" x14ac:dyDescent="0.25">
      <c r="B3674" s="2">
        <v>42460</v>
      </c>
      <c r="C3674" s="7">
        <f>YEAR(base[[#This Row],[Data]])</f>
        <v>2016</v>
      </c>
      <c r="D3674" s="7" t="str">
        <f>UPPER(TEXT(base[[#This Row],[Data]],"mmm"))</f>
        <v>MAR</v>
      </c>
      <c r="E3674" t="s">
        <v>10</v>
      </c>
      <c r="F3674" t="s">
        <v>17</v>
      </c>
      <c r="G3674" t="str">
        <f>PROPER(base[[#This Row],[Evento]]&amp;" "&amp;base[[#This Row],[Tipo]])</f>
        <v>Aniversário Melhor Idade</v>
      </c>
      <c r="H3674" t="s">
        <v>15</v>
      </c>
      <c r="I3674">
        <v>70</v>
      </c>
      <c r="J3674" s="3">
        <f>VLOOKUP(_xlfn.CONCAT(base[[#This Row],[Evento]],base[[#This Row],[Tipo]]),'[1]tabela de preços'!$D$4:$E$14,2,0)</f>
        <v>120</v>
      </c>
      <c r="K3674" s="3">
        <v>8400</v>
      </c>
      <c r="L3674" s="3">
        <v>3326</v>
      </c>
      <c r="M3674" s="3">
        <v>5074</v>
      </c>
      <c r="N3674" t="s">
        <v>24</v>
      </c>
    </row>
    <row r="3675" spans="2:14" hidden="1" x14ac:dyDescent="0.25">
      <c r="B3675" s="2">
        <v>42501</v>
      </c>
      <c r="C3675" s="7">
        <f>YEAR(base[[#This Row],[Data]])</f>
        <v>2016</v>
      </c>
      <c r="D3675" s="7" t="str">
        <f>UPPER(TEXT(base[[#This Row],[Data]],"mmm"))</f>
        <v>MAI</v>
      </c>
      <c r="E3675" t="s">
        <v>18</v>
      </c>
      <c r="F3675" t="s">
        <v>16</v>
      </c>
      <c r="G3675" t="str">
        <f>PROPER(base[[#This Row],[Evento]]&amp;" "&amp;base[[#This Row],[Tipo]])</f>
        <v>Casamento Adulto</v>
      </c>
      <c r="H3675" t="s">
        <v>12</v>
      </c>
      <c r="I3675">
        <v>120</v>
      </c>
      <c r="J3675" s="3">
        <f>VLOOKUP(_xlfn.CONCAT(base[[#This Row],[Evento]],base[[#This Row],[Tipo]]),'[1]tabela de preços'!$D$4:$E$14,2,0)</f>
        <v>150</v>
      </c>
      <c r="K3675" s="3">
        <v>18000</v>
      </c>
      <c r="L3675" s="3">
        <v>6295</v>
      </c>
      <c r="M3675" s="3">
        <v>11705</v>
      </c>
      <c r="N3675" t="s">
        <v>24</v>
      </c>
    </row>
    <row r="3676" spans="2:14" hidden="1" x14ac:dyDescent="0.25">
      <c r="B3676" s="2">
        <v>42657</v>
      </c>
      <c r="C3676" s="7">
        <f>YEAR(base[[#This Row],[Data]])</f>
        <v>2016</v>
      </c>
      <c r="D3676" s="7" t="str">
        <f>UPPER(TEXT(base[[#This Row],[Data]],"mmm"))</f>
        <v>OUT</v>
      </c>
      <c r="E3676" t="s">
        <v>19</v>
      </c>
      <c r="F3676" t="s">
        <v>16</v>
      </c>
      <c r="G3676" t="str">
        <f>PROPER(base[[#This Row],[Evento]]&amp;" "&amp;base[[#This Row],[Tipo]])</f>
        <v>Bodas Adulto</v>
      </c>
      <c r="H3676" t="s">
        <v>15</v>
      </c>
      <c r="I3676">
        <v>100</v>
      </c>
      <c r="J3676" s="3">
        <f>VLOOKUP(_xlfn.CONCAT(base[[#This Row],[Evento]],base[[#This Row],[Tipo]]),'[1]tabela de preços'!$D$4:$E$14,2,0)</f>
        <v>150</v>
      </c>
      <c r="K3676" s="3">
        <v>15000</v>
      </c>
      <c r="L3676" s="3">
        <v>5212</v>
      </c>
      <c r="M3676" s="3">
        <v>9788</v>
      </c>
      <c r="N3676" t="s">
        <v>24</v>
      </c>
    </row>
    <row r="3677" spans="2:14" hidden="1" x14ac:dyDescent="0.25">
      <c r="B3677" s="2">
        <v>42404</v>
      </c>
      <c r="C3677" s="7">
        <f>YEAR(base[[#This Row],[Data]])</f>
        <v>2016</v>
      </c>
      <c r="D3677" s="7" t="str">
        <f>UPPER(TEXT(base[[#This Row],[Data]],"mmm"))</f>
        <v>FEV</v>
      </c>
      <c r="E3677" t="s">
        <v>19</v>
      </c>
      <c r="F3677" t="s">
        <v>17</v>
      </c>
      <c r="G3677" t="str">
        <f>PROPER(base[[#This Row],[Evento]]&amp;" "&amp;base[[#This Row],[Tipo]])</f>
        <v>Bodas Melhor Idade</v>
      </c>
      <c r="H3677" t="s">
        <v>12</v>
      </c>
      <c r="I3677">
        <v>200</v>
      </c>
      <c r="J3677" s="3">
        <f>VLOOKUP(_xlfn.CONCAT(base[[#This Row],[Evento]],base[[#This Row],[Tipo]]),'[1]tabela de preços'!$D$4:$E$14,2,0)</f>
        <v>120</v>
      </c>
      <c r="K3677" s="3">
        <v>24000</v>
      </c>
      <c r="L3677" s="3">
        <v>8167</v>
      </c>
      <c r="M3677" s="3">
        <v>15833</v>
      </c>
      <c r="N3677" t="s">
        <v>24</v>
      </c>
    </row>
    <row r="3678" spans="2:14" hidden="1" x14ac:dyDescent="0.25">
      <c r="B3678" s="2">
        <v>42888</v>
      </c>
      <c r="C3678" s="7">
        <f>YEAR(base[[#This Row],[Data]])</f>
        <v>2017</v>
      </c>
      <c r="D3678" s="7" t="str">
        <f>UPPER(TEXT(base[[#This Row],[Data]],"mmm"))</f>
        <v>JUN</v>
      </c>
      <c r="E3678" t="s">
        <v>20</v>
      </c>
      <c r="F3678" t="s">
        <v>16</v>
      </c>
      <c r="G3678" t="str">
        <f>PROPER(base[[#This Row],[Evento]]&amp;" "&amp;base[[#This Row],[Tipo]])</f>
        <v>Empresa Adulto</v>
      </c>
      <c r="H3678" t="s">
        <v>15</v>
      </c>
      <c r="I3678">
        <v>50</v>
      </c>
      <c r="J3678" s="3">
        <f>VLOOKUP(_xlfn.CONCAT(base[[#This Row],[Evento]],base[[#This Row],[Tipo]]),'[1]tabela de preços'!$D$4:$E$14,2,0)</f>
        <v>100</v>
      </c>
      <c r="K3678" s="3">
        <v>5000</v>
      </c>
      <c r="L3678" s="3">
        <v>1704</v>
      </c>
      <c r="M3678" s="3">
        <v>3296</v>
      </c>
      <c r="N3678" t="s">
        <v>24</v>
      </c>
    </row>
    <row r="3679" spans="2:14" hidden="1" x14ac:dyDescent="0.25">
      <c r="B3679" s="2">
        <v>42478</v>
      </c>
      <c r="C3679" s="7">
        <f>YEAR(base[[#This Row],[Data]])</f>
        <v>2016</v>
      </c>
      <c r="D3679" s="7" t="str">
        <f>UPPER(TEXT(base[[#This Row],[Data]],"mmm"))</f>
        <v>ABR</v>
      </c>
      <c r="E3679" t="s">
        <v>21</v>
      </c>
      <c r="F3679" t="s">
        <v>14</v>
      </c>
      <c r="G3679" t="str">
        <f>PROPER(base[[#This Row],[Evento]]&amp;" "&amp;base[[#This Row],[Tipo]])</f>
        <v>15 Anos Teen</v>
      </c>
      <c r="H3679" t="s">
        <v>12</v>
      </c>
      <c r="I3679">
        <v>100</v>
      </c>
      <c r="J3679" s="3">
        <f>VLOOKUP(_xlfn.CONCAT(base[[#This Row],[Evento]],base[[#This Row],[Tipo]]),'[1]tabela de preços'!$D$4:$E$14,2,0)</f>
        <v>90</v>
      </c>
      <c r="K3679" s="3">
        <v>9000</v>
      </c>
      <c r="L3679" s="3">
        <v>3658</v>
      </c>
      <c r="M3679" s="3">
        <v>5342</v>
      </c>
      <c r="N3679" t="s">
        <v>24</v>
      </c>
    </row>
    <row r="3680" spans="2:14" x14ac:dyDescent="0.25">
      <c r="B3680" s="2">
        <v>42760</v>
      </c>
      <c r="C3680" s="7">
        <f>YEAR(base[[#This Row],[Data]])</f>
        <v>2017</v>
      </c>
      <c r="D3680" s="7" t="str">
        <f>UPPER(TEXT(base[[#This Row],[Data]],"mmm"))</f>
        <v>JAN</v>
      </c>
      <c r="E3680" t="s">
        <v>22</v>
      </c>
      <c r="F3680" t="s">
        <v>16</v>
      </c>
      <c r="G3680" t="str">
        <f>PROPER(base[[#This Row],[Evento]]&amp;" "&amp;base[[#This Row],[Tipo]])</f>
        <v>Despedida Adulto</v>
      </c>
      <c r="H3680" t="s">
        <v>15</v>
      </c>
      <c r="I3680">
        <v>150</v>
      </c>
      <c r="J3680" s="3">
        <f>VLOOKUP(_xlfn.CONCAT(base[[#This Row],[Evento]],base[[#This Row],[Tipo]]),'[1]tabela de preços'!$D$4:$E$14,2,0)</f>
        <v>120</v>
      </c>
      <c r="K3680" s="3">
        <v>18000</v>
      </c>
      <c r="L3680" s="3">
        <v>6476</v>
      </c>
      <c r="M3680" s="3">
        <v>11524</v>
      </c>
      <c r="N3680" t="s">
        <v>24</v>
      </c>
    </row>
    <row r="3681" spans="2:14" hidden="1" x14ac:dyDescent="0.25">
      <c r="B3681" s="2">
        <v>42447</v>
      </c>
      <c r="C3681" s="7">
        <f>YEAR(base[[#This Row],[Data]])</f>
        <v>2016</v>
      </c>
      <c r="D3681" s="7" t="str">
        <f>UPPER(TEXT(base[[#This Row],[Data]],"mmm"))</f>
        <v>MAR</v>
      </c>
      <c r="E3681" t="s">
        <v>10</v>
      </c>
      <c r="F3681" t="s">
        <v>11</v>
      </c>
      <c r="G3681" t="str">
        <f>PROPER(base[[#This Row],[Evento]]&amp;" "&amp;base[[#This Row],[Tipo]])</f>
        <v>Aniversário Infantil</v>
      </c>
      <c r="H3681" t="s">
        <v>12</v>
      </c>
      <c r="I3681">
        <v>50</v>
      </c>
      <c r="J3681" s="3">
        <f>VLOOKUP(_xlfn.CONCAT(base[[#This Row],[Evento]],base[[#This Row],[Tipo]]),'[1]tabela de preços'!$D$4:$E$14,2,0)</f>
        <v>70</v>
      </c>
      <c r="K3681" s="3">
        <v>3500</v>
      </c>
      <c r="L3681" s="3">
        <v>1468</v>
      </c>
      <c r="M3681" s="3">
        <v>2032</v>
      </c>
      <c r="N3681" t="s">
        <v>24</v>
      </c>
    </row>
    <row r="3682" spans="2:14" hidden="1" x14ac:dyDescent="0.25">
      <c r="B3682" s="2">
        <v>42895</v>
      </c>
      <c r="C3682" s="7">
        <f>YEAR(base[[#This Row],[Data]])</f>
        <v>2017</v>
      </c>
      <c r="D3682" s="7" t="str">
        <f>UPPER(TEXT(base[[#This Row],[Data]],"mmm"))</f>
        <v>JUN</v>
      </c>
      <c r="E3682" t="s">
        <v>10</v>
      </c>
      <c r="F3682" t="s">
        <v>14</v>
      </c>
      <c r="G3682" t="str">
        <f>PROPER(base[[#This Row],[Evento]]&amp;" "&amp;base[[#This Row],[Tipo]])</f>
        <v>Aniversário Teen</v>
      </c>
      <c r="H3682" t="s">
        <v>15</v>
      </c>
      <c r="I3682">
        <v>100</v>
      </c>
      <c r="J3682" s="3">
        <f>VLOOKUP(_xlfn.CONCAT(base[[#This Row],[Evento]],base[[#This Row],[Tipo]]),'[1]tabela de preços'!$D$4:$E$14,2,0)</f>
        <v>90</v>
      </c>
      <c r="K3682" s="3">
        <v>9000</v>
      </c>
      <c r="L3682" s="3">
        <v>3776</v>
      </c>
      <c r="M3682" s="3">
        <v>5224</v>
      </c>
      <c r="N3682" t="s">
        <v>24</v>
      </c>
    </row>
    <row r="3683" spans="2:14" hidden="1" x14ac:dyDescent="0.25">
      <c r="B3683" s="2">
        <v>42663</v>
      </c>
      <c r="C3683" s="7">
        <f>YEAR(base[[#This Row],[Data]])</f>
        <v>2016</v>
      </c>
      <c r="D3683" s="7" t="str">
        <f>UPPER(TEXT(base[[#This Row],[Data]],"mmm"))</f>
        <v>OUT</v>
      </c>
      <c r="E3683" t="s">
        <v>10</v>
      </c>
      <c r="F3683" t="s">
        <v>16</v>
      </c>
      <c r="G3683" t="str">
        <f>PROPER(base[[#This Row],[Evento]]&amp;" "&amp;base[[#This Row],[Tipo]])</f>
        <v>Aniversário Adulto</v>
      </c>
      <c r="H3683" t="s">
        <v>12</v>
      </c>
      <c r="I3683">
        <v>150</v>
      </c>
      <c r="J3683" s="3">
        <f>VLOOKUP(_xlfn.CONCAT(base[[#This Row],[Evento]],base[[#This Row],[Tipo]]),'[1]tabela de preços'!$D$4:$E$14,2,0)</f>
        <v>120</v>
      </c>
      <c r="K3683" s="3">
        <v>18000</v>
      </c>
      <c r="L3683" s="3">
        <v>7309</v>
      </c>
      <c r="M3683" s="3">
        <v>10691</v>
      </c>
      <c r="N3683" t="s">
        <v>24</v>
      </c>
    </row>
    <row r="3684" spans="2:14" hidden="1" x14ac:dyDescent="0.25">
      <c r="B3684" s="2">
        <v>42436</v>
      </c>
      <c r="C3684" s="7">
        <f>YEAR(base[[#This Row],[Data]])</f>
        <v>2016</v>
      </c>
      <c r="D3684" s="7" t="str">
        <f>UPPER(TEXT(base[[#This Row],[Data]],"mmm"))</f>
        <v>MAR</v>
      </c>
      <c r="E3684" t="s">
        <v>10</v>
      </c>
      <c r="F3684" t="s">
        <v>17</v>
      </c>
      <c r="G3684" t="str">
        <f>PROPER(base[[#This Row],[Evento]]&amp;" "&amp;base[[#This Row],[Tipo]])</f>
        <v>Aniversário Melhor Idade</v>
      </c>
      <c r="H3684" t="s">
        <v>15</v>
      </c>
      <c r="I3684">
        <v>70</v>
      </c>
      <c r="J3684" s="3">
        <f>VLOOKUP(_xlfn.CONCAT(base[[#This Row],[Evento]],base[[#This Row],[Tipo]]),'[1]tabela de preços'!$D$4:$E$14,2,0)</f>
        <v>120</v>
      </c>
      <c r="K3684" s="3">
        <v>8400</v>
      </c>
      <c r="L3684" s="3">
        <v>3155</v>
      </c>
      <c r="M3684" s="3">
        <v>5245</v>
      </c>
      <c r="N3684" t="s">
        <v>24</v>
      </c>
    </row>
    <row r="3685" spans="2:14" hidden="1" x14ac:dyDescent="0.25">
      <c r="B3685" s="2">
        <v>42894</v>
      </c>
      <c r="C3685" s="7">
        <f>YEAR(base[[#This Row],[Data]])</f>
        <v>2017</v>
      </c>
      <c r="D3685" s="7" t="str">
        <f>UPPER(TEXT(base[[#This Row],[Data]],"mmm"))</f>
        <v>JUN</v>
      </c>
      <c r="E3685" t="s">
        <v>18</v>
      </c>
      <c r="F3685" t="s">
        <v>16</v>
      </c>
      <c r="G3685" t="str">
        <f>PROPER(base[[#This Row],[Evento]]&amp;" "&amp;base[[#This Row],[Tipo]])</f>
        <v>Casamento Adulto</v>
      </c>
      <c r="H3685" t="s">
        <v>12</v>
      </c>
      <c r="I3685">
        <v>120</v>
      </c>
      <c r="J3685" s="3">
        <f>VLOOKUP(_xlfn.CONCAT(base[[#This Row],[Evento]],base[[#This Row],[Tipo]]),'[1]tabela de preços'!$D$4:$E$14,2,0)</f>
        <v>150</v>
      </c>
      <c r="K3685" s="3">
        <v>18000</v>
      </c>
      <c r="L3685" s="3">
        <v>6661</v>
      </c>
      <c r="M3685" s="3">
        <v>11339</v>
      </c>
      <c r="N3685" t="s">
        <v>24</v>
      </c>
    </row>
    <row r="3686" spans="2:14" hidden="1" x14ac:dyDescent="0.25">
      <c r="B3686" s="2">
        <v>42481</v>
      </c>
      <c r="C3686" s="7">
        <f>YEAR(base[[#This Row],[Data]])</f>
        <v>2016</v>
      </c>
      <c r="D3686" s="7" t="str">
        <f>UPPER(TEXT(base[[#This Row],[Data]],"mmm"))</f>
        <v>ABR</v>
      </c>
      <c r="E3686" t="s">
        <v>19</v>
      </c>
      <c r="F3686" t="s">
        <v>16</v>
      </c>
      <c r="G3686" t="str">
        <f>PROPER(base[[#This Row],[Evento]]&amp;" "&amp;base[[#This Row],[Tipo]])</f>
        <v>Bodas Adulto</v>
      </c>
      <c r="H3686" t="s">
        <v>15</v>
      </c>
      <c r="I3686">
        <v>100</v>
      </c>
      <c r="J3686" s="3">
        <f>VLOOKUP(_xlfn.CONCAT(base[[#This Row],[Evento]],base[[#This Row],[Tipo]]),'[1]tabela de preços'!$D$4:$E$14,2,0)</f>
        <v>150</v>
      </c>
      <c r="K3686" s="3">
        <v>15000</v>
      </c>
      <c r="L3686" s="3">
        <v>6648</v>
      </c>
      <c r="M3686" s="3">
        <v>8352</v>
      </c>
      <c r="N3686" t="s">
        <v>24</v>
      </c>
    </row>
    <row r="3687" spans="2:14" hidden="1" x14ac:dyDescent="0.25">
      <c r="B3687" s="2">
        <v>42814</v>
      </c>
      <c r="C3687" s="7">
        <f>YEAR(base[[#This Row],[Data]])</f>
        <v>2017</v>
      </c>
      <c r="D3687" s="7" t="str">
        <f>UPPER(TEXT(base[[#This Row],[Data]],"mmm"))</f>
        <v>MAR</v>
      </c>
      <c r="E3687" t="s">
        <v>19</v>
      </c>
      <c r="F3687" t="s">
        <v>17</v>
      </c>
      <c r="G3687" t="str">
        <f>PROPER(base[[#This Row],[Evento]]&amp;" "&amp;base[[#This Row],[Tipo]])</f>
        <v>Bodas Melhor Idade</v>
      </c>
      <c r="H3687" t="s">
        <v>12</v>
      </c>
      <c r="I3687">
        <v>200</v>
      </c>
      <c r="J3687" s="3">
        <f>VLOOKUP(_xlfn.CONCAT(base[[#This Row],[Evento]],base[[#This Row],[Tipo]]),'[1]tabela de preços'!$D$4:$E$14,2,0)</f>
        <v>120</v>
      </c>
      <c r="K3687" s="3">
        <v>24000</v>
      </c>
      <c r="L3687" s="3">
        <v>8406</v>
      </c>
      <c r="M3687" s="3">
        <v>15594</v>
      </c>
      <c r="N3687" t="s">
        <v>24</v>
      </c>
    </row>
    <row r="3688" spans="2:14" hidden="1" x14ac:dyDescent="0.25">
      <c r="B3688" s="2">
        <v>42710</v>
      </c>
      <c r="C3688" s="7">
        <f>YEAR(base[[#This Row],[Data]])</f>
        <v>2016</v>
      </c>
      <c r="D3688" s="7" t="str">
        <f>UPPER(TEXT(base[[#This Row],[Data]],"mmm"))</f>
        <v>DEZ</v>
      </c>
      <c r="E3688" t="s">
        <v>20</v>
      </c>
      <c r="F3688" t="s">
        <v>16</v>
      </c>
      <c r="G3688" t="str">
        <f>PROPER(base[[#This Row],[Evento]]&amp;" "&amp;base[[#This Row],[Tipo]])</f>
        <v>Empresa Adulto</v>
      </c>
      <c r="H3688" t="s">
        <v>15</v>
      </c>
      <c r="I3688">
        <v>50</v>
      </c>
      <c r="J3688" s="3">
        <f>VLOOKUP(_xlfn.CONCAT(base[[#This Row],[Evento]],base[[#This Row],[Tipo]]),'[1]tabela de preços'!$D$4:$E$14,2,0)</f>
        <v>100</v>
      </c>
      <c r="K3688" s="3">
        <v>5000</v>
      </c>
      <c r="L3688" s="3">
        <v>2065</v>
      </c>
      <c r="M3688" s="3">
        <v>2935</v>
      </c>
      <c r="N3688" t="s">
        <v>24</v>
      </c>
    </row>
    <row r="3689" spans="2:14" hidden="1" x14ac:dyDescent="0.25">
      <c r="B3689" s="2">
        <v>42503</v>
      </c>
      <c r="C3689" s="7">
        <f>YEAR(base[[#This Row],[Data]])</f>
        <v>2016</v>
      </c>
      <c r="D3689" s="7" t="str">
        <f>UPPER(TEXT(base[[#This Row],[Data]],"mmm"))</f>
        <v>MAI</v>
      </c>
      <c r="E3689" t="s">
        <v>21</v>
      </c>
      <c r="F3689" t="s">
        <v>14</v>
      </c>
      <c r="G3689" t="str">
        <f>PROPER(base[[#This Row],[Evento]]&amp;" "&amp;base[[#This Row],[Tipo]])</f>
        <v>15 Anos Teen</v>
      </c>
      <c r="H3689" t="s">
        <v>12</v>
      </c>
      <c r="I3689">
        <v>100</v>
      </c>
      <c r="J3689" s="3">
        <f>VLOOKUP(_xlfn.CONCAT(base[[#This Row],[Evento]],base[[#This Row],[Tipo]]),'[1]tabela de preços'!$D$4:$E$14,2,0)</f>
        <v>90</v>
      </c>
      <c r="K3689" s="3">
        <v>9000</v>
      </c>
      <c r="L3689" s="3">
        <v>3539</v>
      </c>
      <c r="M3689" s="3">
        <v>5461</v>
      </c>
      <c r="N3689" t="s">
        <v>24</v>
      </c>
    </row>
    <row r="3690" spans="2:14" hidden="1" x14ac:dyDescent="0.25">
      <c r="B3690" s="2">
        <v>42994</v>
      </c>
      <c r="C3690" s="7">
        <f>YEAR(base[[#This Row],[Data]])</f>
        <v>2017</v>
      </c>
      <c r="D3690" s="7" t="str">
        <f>UPPER(TEXT(base[[#This Row],[Data]],"mmm"))</f>
        <v>SET</v>
      </c>
      <c r="E3690" t="s">
        <v>22</v>
      </c>
      <c r="F3690" t="s">
        <v>16</v>
      </c>
      <c r="G3690" t="str">
        <f>PROPER(base[[#This Row],[Evento]]&amp;" "&amp;base[[#This Row],[Tipo]])</f>
        <v>Despedida Adulto</v>
      </c>
      <c r="H3690" t="s">
        <v>15</v>
      </c>
      <c r="I3690">
        <v>150</v>
      </c>
      <c r="J3690" s="3">
        <f>VLOOKUP(_xlfn.CONCAT(base[[#This Row],[Evento]],base[[#This Row],[Tipo]]),'[1]tabela de preços'!$D$4:$E$14,2,0)</f>
        <v>120</v>
      </c>
      <c r="K3690" s="3">
        <v>18000</v>
      </c>
      <c r="L3690" s="3">
        <v>7164</v>
      </c>
      <c r="M3690" s="3">
        <v>10836</v>
      </c>
      <c r="N3690" t="s">
        <v>24</v>
      </c>
    </row>
    <row r="3691" spans="2:14" hidden="1" x14ac:dyDescent="0.25">
      <c r="B3691" s="2">
        <v>42957</v>
      </c>
      <c r="C3691" s="7">
        <f>YEAR(base[[#This Row],[Data]])</f>
        <v>2017</v>
      </c>
      <c r="D3691" s="7" t="str">
        <f>UPPER(TEXT(base[[#This Row],[Data]],"mmm"))</f>
        <v>AGO</v>
      </c>
      <c r="E3691" t="s">
        <v>10</v>
      </c>
      <c r="F3691" t="s">
        <v>11</v>
      </c>
      <c r="G3691" t="str">
        <f>PROPER(base[[#This Row],[Evento]]&amp;" "&amp;base[[#This Row],[Tipo]])</f>
        <v>Aniversário Infantil</v>
      </c>
      <c r="H3691" t="s">
        <v>12</v>
      </c>
      <c r="I3691">
        <v>50</v>
      </c>
      <c r="J3691" s="3">
        <f>VLOOKUP(_xlfn.CONCAT(base[[#This Row],[Evento]],base[[#This Row],[Tipo]]),'[1]tabela de preços'!$D$4:$E$14,2,0)</f>
        <v>70</v>
      </c>
      <c r="K3691" s="3">
        <v>3500</v>
      </c>
      <c r="L3691" s="3">
        <v>1315</v>
      </c>
      <c r="M3691" s="3">
        <v>2185</v>
      </c>
      <c r="N3691" t="s">
        <v>24</v>
      </c>
    </row>
    <row r="3692" spans="2:14" hidden="1" x14ac:dyDescent="0.25">
      <c r="B3692" s="2">
        <v>42386</v>
      </c>
      <c r="C3692" s="7">
        <f>YEAR(base[[#This Row],[Data]])</f>
        <v>2016</v>
      </c>
      <c r="D3692" s="7" t="str">
        <f>UPPER(TEXT(base[[#This Row],[Data]],"mmm"))</f>
        <v>JAN</v>
      </c>
      <c r="E3692" t="s">
        <v>10</v>
      </c>
      <c r="F3692" t="s">
        <v>14</v>
      </c>
      <c r="G3692" t="str">
        <f>PROPER(base[[#This Row],[Evento]]&amp;" "&amp;base[[#This Row],[Tipo]])</f>
        <v>Aniversário Teen</v>
      </c>
      <c r="H3692" t="s">
        <v>15</v>
      </c>
      <c r="I3692">
        <v>100</v>
      </c>
      <c r="J3692" s="3">
        <f>VLOOKUP(_xlfn.CONCAT(base[[#This Row],[Evento]],base[[#This Row],[Tipo]]),'[1]tabela de preços'!$D$4:$E$14,2,0)</f>
        <v>90</v>
      </c>
      <c r="K3692" s="3">
        <v>9000</v>
      </c>
      <c r="L3692" s="3">
        <v>4013</v>
      </c>
      <c r="M3692" s="3">
        <v>4987</v>
      </c>
      <c r="N3692" t="s">
        <v>24</v>
      </c>
    </row>
    <row r="3693" spans="2:14" hidden="1" x14ac:dyDescent="0.25">
      <c r="B3693" s="2">
        <v>42735</v>
      </c>
      <c r="C3693" s="7">
        <f>YEAR(base[[#This Row],[Data]])</f>
        <v>2016</v>
      </c>
      <c r="D3693" s="7" t="str">
        <f>UPPER(TEXT(base[[#This Row],[Data]],"mmm"))</f>
        <v>DEZ</v>
      </c>
      <c r="E3693" t="s">
        <v>10</v>
      </c>
      <c r="F3693" t="s">
        <v>16</v>
      </c>
      <c r="G3693" t="str">
        <f>PROPER(base[[#This Row],[Evento]]&amp;" "&amp;base[[#This Row],[Tipo]])</f>
        <v>Aniversário Adulto</v>
      </c>
      <c r="H3693" t="s">
        <v>12</v>
      </c>
      <c r="I3693">
        <v>150</v>
      </c>
      <c r="J3693" s="3">
        <f>VLOOKUP(_xlfn.CONCAT(base[[#This Row],[Evento]],base[[#This Row],[Tipo]]),'[1]tabela de preços'!$D$4:$E$14,2,0)</f>
        <v>120</v>
      </c>
      <c r="K3693" s="3">
        <v>18000</v>
      </c>
      <c r="L3693" s="3">
        <v>6143</v>
      </c>
      <c r="M3693" s="3">
        <v>11857</v>
      </c>
      <c r="N3693" t="s">
        <v>24</v>
      </c>
    </row>
    <row r="3694" spans="2:14" hidden="1" x14ac:dyDescent="0.25">
      <c r="B3694" s="2">
        <v>42684</v>
      </c>
      <c r="C3694" s="7">
        <f>YEAR(base[[#This Row],[Data]])</f>
        <v>2016</v>
      </c>
      <c r="D3694" s="7" t="str">
        <f>UPPER(TEXT(base[[#This Row],[Data]],"mmm"))</f>
        <v>NOV</v>
      </c>
      <c r="E3694" t="s">
        <v>10</v>
      </c>
      <c r="F3694" t="s">
        <v>17</v>
      </c>
      <c r="G3694" t="str">
        <f>PROPER(base[[#This Row],[Evento]]&amp;" "&amp;base[[#This Row],[Tipo]])</f>
        <v>Aniversário Melhor Idade</v>
      </c>
      <c r="H3694" t="s">
        <v>15</v>
      </c>
      <c r="I3694">
        <v>70</v>
      </c>
      <c r="J3694" s="3">
        <f>VLOOKUP(_xlfn.CONCAT(base[[#This Row],[Evento]],base[[#This Row],[Tipo]]),'[1]tabela de preços'!$D$4:$E$14,2,0)</f>
        <v>120</v>
      </c>
      <c r="K3694" s="3">
        <v>8400</v>
      </c>
      <c r="L3694" s="3">
        <v>3080</v>
      </c>
      <c r="M3694" s="3">
        <v>5320</v>
      </c>
      <c r="N3694" t="s">
        <v>24</v>
      </c>
    </row>
    <row r="3695" spans="2:14" hidden="1" x14ac:dyDescent="0.25">
      <c r="B3695" s="2">
        <v>42501</v>
      </c>
      <c r="C3695" s="7">
        <f>YEAR(base[[#This Row],[Data]])</f>
        <v>2016</v>
      </c>
      <c r="D3695" s="7" t="str">
        <f>UPPER(TEXT(base[[#This Row],[Data]],"mmm"))</f>
        <v>MAI</v>
      </c>
      <c r="E3695" t="s">
        <v>18</v>
      </c>
      <c r="F3695" t="s">
        <v>16</v>
      </c>
      <c r="G3695" t="str">
        <f>PROPER(base[[#This Row],[Evento]]&amp;" "&amp;base[[#This Row],[Tipo]])</f>
        <v>Casamento Adulto</v>
      </c>
      <c r="H3695" t="s">
        <v>12</v>
      </c>
      <c r="I3695">
        <v>120</v>
      </c>
      <c r="J3695" s="3">
        <f>VLOOKUP(_xlfn.CONCAT(base[[#This Row],[Evento]],base[[#This Row],[Tipo]]),'[1]tabela de preços'!$D$4:$E$14,2,0)</f>
        <v>150</v>
      </c>
      <c r="K3695" s="3">
        <v>18000</v>
      </c>
      <c r="L3695" s="3">
        <v>6632</v>
      </c>
      <c r="M3695" s="3">
        <v>11368</v>
      </c>
      <c r="N3695" t="s">
        <v>24</v>
      </c>
    </row>
    <row r="3696" spans="2:14" hidden="1" x14ac:dyDescent="0.25">
      <c r="B3696" s="2">
        <v>43062</v>
      </c>
      <c r="C3696" s="7">
        <f>YEAR(base[[#This Row],[Data]])</f>
        <v>2017</v>
      </c>
      <c r="D3696" s="7" t="str">
        <f>UPPER(TEXT(base[[#This Row],[Data]],"mmm"))</f>
        <v>NOV</v>
      </c>
      <c r="E3696" t="s">
        <v>19</v>
      </c>
      <c r="F3696" t="s">
        <v>16</v>
      </c>
      <c r="G3696" t="str">
        <f>PROPER(base[[#This Row],[Evento]]&amp;" "&amp;base[[#This Row],[Tipo]])</f>
        <v>Bodas Adulto</v>
      </c>
      <c r="H3696" t="s">
        <v>15</v>
      </c>
      <c r="I3696">
        <v>100</v>
      </c>
      <c r="J3696" s="3">
        <f>VLOOKUP(_xlfn.CONCAT(base[[#This Row],[Evento]],base[[#This Row],[Tipo]]),'[1]tabela de preços'!$D$4:$E$14,2,0)</f>
        <v>150</v>
      </c>
      <c r="K3696" s="3">
        <v>15000</v>
      </c>
      <c r="L3696" s="3">
        <v>5659</v>
      </c>
      <c r="M3696" s="3">
        <v>9341</v>
      </c>
      <c r="N3696" t="s">
        <v>24</v>
      </c>
    </row>
    <row r="3697" spans="2:14" hidden="1" x14ac:dyDescent="0.25">
      <c r="B3697" s="2">
        <v>42608</v>
      </c>
      <c r="C3697" s="7">
        <f>YEAR(base[[#This Row],[Data]])</f>
        <v>2016</v>
      </c>
      <c r="D3697" s="7" t="str">
        <f>UPPER(TEXT(base[[#This Row],[Data]],"mmm"))</f>
        <v>AGO</v>
      </c>
      <c r="E3697" t="s">
        <v>19</v>
      </c>
      <c r="F3697" t="s">
        <v>17</v>
      </c>
      <c r="G3697" t="str">
        <f>PROPER(base[[#This Row],[Evento]]&amp;" "&amp;base[[#This Row],[Tipo]])</f>
        <v>Bodas Melhor Idade</v>
      </c>
      <c r="H3697" t="s">
        <v>12</v>
      </c>
      <c r="I3697">
        <v>200</v>
      </c>
      <c r="J3697" s="3">
        <f>VLOOKUP(_xlfn.CONCAT(base[[#This Row],[Evento]],base[[#This Row],[Tipo]]),'[1]tabela de preços'!$D$4:$E$14,2,0)</f>
        <v>120</v>
      </c>
      <c r="K3697" s="3">
        <v>24000</v>
      </c>
      <c r="L3697" s="3">
        <v>10485</v>
      </c>
      <c r="M3697" s="3">
        <v>13515</v>
      </c>
      <c r="N3697" t="s">
        <v>24</v>
      </c>
    </row>
    <row r="3698" spans="2:14" hidden="1" x14ac:dyDescent="0.25">
      <c r="B3698" s="2">
        <v>43054</v>
      </c>
      <c r="C3698" s="7">
        <f>YEAR(base[[#This Row],[Data]])</f>
        <v>2017</v>
      </c>
      <c r="D3698" s="7" t="str">
        <f>UPPER(TEXT(base[[#This Row],[Data]],"mmm"))</f>
        <v>NOV</v>
      </c>
      <c r="E3698" t="s">
        <v>20</v>
      </c>
      <c r="F3698" t="s">
        <v>16</v>
      </c>
      <c r="G3698" t="str">
        <f>PROPER(base[[#This Row],[Evento]]&amp;" "&amp;base[[#This Row],[Tipo]])</f>
        <v>Empresa Adulto</v>
      </c>
      <c r="H3698" t="s">
        <v>15</v>
      </c>
      <c r="I3698">
        <v>50</v>
      </c>
      <c r="J3698" s="3">
        <f>VLOOKUP(_xlfn.CONCAT(base[[#This Row],[Evento]],base[[#This Row],[Tipo]]),'[1]tabela de preços'!$D$4:$E$14,2,0)</f>
        <v>100</v>
      </c>
      <c r="K3698" s="3">
        <v>5000</v>
      </c>
      <c r="L3698" s="3">
        <v>1977</v>
      </c>
      <c r="M3698" s="3">
        <v>3023</v>
      </c>
      <c r="N3698" t="s">
        <v>24</v>
      </c>
    </row>
    <row r="3699" spans="2:14" hidden="1" x14ac:dyDescent="0.25">
      <c r="B3699" s="2">
        <v>42943</v>
      </c>
      <c r="C3699" s="7">
        <f>YEAR(base[[#This Row],[Data]])</f>
        <v>2017</v>
      </c>
      <c r="D3699" s="7" t="str">
        <f>UPPER(TEXT(base[[#This Row],[Data]],"mmm"))</f>
        <v>JUL</v>
      </c>
      <c r="E3699" t="s">
        <v>21</v>
      </c>
      <c r="F3699" t="s">
        <v>14</v>
      </c>
      <c r="G3699" t="str">
        <f>PROPER(base[[#This Row],[Evento]]&amp;" "&amp;base[[#This Row],[Tipo]])</f>
        <v>15 Anos Teen</v>
      </c>
      <c r="H3699" t="s">
        <v>12</v>
      </c>
      <c r="I3699">
        <v>100</v>
      </c>
      <c r="J3699" s="3">
        <f>VLOOKUP(_xlfn.CONCAT(base[[#This Row],[Evento]],base[[#This Row],[Tipo]]),'[1]tabela de preços'!$D$4:$E$14,2,0)</f>
        <v>90</v>
      </c>
      <c r="K3699" s="3">
        <v>9000</v>
      </c>
      <c r="L3699" s="3">
        <v>3049</v>
      </c>
      <c r="M3699" s="3">
        <v>5951</v>
      </c>
      <c r="N3699" t="s">
        <v>24</v>
      </c>
    </row>
    <row r="3700" spans="2:14" hidden="1" x14ac:dyDescent="0.25">
      <c r="B3700" s="2">
        <v>42638</v>
      </c>
      <c r="C3700" s="7">
        <f>YEAR(base[[#This Row],[Data]])</f>
        <v>2016</v>
      </c>
      <c r="D3700" s="7" t="str">
        <f>UPPER(TEXT(base[[#This Row],[Data]],"mmm"))</f>
        <v>SET</v>
      </c>
      <c r="E3700" t="s">
        <v>22</v>
      </c>
      <c r="F3700" t="s">
        <v>16</v>
      </c>
      <c r="G3700" t="str">
        <f>PROPER(base[[#This Row],[Evento]]&amp;" "&amp;base[[#This Row],[Tipo]])</f>
        <v>Despedida Adulto</v>
      </c>
      <c r="H3700" t="s">
        <v>15</v>
      </c>
      <c r="I3700">
        <v>150</v>
      </c>
      <c r="J3700" s="3">
        <f>VLOOKUP(_xlfn.CONCAT(base[[#This Row],[Evento]],base[[#This Row],[Tipo]]),'[1]tabela de preços'!$D$4:$E$14,2,0)</f>
        <v>120</v>
      </c>
      <c r="K3700" s="3">
        <v>18000</v>
      </c>
      <c r="L3700" s="3">
        <v>7146</v>
      </c>
      <c r="M3700" s="3">
        <v>10854</v>
      </c>
      <c r="N3700" t="s">
        <v>24</v>
      </c>
    </row>
    <row r="3701" spans="2:14" hidden="1" x14ac:dyDescent="0.25">
      <c r="B3701" s="2">
        <v>42590</v>
      </c>
      <c r="C3701" s="7">
        <f>YEAR(base[[#This Row],[Data]])</f>
        <v>2016</v>
      </c>
      <c r="D3701" s="7" t="str">
        <f>UPPER(TEXT(base[[#This Row],[Data]],"mmm"))</f>
        <v>AGO</v>
      </c>
      <c r="E3701" t="s">
        <v>10</v>
      </c>
      <c r="F3701" t="s">
        <v>11</v>
      </c>
      <c r="G3701" t="str">
        <f>PROPER(base[[#This Row],[Evento]]&amp;" "&amp;base[[#This Row],[Tipo]])</f>
        <v>Aniversário Infantil</v>
      </c>
      <c r="H3701" t="s">
        <v>12</v>
      </c>
      <c r="I3701">
        <v>50</v>
      </c>
      <c r="J3701" s="3">
        <f>VLOOKUP(_xlfn.CONCAT(base[[#This Row],[Evento]],base[[#This Row],[Tipo]]),'[1]tabela de preços'!$D$4:$E$14,2,0)</f>
        <v>70</v>
      </c>
      <c r="K3701" s="3">
        <v>3500</v>
      </c>
      <c r="L3701" s="3">
        <v>1219</v>
      </c>
      <c r="M3701" s="3">
        <v>2281</v>
      </c>
      <c r="N3701" t="s">
        <v>24</v>
      </c>
    </row>
    <row r="3702" spans="2:14" hidden="1" x14ac:dyDescent="0.25">
      <c r="B3702" s="2">
        <v>42939</v>
      </c>
      <c r="C3702" s="7">
        <f>YEAR(base[[#This Row],[Data]])</f>
        <v>2017</v>
      </c>
      <c r="D3702" s="7" t="str">
        <f>UPPER(TEXT(base[[#This Row],[Data]],"mmm"))</f>
        <v>JUL</v>
      </c>
      <c r="E3702" t="s">
        <v>10</v>
      </c>
      <c r="F3702" t="s">
        <v>14</v>
      </c>
      <c r="G3702" t="str">
        <f>PROPER(base[[#This Row],[Evento]]&amp;" "&amp;base[[#This Row],[Tipo]])</f>
        <v>Aniversário Teen</v>
      </c>
      <c r="H3702" t="s">
        <v>15</v>
      </c>
      <c r="I3702">
        <v>100</v>
      </c>
      <c r="J3702" s="3">
        <f>VLOOKUP(_xlfn.CONCAT(base[[#This Row],[Evento]],base[[#This Row],[Tipo]]),'[1]tabela de preços'!$D$4:$E$14,2,0)</f>
        <v>90</v>
      </c>
      <c r="K3702" s="3">
        <v>9000</v>
      </c>
      <c r="L3702" s="3">
        <v>3697</v>
      </c>
      <c r="M3702" s="3">
        <v>5303</v>
      </c>
      <c r="N3702" t="s">
        <v>24</v>
      </c>
    </row>
    <row r="3703" spans="2:14" hidden="1" x14ac:dyDescent="0.25">
      <c r="B3703" s="2">
        <v>42875</v>
      </c>
      <c r="C3703" s="7">
        <f>YEAR(base[[#This Row],[Data]])</f>
        <v>2017</v>
      </c>
      <c r="D3703" s="7" t="str">
        <f>UPPER(TEXT(base[[#This Row],[Data]],"mmm"))</f>
        <v>MAI</v>
      </c>
      <c r="E3703" t="s">
        <v>10</v>
      </c>
      <c r="F3703" t="s">
        <v>16</v>
      </c>
      <c r="G3703" t="str">
        <f>PROPER(base[[#This Row],[Evento]]&amp;" "&amp;base[[#This Row],[Tipo]])</f>
        <v>Aniversário Adulto</v>
      </c>
      <c r="H3703" t="s">
        <v>12</v>
      </c>
      <c r="I3703">
        <v>150</v>
      </c>
      <c r="J3703" s="3">
        <f>VLOOKUP(_xlfn.CONCAT(base[[#This Row],[Evento]],base[[#This Row],[Tipo]]),'[1]tabela de preços'!$D$4:$E$14,2,0)</f>
        <v>120</v>
      </c>
      <c r="K3703" s="3">
        <v>18000</v>
      </c>
      <c r="L3703" s="3">
        <v>6402</v>
      </c>
      <c r="M3703" s="3">
        <v>11598</v>
      </c>
      <c r="N3703" t="s">
        <v>24</v>
      </c>
    </row>
    <row r="3704" spans="2:14" hidden="1" x14ac:dyDescent="0.25">
      <c r="B3704" s="2">
        <v>42563</v>
      </c>
      <c r="C3704" s="7">
        <f>YEAR(base[[#This Row],[Data]])</f>
        <v>2016</v>
      </c>
      <c r="D3704" s="7" t="str">
        <f>UPPER(TEXT(base[[#This Row],[Data]],"mmm"))</f>
        <v>JUL</v>
      </c>
      <c r="E3704" t="s">
        <v>10</v>
      </c>
      <c r="F3704" t="s">
        <v>17</v>
      </c>
      <c r="G3704" t="str">
        <f>PROPER(base[[#This Row],[Evento]]&amp;" "&amp;base[[#This Row],[Tipo]])</f>
        <v>Aniversário Melhor Idade</v>
      </c>
      <c r="H3704" t="s">
        <v>15</v>
      </c>
      <c r="I3704">
        <v>70</v>
      </c>
      <c r="J3704" s="3">
        <f>VLOOKUP(_xlfn.CONCAT(base[[#This Row],[Evento]],base[[#This Row],[Tipo]]),'[1]tabela de preços'!$D$4:$E$14,2,0)</f>
        <v>120</v>
      </c>
      <c r="K3704" s="3">
        <v>8400</v>
      </c>
      <c r="L3704" s="3">
        <v>3637</v>
      </c>
      <c r="M3704" s="3">
        <v>4763</v>
      </c>
      <c r="N3704" t="s">
        <v>24</v>
      </c>
    </row>
    <row r="3705" spans="2:14" hidden="1" x14ac:dyDescent="0.25">
      <c r="B3705" s="2">
        <v>42788</v>
      </c>
      <c r="C3705" s="7">
        <f>YEAR(base[[#This Row],[Data]])</f>
        <v>2017</v>
      </c>
      <c r="D3705" s="7" t="str">
        <f>UPPER(TEXT(base[[#This Row],[Data]],"mmm"))</f>
        <v>FEV</v>
      </c>
      <c r="E3705" t="s">
        <v>18</v>
      </c>
      <c r="F3705" t="s">
        <v>16</v>
      </c>
      <c r="G3705" t="str">
        <f>PROPER(base[[#This Row],[Evento]]&amp;" "&amp;base[[#This Row],[Tipo]])</f>
        <v>Casamento Adulto</v>
      </c>
      <c r="H3705" t="s">
        <v>12</v>
      </c>
      <c r="I3705">
        <v>120</v>
      </c>
      <c r="J3705" s="3">
        <f>VLOOKUP(_xlfn.CONCAT(base[[#This Row],[Evento]],base[[#This Row],[Tipo]]),'[1]tabela de preços'!$D$4:$E$14,2,0)</f>
        <v>150</v>
      </c>
      <c r="K3705" s="3">
        <v>18000</v>
      </c>
      <c r="L3705" s="3">
        <v>6936</v>
      </c>
      <c r="M3705" s="3">
        <v>11064</v>
      </c>
      <c r="N3705" t="s">
        <v>24</v>
      </c>
    </row>
    <row r="3706" spans="2:14" hidden="1" x14ac:dyDescent="0.25">
      <c r="B3706" s="2">
        <v>42921</v>
      </c>
      <c r="C3706" s="7">
        <f>YEAR(base[[#This Row],[Data]])</f>
        <v>2017</v>
      </c>
      <c r="D3706" s="7" t="str">
        <f>UPPER(TEXT(base[[#This Row],[Data]],"mmm"))</f>
        <v>JUL</v>
      </c>
      <c r="E3706" t="s">
        <v>19</v>
      </c>
      <c r="F3706" t="s">
        <v>16</v>
      </c>
      <c r="G3706" t="str">
        <f>PROPER(base[[#This Row],[Evento]]&amp;" "&amp;base[[#This Row],[Tipo]])</f>
        <v>Bodas Adulto</v>
      </c>
      <c r="H3706" t="s">
        <v>15</v>
      </c>
      <c r="I3706">
        <v>100</v>
      </c>
      <c r="J3706" s="3">
        <f>VLOOKUP(_xlfn.CONCAT(base[[#This Row],[Evento]],base[[#This Row],[Tipo]]),'[1]tabela de preços'!$D$4:$E$14,2,0)</f>
        <v>150</v>
      </c>
      <c r="K3706" s="3">
        <v>15000</v>
      </c>
      <c r="L3706" s="3">
        <v>6178</v>
      </c>
      <c r="M3706" s="3">
        <v>8822</v>
      </c>
      <c r="N3706" t="s">
        <v>24</v>
      </c>
    </row>
    <row r="3707" spans="2:14" hidden="1" x14ac:dyDescent="0.25">
      <c r="B3707" s="2">
        <v>42592</v>
      </c>
      <c r="C3707" s="7">
        <f>YEAR(base[[#This Row],[Data]])</f>
        <v>2016</v>
      </c>
      <c r="D3707" s="7" t="str">
        <f>UPPER(TEXT(base[[#This Row],[Data]],"mmm"))</f>
        <v>AGO</v>
      </c>
      <c r="E3707" t="s">
        <v>19</v>
      </c>
      <c r="F3707" t="s">
        <v>17</v>
      </c>
      <c r="G3707" t="str">
        <f>PROPER(base[[#This Row],[Evento]]&amp;" "&amp;base[[#This Row],[Tipo]])</f>
        <v>Bodas Melhor Idade</v>
      </c>
      <c r="H3707" t="s">
        <v>12</v>
      </c>
      <c r="I3707">
        <v>200</v>
      </c>
      <c r="J3707" s="3">
        <f>VLOOKUP(_xlfn.CONCAT(base[[#This Row],[Evento]],base[[#This Row],[Tipo]]),'[1]tabela de preços'!$D$4:$E$14,2,0)</f>
        <v>120</v>
      </c>
      <c r="K3707" s="3">
        <v>24000</v>
      </c>
      <c r="L3707" s="3">
        <v>8760</v>
      </c>
      <c r="M3707" s="3">
        <v>15240</v>
      </c>
      <c r="N3707" t="s">
        <v>24</v>
      </c>
    </row>
    <row r="3708" spans="2:14" hidden="1" x14ac:dyDescent="0.25">
      <c r="B3708" s="2">
        <v>42645</v>
      </c>
      <c r="C3708" s="7">
        <f>YEAR(base[[#This Row],[Data]])</f>
        <v>2016</v>
      </c>
      <c r="D3708" s="7" t="str">
        <f>UPPER(TEXT(base[[#This Row],[Data]],"mmm"))</f>
        <v>OUT</v>
      </c>
      <c r="E3708" t="s">
        <v>20</v>
      </c>
      <c r="F3708" t="s">
        <v>16</v>
      </c>
      <c r="G3708" t="str">
        <f>PROPER(base[[#This Row],[Evento]]&amp;" "&amp;base[[#This Row],[Tipo]])</f>
        <v>Empresa Adulto</v>
      </c>
      <c r="H3708" t="s">
        <v>15</v>
      </c>
      <c r="I3708">
        <v>50</v>
      </c>
      <c r="J3708" s="3">
        <f>VLOOKUP(_xlfn.CONCAT(base[[#This Row],[Evento]],base[[#This Row],[Tipo]]),'[1]tabela de preços'!$D$4:$E$14,2,0)</f>
        <v>100</v>
      </c>
      <c r="K3708" s="3">
        <v>5000</v>
      </c>
      <c r="L3708" s="3">
        <v>1693</v>
      </c>
      <c r="M3708" s="3">
        <v>3307</v>
      </c>
      <c r="N3708" t="s">
        <v>24</v>
      </c>
    </row>
    <row r="3709" spans="2:14" hidden="1" x14ac:dyDescent="0.25">
      <c r="B3709" s="2">
        <v>42442</v>
      </c>
      <c r="C3709" s="7">
        <f>YEAR(base[[#This Row],[Data]])</f>
        <v>2016</v>
      </c>
      <c r="D3709" s="7" t="str">
        <f>UPPER(TEXT(base[[#This Row],[Data]],"mmm"))</f>
        <v>MAR</v>
      </c>
      <c r="E3709" t="s">
        <v>21</v>
      </c>
      <c r="F3709" t="s">
        <v>14</v>
      </c>
      <c r="G3709" t="str">
        <f>PROPER(base[[#This Row],[Evento]]&amp;" "&amp;base[[#This Row],[Tipo]])</f>
        <v>15 Anos Teen</v>
      </c>
      <c r="H3709" t="s">
        <v>12</v>
      </c>
      <c r="I3709">
        <v>100</v>
      </c>
      <c r="J3709" s="3">
        <f>VLOOKUP(_xlfn.CONCAT(base[[#This Row],[Evento]],base[[#This Row],[Tipo]]),'[1]tabela de preços'!$D$4:$E$14,2,0)</f>
        <v>90</v>
      </c>
      <c r="K3709" s="3">
        <v>9000</v>
      </c>
      <c r="L3709" s="3">
        <v>3496</v>
      </c>
      <c r="M3709" s="3">
        <v>5504</v>
      </c>
      <c r="N3709" t="s">
        <v>24</v>
      </c>
    </row>
    <row r="3710" spans="2:14" x14ac:dyDescent="0.25">
      <c r="B3710" s="2">
        <v>42742</v>
      </c>
      <c r="C3710" s="7">
        <f>YEAR(base[[#This Row],[Data]])</f>
        <v>2017</v>
      </c>
      <c r="D3710" s="7" t="str">
        <f>UPPER(TEXT(base[[#This Row],[Data]],"mmm"))</f>
        <v>JAN</v>
      </c>
      <c r="E3710" t="s">
        <v>22</v>
      </c>
      <c r="F3710" t="s">
        <v>16</v>
      </c>
      <c r="G3710" t="str">
        <f>PROPER(base[[#This Row],[Evento]]&amp;" "&amp;base[[#This Row],[Tipo]])</f>
        <v>Despedida Adulto</v>
      </c>
      <c r="H3710" t="s">
        <v>15</v>
      </c>
      <c r="I3710">
        <v>150</v>
      </c>
      <c r="J3710" s="3">
        <f>VLOOKUP(_xlfn.CONCAT(base[[#This Row],[Evento]],base[[#This Row],[Tipo]]),'[1]tabela de preços'!$D$4:$E$14,2,0)</f>
        <v>120</v>
      </c>
      <c r="K3710" s="3">
        <v>18000</v>
      </c>
      <c r="L3710" s="3">
        <v>6352</v>
      </c>
      <c r="M3710" s="3">
        <v>11648</v>
      </c>
      <c r="N3710" t="s">
        <v>24</v>
      </c>
    </row>
    <row r="3711" spans="2:14" hidden="1" x14ac:dyDescent="0.25">
      <c r="B3711" s="2">
        <v>42397</v>
      </c>
      <c r="C3711" s="7">
        <f>YEAR(base[[#This Row],[Data]])</f>
        <v>2016</v>
      </c>
      <c r="D3711" s="7" t="str">
        <f>UPPER(TEXT(base[[#This Row],[Data]],"mmm"))</f>
        <v>JAN</v>
      </c>
      <c r="E3711" t="s">
        <v>10</v>
      </c>
      <c r="F3711" t="s">
        <v>11</v>
      </c>
      <c r="G3711" t="str">
        <f>PROPER(base[[#This Row],[Evento]]&amp;" "&amp;base[[#This Row],[Tipo]])</f>
        <v>Aniversário Infantil</v>
      </c>
      <c r="H3711" t="s">
        <v>12</v>
      </c>
      <c r="I3711">
        <v>50</v>
      </c>
      <c r="J3711" s="3">
        <f>VLOOKUP(_xlfn.CONCAT(base[[#This Row],[Evento]],base[[#This Row],[Tipo]]),'[1]tabela de preços'!$D$4:$E$14,2,0)</f>
        <v>70</v>
      </c>
      <c r="K3711" s="3">
        <v>3500</v>
      </c>
      <c r="L3711" s="3">
        <v>1409</v>
      </c>
      <c r="M3711" s="3">
        <v>2091</v>
      </c>
      <c r="N3711" t="s">
        <v>24</v>
      </c>
    </row>
    <row r="3712" spans="2:14" hidden="1" x14ac:dyDescent="0.25">
      <c r="B3712" s="2">
        <v>42717</v>
      </c>
      <c r="C3712" s="7">
        <f>YEAR(base[[#This Row],[Data]])</f>
        <v>2016</v>
      </c>
      <c r="D3712" s="7" t="str">
        <f>UPPER(TEXT(base[[#This Row],[Data]],"mmm"))</f>
        <v>DEZ</v>
      </c>
      <c r="E3712" t="s">
        <v>10</v>
      </c>
      <c r="F3712" t="s">
        <v>14</v>
      </c>
      <c r="G3712" t="str">
        <f>PROPER(base[[#This Row],[Evento]]&amp;" "&amp;base[[#This Row],[Tipo]])</f>
        <v>Aniversário Teen</v>
      </c>
      <c r="H3712" t="s">
        <v>15</v>
      </c>
      <c r="I3712">
        <v>100</v>
      </c>
      <c r="J3712" s="3">
        <f>VLOOKUP(_xlfn.CONCAT(base[[#This Row],[Evento]],base[[#This Row],[Tipo]]),'[1]tabela de preços'!$D$4:$E$14,2,0)</f>
        <v>90</v>
      </c>
      <c r="K3712" s="3">
        <v>9000</v>
      </c>
      <c r="L3712" s="3">
        <v>3048</v>
      </c>
      <c r="M3712" s="3">
        <v>5952</v>
      </c>
      <c r="N3712" t="s">
        <v>24</v>
      </c>
    </row>
    <row r="3713" spans="2:14" hidden="1" x14ac:dyDescent="0.25">
      <c r="B3713" s="2">
        <v>42555</v>
      </c>
      <c r="C3713" s="7">
        <f>YEAR(base[[#This Row],[Data]])</f>
        <v>2016</v>
      </c>
      <c r="D3713" s="7" t="str">
        <f>UPPER(TEXT(base[[#This Row],[Data]],"mmm"))</f>
        <v>JUL</v>
      </c>
      <c r="E3713" t="s">
        <v>10</v>
      </c>
      <c r="F3713" t="s">
        <v>16</v>
      </c>
      <c r="G3713" t="str">
        <f>PROPER(base[[#This Row],[Evento]]&amp;" "&amp;base[[#This Row],[Tipo]])</f>
        <v>Aniversário Adulto</v>
      </c>
      <c r="H3713" t="s">
        <v>12</v>
      </c>
      <c r="I3713">
        <v>150</v>
      </c>
      <c r="J3713" s="3">
        <f>VLOOKUP(_xlfn.CONCAT(base[[#This Row],[Evento]],base[[#This Row],[Tipo]]),'[1]tabela de preços'!$D$4:$E$14,2,0)</f>
        <v>120</v>
      </c>
      <c r="K3713" s="3">
        <v>18000</v>
      </c>
      <c r="L3713" s="3">
        <v>6627</v>
      </c>
      <c r="M3713" s="3">
        <v>11373</v>
      </c>
      <c r="N3713" t="s">
        <v>24</v>
      </c>
    </row>
    <row r="3714" spans="2:14" hidden="1" x14ac:dyDescent="0.25">
      <c r="B3714" s="2">
        <v>42979</v>
      </c>
      <c r="C3714" s="7">
        <f>YEAR(base[[#This Row],[Data]])</f>
        <v>2017</v>
      </c>
      <c r="D3714" s="7" t="str">
        <f>UPPER(TEXT(base[[#This Row],[Data]],"mmm"))</f>
        <v>SET</v>
      </c>
      <c r="E3714" t="s">
        <v>10</v>
      </c>
      <c r="F3714" t="s">
        <v>17</v>
      </c>
      <c r="G3714" t="str">
        <f>PROPER(base[[#This Row],[Evento]]&amp;" "&amp;base[[#This Row],[Tipo]])</f>
        <v>Aniversário Melhor Idade</v>
      </c>
      <c r="H3714" t="s">
        <v>15</v>
      </c>
      <c r="I3714">
        <v>70</v>
      </c>
      <c r="J3714" s="3">
        <f>VLOOKUP(_xlfn.CONCAT(base[[#This Row],[Evento]],base[[#This Row],[Tipo]]),'[1]tabela de preços'!$D$4:$E$14,2,0)</f>
        <v>120</v>
      </c>
      <c r="K3714" s="3">
        <v>8400</v>
      </c>
      <c r="L3714" s="3">
        <v>3108</v>
      </c>
      <c r="M3714" s="3">
        <v>5292</v>
      </c>
      <c r="N3714" t="s">
        <v>24</v>
      </c>
    </row>
    <row r="3715" spans="2:14" hidden="1" x14ac:dyDescent="0.25">
      <c r="B3715" s="2">
        <v>42465</v>
      </c>
      <c r="C3715" s="7">
        <f>YEAR(base[[#This Row],[Data]])</f>
        <v>2016</v>
      </c>
      <c r="D3715" s="7" t="str">
        <f>UPPER(TEXT(base[[#This Row],[Data]],"mmm"))</f>
        <v>ABR</v>
      </c>
      <c r="E3715" t="s">
        <v>18</v>
      </c>
      <c r="F3715" t="s">
        <v>16</v>
      </c>
      <c r="G3715" t="str">
        <f>PROPER(base[[#This Row],[Evento]]&amp;" "&amp;base[[#This Row],[Tipo]])</f>
        <v>Casamento Adulto</v>
      </c>
      <c r="H3715" t="s">
        <v>12</v>
      </c>
      <c r="I3715">
        <v>120</v>
      </c>
      <c r="J3715" s="3">
        <f>VLOOKUP(_xlfn.CONCAT(base[[#This Row],[Evento]],base[[#This Row],[Tipo]]),'[1]tabela de preços'!$D$4:$E$14,2,0)</f>
        <v>150</v>
      </c>
      <c r="K3715" s="3">
        <v>18000</v>
      </c>
      <c r="L3715" s="3">
        <v>5973</v>
      </c>
      <c r="M3715" s="3">
        <v>12027</v>
      </c>
      <c r="N3715" t="s">
        <v>24</v>
      </c>
    </row>
    <row r="3716" spans="2:14" hidden="1" x14ac:dyDescent="0.25">
      <c r="B3716" s="2">
        <v>42928</v>
      </c>
      <c r="C3716" s="7">
        <f>YEAR(base[[#This Row],[Data]])</f>
        <v>2017</v>
      </c>
      <c r="D3716" s="7" t="str">
        <f>UPPER(TEXT(base[[#This Row],[Data]],"mmm"))</f>
        <v>JUL</v>
      </c>
      <c r="E3716" t="s">
        <v>19</v>
      </c>
      <c r="F3716" t="s">
        <v>16</v>
      </c>
      <c r="G3716" t="str">
        <f>PROPER(base[[#This Row],[Evento]]&amp;" "&amp;base[[#This Row],[Tipo]])</f>
        <v>Bodas Adulto</v>
      </c>
      <c r="H3716" t="s">
        <v>15</v>
      </c>
      <c r="I3716">
        <v>100</v>
      </c>
      <c r="J3716" s="3">
        <f>VLOOKUP(_xlfn.CONCAT(base[[#This Row],[Evento]],base[[#This Row],[Tipo]]),'[1]tabela de preços'!$D$4:$E$14,2,0)</f>
        <v>150</v>
      </c>
      <c r="K3716" s="3">
        <v>15000</v>
      </c>
      <c r="L3716" s="3">
        <v>5836</v>
      </c>
      <c r="M3716" s="3">
        <v>9164</v>
      </c>
      <c r="N3716" t="s">
        <v>24</v>
      </c>
    </row>
    <row r="3717" spans="2:14" hidden="1" x14ac:dyDescent="0.25">
      <c r="B3717" s="2">
        <v>42605</v>
      </c>
      <c r="C3717" s="7">
        <f>YEAR(base[[#This Row],[Data]])</f>
        <v>2016</v>
      </c>
      <c r="D3717" s="7" t="str">
        <f>UPPER(TEXT(base[[#This Row],[Data]],"mmm"))</f>
        <v>AGO</v>
      </c>
      <c r="E3717" t="s">
        <v>19</v>
      </c>
      <c r="F3717" t="s">
        <v>17</v>
      </c>
      <c r="G3717" t="str">
        <f>PROPER(base[[#This Row],[Evento]]&amp;" "&amp;base[[#This Row],[Tipo]])</f>
        <v>Bodas Melhor Idade</v>
      </c>
      <c r="H3717" t="s">
        <v>12</v>
      </c>
      <c r="I3717">
        <v>200</v>
      </c>
      <c r="J3717" s="3">
        <f>VLOOKUP(_xlfn.CONCAT(base[[#This Row],[Evento]],base[[#This Row],[Tipo]]),'[1]tabela de preços'!$D$4:$E$14,2,0)</f>
        <v>120</v>
      </c>
      <c r="K3717" s="3">
        <v>24000</v>
      </c>
      <c r="L3717" s="3">
        <v>10512</v>
      </c>
      <c r="M3717" s="3">
        <v>13488</v>
      </c>
      <c r="N3717" t="s">
        <v>24</v>
      </c>
    </row>
    <row r="3718" spans="2:14" hidden="1" x14ac:dyDescent="0.25">
      <c r="B3718" s="2">
        <v>42919</v>
      </c>
      <c r="C3718" s="7">
        <f>YEAR(base[[#This Row],[Data]])</f>
        <v>2017</v>
      </c>
      <c r="D3718" s="7" t="str">
        <f>UPPER(TEXT(base[[#This Row],[Data]],"mmm"))</f>
        <v>JUL</v>
      </c>
      <c r="E3718" t="s">
        <v>20</v>
      </c>
      <c r="F3718" t="s">
        <v>16</v>
      </c>
      <c r="G3718" t="str">
        <f>PROPER(base[[#This Row],[Evento]]&amp;" "&amp;base[[#This Row],[Tipo]])</f>
        <v>Empresa Adulto</v>
      </c>
      <c r="H3718" t="s">
        <v>15</v>
      </c>
      <c r="I3718">
        <v>50</v>
      </c>
      <c r="J3718" s="3">
        <f>VLOOKUP(_xlfn.CONCAT(base[[#This Row],[Evento]],base[[#This Row],[Tipo]]),'[1]tabela de preços'!$D$4:$E$14,2,0)</f>
        <v>100</v>
      </c>
      <c r="K3718" s="3">
        <v>5000</v>
      </c>
      <c r="L3718" s="3">
        <v>1655</v>
      </c>
      <c r="M3718" s="3">
        <v>3345</v>
      </c>
      <c r="N3718" t="s">
        <v>24</v>
      </c>
    </row>
    <row r="3719" spans="2:14" hidden="1" x14ac:dyDescent="0.25">
      <c r="B3719" s="2">
        <v>42980</v>
      </c>
      <c r="C3719" s="7">
        <f>YEAR(base[[#This Row],[Data]])</f>
        <v>2017</v>
      </c>
      <c r="D3719" s="7" t="str">
        <f>UPPER(TEXT(base[[#This Row],[Data]],"mmm"))</f>
        <v>SET</v>
      </c>
      <c r="E3719" t="s">
        <v>21</v>
      </c>
      <c r="F3719" t="s">
        <v>14</v>
      </c>
      <c r="G3719" t="str">
        <f>PROPER(base[[#This Row],[Evento]]&amp;" "&amp;base[[#This Row],[Tipo]])</f>
        <v>15 Anos Teen</v>
      </c>
      <c r="H3719" t="s">
        <v>12</v>
      </c>
      <c r="I3719">
        <v>100</v>
      </c>
      <c r="J3719" s="3">
        <f>VLOOKUP(_xlfn.CONCAT(base[[#This Row],[Evento]],base[[#This Row],[Tipo]]),'[1]tabela de preços'!$D$4:$E$14,2,0)</f>
        <v>90</v>
      </c>
      <c r="K3719" s="3">
        <v>9000</v>
      </c>
      <c r="L3719" s="3">
        <v>3568</v>
      </c>
      <c r="M3719" s="3">
        <v>5432</v>
      </c>
      <c r="N3719" t="s">
        <v>24</v>
      </c>
    </row>
    <row r="3720" spans="2:14" hidden="1" x14ac:dyDescent="0.25">
      <c r="B3720" s="2">
        <v>42974</v>
      </c>
      <c r="C3720" s="7">
        <f>YEAR(base[[#This Row],[Data]])</f>
        <v>2017</v>
      </c>
      <c r="D3720" s="7" t="str">
        <f>UPPER(TEXT(base[[#This Row],[Data]],"mmm"))</f>
        <v>AGO</v>
      </c>
      <c r="E3720" t="s">
        <v>22</v>
      </c>
      <c r="F3720" t="s">
        <v>16</v>
      </c>
      <c r="G3720" t="str">
        <f>PROPER(base[[#This Row],[Evento]]&amp;" "&amp;base[[#This Row],[Tipo]])</f>
        <v>Despedida Adulto</v>
      </c>
      <c r="H3720" t="s">
        <v>15</v>
      </c>
      <c r="I3720">
        <v>150</v>
      </c>
      <c r="J3720" s="3">
        <f>VLOOKUP(_xlfn.CONCAT(base[[#This Row],[Evento]],base[[#This Row],[Tipo]]),'[1]tabela de preços'!$D$4:$E$14,2,0)</f>
        <v>120</v>
      </c>
      <c r="K3720" s="3">
        <v>18000</v>
      </c>
      <c r="L3720" s="3">
        <v>5999</v>
      </c>
      <c r="M3720" s="3">
        <v>12001</v>
      </c>
      <c r="N3720" t="s">
        <v>24</v>
      </c>
    </row>
    <row r="3721" spans="2:14" hidden="1" x14ac:dyDescent="0.25">
      <c r="B3721" s="2">
        <v>42457</v>
      </c>
      <c r="C3721" s="7">
        <f>YEAR(base[[#This Row],[Data]])</f>
        <v>2016</v>
      </c>
      <c r="D3721" s="7" t="str">
        <f>UPPER(TEXT(base[[#This Row],[Data]],"mmm"))</f>
        <v>MAR</v>
      </c>
      <c r="E3721" t="s">
        <v>10</v>
      </c>
      <c r="F3721" t="s">
        <v>11</v>
      </c>
      <c r="G3721" t="str">
        <f>PROPER(base[[#This Row],[Evento]]&amp;" "&amp;base[[#This Row],[Tipo]])</f>
        <v>Aniversário Infantil</v>
      </c>
      <c r="H3721" t="s">
        <v>12</v>
      </c>
      <c r="I3721">
        <v>50</v>
      </c>
      <c r="J3721" s="3">
        <f>VLOOKUP(_xlfn.CONCAT(base[[#This Row],[Evento]],base[[#This Row],[Tipo]]),'[1]tabela de preços'!$D$4:$E$14,2,0)</f>
        <v>70</v>
      </c>
      <c r="K3721" s="3">
        <v>3500</v>
      </c>
      <c r="L3721" s="3">
        <v>1550</v>
      </c>
      <c r="M3721" s="3">
        <v>1950</v>
      </c>
      <c r="N3721" t="s">
        <v>24</v>
      </c>
    </row>
    <row r="3722" spans="2:14" hidden="1" x14ac:dyDescent="0.25">
      <c r="B3722" s="2">
        <v>43032</v>
      </c>
      <c r="C3722" s="7">
        <f>YEAR(base[[#This Row],[Data]])</f>
        <v>2017</v>
      </c>
      <c r="D3722" s="7" t="str">
        <f>UPPER(TEXT(base[[#This Row],[Data]],"mmm"))</f>
        <v>OUT</v>
      </c>
      <c r="E3722" t="s">
        <v>10</v>
      </c>
      <c r="F3722" t="s">
        <v>14</v>
      </c>
      <c r="G3722" t="str">
        <f>PROPER(base[[#This Row],[Evento]]&amp;" "&amp;base[[#This Row],[Tipo]])</f>
        <v>Aniversário Teen</v>
      </c>
      <c r="H3722" t="s">
        <v>15</v>
      </c>
      <c r="I3722">
        <v>100</v>
      </c>
      <c r="J3722" s="3">
        <f>VLOOKUP(_xlfn.CONCAT(base[[#This Row],[Evento]],base[[#This Row],[Tipo]]),'[1]tabela de preços'!$D$4:$E$14,2,0)</f>
        <v>90</v>
      </c>
      <c r="K3722" s="3">
        <v>9000</v>
      </c>
      <c r="L3722" s="3">
        <v>4009</v>
      </c>
      <c r="M3722" s="3">
        <v>4991</v>
      </c>
      <c r="N3722" t="s">
        <v>24</v>
      </c>
    </row>
    <row r="3723" spans="2:14" hidden="1" x14ac:dyDescent="0.25">
      <c r="B3723" s="2">
        <v>42902</v>
      </c>
      <c r="C3723" s="7">
        <f>YEAR(base[[#This Row],[Data]])</f>
        <v>2017</v>
      </c>
      <c r="D3723" s="7" t="str">
        <f>UPPER(TEXT(base[[#This Row],[Data]],"mmm"))</f>
        <v>JUN</v>
      </c>
      <c r="E3723" t="s">
        <v>10</v>
      </c>
      <c r="F3723" t="s">
        <v>16</v>
      </c>
      <c r="G3723" t="str">
        <f>PROPER(base[[#This Row],[Evento]]&amp;" "&amp;base[[#This Row],[Tipo]])</f>
        <v>Aniversário Adulto</v>
      </c>
      <c r="H3723" t="s">
        <v>12</v>
      </c>
      <c r="I3723">
        <v>150</v>
      </c>
      <c r="J3723" s="3">
        <f>VLOOKUP(_xlfn.CONCAT(base[[#This Row],[Evento]],base[[#This Row],[Tipo]]),'[1]tabela de preços'!$D$4:$E$14,2,0)</f>
        <v>120</v>
      </c>
      <c r="K3723" s="3">
        <v>18000</v>
      </c>
      <c r="L3723" s="3">
        <v>7451</v>
      </c>
      <c r="M3723" s="3">
        <v>10549</v>
      </c>
      <c r="N3723" t="s">
        <v>24</v>
      </c>
    </row>
    <row r="3724" spans="2:14" hidden="1" x14ac:dyDescent="0.25">
      <c r="B3724" s="2">
        <v>42769</v>
      </c>
      <c r="C3724" s="7">
        <f>YEAR(base[[#This Row],[Data]])</f>
        <v>2017</v>
      </c>
      <c r="D3724" s="7" t="str">
        <f>UPPER(TEXT(base[[#This Row],[Data]],"mmm"))</f>
        <v>FEV</v>
      </c>
      <c r="E3724" t="s">
        <v>10</v>
      </c>
      <c r="F3724" t="s">
        <v>17</v>
      </c>
      <c r="G3724" t="str">
        <f>PROPER(base[[#This Row],[Evento]]&amp;" "&amp;base[[#This Row],[Tipo]])</f>
        <v>Aniversário Melhor Idade</v>
      </c>
      <c r="H3724" t="s">
        <v>15</v>
      </c>
      <c r="I3724">
        <v>70</v>
      </c>
      <c r="J3724" s="3">
        <f>VLOOKUP(_xlfn.CONCAT(base[[#This Row],[Evento]],base[[#This Row],[Tipo]]),'[1]tabela de preços'!$D$4:$E$14,2,0)</f>
        <v>120</v>
      </c>
      <c r="K3724" s="3">
        <v>8400</v>
      </c>
      <c r="L3724" s="3">
        <v>2943</v>
      </c>
      <c r="M3724" s="3">
        <v>5457</v>
      </c>
      <c r="N3724" t="s">
        <v>24</v>
      </c>
    </row>
    <row r="3725" spans="2:14" hidden="1" x14ac:dyDescent="0.25">
      <c r="B3725" s="2">
        <v>42429</v>
      </c>
      <c r="C3725" s="7">
        <f>YEAR(base[[#This Row],[Data]])</f>
        <v>2016</v>
      </c>
      <c r="D3725" s="7" t="str">
        <f>UPPER(TEXT(base[[#This Row],[Data]],"mmm"))</f>
        <v>FEV</v>
      </c>
      <c r="E3725" t="s">
        <v>18</v>
      </c>
      <c r="F3725" t="s">
        <v>16</v>
      </c>
      <c r="G3725" t="str">
        <f>PROPER(base[[#This Row],[Evento]]&amp;" "&amp;base[[#This Row],[Tipo]])</f>
        <v>Casamento Adulto</v>
      </c>
      <c r="H3725" t="s">
        <v>12</v>
      </c>
      <c r="I3725">
        <v>120</v>
      </c>
      <c r="J3725" s="3">
        <f>VLOOKUP(_xlfn.CONCAT(base[[#This Row],[Evento]],base[[#This Row],[Tipo]]),'[1]tabela de preços'!$D$4:$E$14,2,0)</f>
        <v>150</v>
      </c>
      <c r="K3725" s="3">
        <v>18000</v>
      </c>
      <c r="L3725" s="3">
        <v>7099</v>
      </c>
      <c r="M3725" s="3">
        <v>10901</v>
      </c>
      <c r="N3725" t="s">
        <v>24</v>
      </c>
    </row>
    <row r="3726" spans="2:14" hidden="1" x14ac:dyDescent="0.25">
      <c r="B3726" s="2">
        <v>42819</v>
      </c>
      <c r="C3726" s="7">
        <f>YEAR(base[[#This Row],[Data]])</f>
        <v>2017</v>
      </c>
      <c r="D3726" s="7" t="str">
        <f>UPPER(TEXT(base[[#This Row],[Data]],"mmm"))</f>
        <v>MAR</v>
      </c>
      <c r="E3726" t="s">
        <v>19</v>
      </c>
      <c r="F3726" t="s">
        <v>16</v>
      </c>
      <c r="G3726" t="str">
        <f>PROPER(base[[#This Row],[Evento]]&amp;" "&amp;base[[#This Row],[Tipo]])</f>
        <v>Bodas Adulto</v>
      </c>
      <c r="H3726" t="s">
        <v>15</v>
      </c>
      <c r="I3726">
        <v>100</v>
      </c>
      <c r="J3726" s="3">
        <f>VLOOKUP(_xlfn.CONCAT(base[[#This Row],[Evento]],base[[#This Row],[Tipo]]),'[1]tabela de preços'!$D$4:$E$14,2,0)</f>
        <v>150</v>
      </c>
      <c r="K3726" s="3">
        <v>15000</v>
      </c>
      <c r="L3726" s="3">
        <v>5951</v>
      </c>
      <c r="M3726" s="3">
        <v>9049</v>
      </c>
      <c r="N3726" t="s">
        <v>24</v>
      </c>
    </row>
    <row r="3727" spans="2:14" hidden="1" x14ac:dyDescent="0.25">
      <c r="B3727" s="2">
        <v>43039</v>
      </c>
      <c r="C3727" s="7">
        <f>YEAR(base[[#This Row],[Data]])</f>
        <v>2017</v>
      </c>
      <c r="D3727" s="7" t="str">
        <f>UPPER(TEXT(base[[#This Row],[Data]],"mmm"))</f>
        <v>OUT</v>
      </c>
      <c r="E3727" t="s">
        <v>19</v>
      </c>
      <c r="F3727" t="s">
        <v>17</v>
      </c>
      <c r="G3727" t="str">
        <f>PROPER(base[[#This Row],[Evento]]&amp;" "&amp;base[[#This Row],[Tipo]])</f>
        <v>Bodas Melhor Idade</v>
      </c>
      <c r="H3727" t="s">
        <v>12</v>
      </c>
      <c r="I3727">
        <v>200</v>
      </c>
      <c r="J3727" s="3">
        <f>VLOOKUP(_xlfn.CONCAT(base[[#This Row],[Evento]],base[[#This Row],[Tipo]]),'[1]tabela de preços'!$D$4:$E$14,2,0)</f>
        <v>120</v>
      </c>
      <c r="K3727" s="3">
        <v>24000</v>
      </c>
      <c r="L3727" s="3">
        <v>8649</v>
      </c>
      <c r="M3727" s="3">
        <v>15351</v>
      </c>
      <c r="N3727" t="s">
        <v>24</v>
      </c>
    </row>
    <row r="3728" spans="2:14" hidden="1" x14ac:dyDescent="0.25">
      <c r="B3728" s="2">
        <v>42795</v>
      </c>
      <c r="C3728" s="7">
        <f>YEAR(base[[#This Row],[Data]])</f>
        <v>2017</v>
      </c>
      <c r="D3728" s="7" t="str">
        <f>UPPER(TEXT(base[[#This Row],[Data]],"mmm"))</f>
        <v>MAR</v>
      </c>
      <c r="E3728" t="s">
        <v>20</v>
      </c>
      <c r="F3728" t="s">
        <v>16</v>
      </c>
      <c r="G3728" t="str">
        <f>PROPER(base[[#This Row],[Evento]]&amp;" "&amp;base[[#This Row],[Tipo]])</f>
        <v>Empresa Adulto</v>
      </c>
      <c r="H3728" t="s">
        <v>15</v>
      </c>
      <c r="I3728">
        <v>50</v>
      </c>
      <c r="J3728" s="3">
        <f>VLOOKUP(_xlfn.CONCAT(base[[#This Row],[Evento]],base[[#This Row],[Tipo]]),'[1]tabela de preços'!$D$4:$E$14,2,0)</f>
        <v>100</v>
      </c>
      <c r="K3728" s="3">
        <v>5000</v>
      </c>
      <c r="L3728" s="3">
        <v>1949</v>
      </c>
      <c r="M3728" s="3">
        <v>3051</v>
      </c>
      <c r="N3728" t="s">
        <v>24</v>
      </c>
    </row>
    <row r="3729" spans="2:14" hidden="1" x14ac:dyDescent="0.25">
      <c r="B3729" s="2">
        <v>42659</v>
      </c>
      <c r="C3729" s="7">
        <f>YEAR(base[[#This Row],[Data]])</f>
        <v>2016</v>
      </c>
      <c r="D3729" s="7" t="str">
        <f>UPPER(TEXT(base[[#This Row],[Data]],"mmm"))</f>
        <v>OUT</v>
      </c>
      <c r="E3729" t="s">
        <v>21</v>
      </c>
      <c r="F3729" t="s">
        <v>14</v>
      </c>
      <c r="G3729" t="str">
        <f>PROPER(base[[#This Row],[Evento]]&amp;" "&amp;base[[#This Row],[Tipo]])</f>
        <v>15 Anos Teen</v>
      </c>
      <c r="H3729" t="s">
        <v>12</v>
      </c>
      <c r="I3729">
        <v>100</v>
      </c>
      <c r="J3729" s="3">
        <f>VLOOKUP(_xlfn.CONCAT(base[[#This Row],[Evento]],base[[#This Row],[Tipo]]),'[1]tabela de preços'!$D$4:$E$14,2,0)</f>
        <v>90</v>
      </c>
      <c r="K3729" s="3">
        <v>9000</v>
      </c>
      <c r="L3729" s="3">
        <v>3838</v>
      </c>
      <c r="M3729" s="3">
        <v>5162</v>
      </c>
      <c r="N3729" t="s">
        <v>24</v>
      </c>
    </row>
    <row r="3730" spans="2:14" hidden="1" x14ac:dyDescent="0.25">
      <c r="B3730" s="2">
        <v>42917</v>
      </c>
      <c r="C3730" s="7">
        <f>YEAR(base[[#This Row],[Data]])</f>
        <v>2017</v>
      </c>
      <c r="D3730" s="7" t="str">
        <f>UPPER(TEXT(base[[#This Row],[Data]],"mmm"))</f>
        <v>JUL</v>
      </c>
      <c r="E3730" t="s">
        <v>22</v>
      </c>
      <c r="F3730" t="s">
        <v>16</v>
      </c>
      <c r="G3730" t="str">
        <f>PROPER(base[[#This Row],[Evento]]&amp;" "&amp;base[[#This Row],[Tipo]])</f>
        <v>Despedida Adulto</v>
      </c>
      <c r="H3730" t="s">
        <v>15</v>
      </c>
      <c r="I3730">
        <v>150</v>
      </c>
      <c r="J3730" s="3">
        <f>VLOOKUP(_xlfn.CONCAT(base[[#This Row],[Evento]],base[[#This Row],[Tipo]]),'[1]tabela de preços'!$D$4:$E$14,2,0)</f>
        <v>120</v>
      </c>
      <c r="K3730" s="3">
        <v>18000</v>
      </c>
      <c r="L3730" s="3">
        <v>6120</v>
      </c>
      <c r="M3730" s="3">
        <v>11880</v>
      </c>
      <c r="N3730" t="s">
        <v>24</v>
      </c>
    </row>
    <row r="3731" spans="2:14" hidden="1" x14ac:dyDescent="0.25">
      <c r="B3731" s="2">
        <v>42403</v>
      </c>
      <c r="C3731" s="7">
        <f>YEAR(base[[#This Row],[Data]])</f>
        <v>2016</v>
      </c>
      <c r="D3731" s="7" t="str">
        <f>UPPER(TEXT(base[[#This Row],[Data]],"mmm"))</f>
        <v>FEV</v>
      </c>
      <c r="E3731" t="s">
        <v>10</v>
      </c>
      <c r="F3731" t="s">
        <v>11</v>
      </c>
      <c r="G3731" t="str">
        <f>PROPER(base[[#This Row],[Evento]]&amp;" "&amp;base[[#This Row],[Tipo]])</f>
        <v>Aniversário Infantil</v>
      </c>
      <c r="H3731" t="s">
        <v>12</v>
      </c>
      <c r="I3731">
        <v>50</v>
      </c>
      <c r="J3731" s="3">
        <f>VLOOKUP(_xlfn.CONCAT(base[[#This Row],[Evento]],base[[#This Row],[Tipo]]),'[1]tabela de preços'!$D$4:$E$14,2,0)</f>
        <v>70</v>
      </c>
      <c r="K3731" s="3">
        <v>3500</v>
      </c>
      <c r="L3731" s="3">
        <v>1218</v>
      </c>
      <c r="M3731" s="3">
        <v>2282</v>
      </c>
      <c r="N3731" t="s">
        <v>24</v>
      </c>
    </row>
    <row r="3732" spans="2:14" hidden="1" x14ac:dyDescent="0.25">
      <c r="B3732" s="2">
        <v>42563</v>
      </c>
      <c r="C3732" s="7">
        <f>YEAR(base[[#This Row],[Data]])</f>
        <v>2016</v>
      </c>
      <c r="D3732" s="7" t="str">
        <f>UPPER(TEXT(base[[#This Row],[Data]],"mmm"))</f>
        <v>JUL</v>
      </c>
      <c r="E3732" t="s">
        <v>10</v>
      </c>
      <c r="F3732" t="s">
        <v>14</v>
      </c>
      <c r="G3732" t="str">
        <f>PROPER(base[[#This Row],[Evento]]&amp;" "&amp;base[[#This Row],[Tipo]])</f>
        <v>Aniversário Teen</v>
      </c>
      <c r="H3732" t="s">
        <v>15</v>
      </c>
      <c r="I3732">
        <v>100</v>
      </c>
      <c r="J3732" s="3">
        <f>VLOOKUP(_xlfn.CONCAT(base[[#This Row],[Evento]],base[[#This Row],[Tipo]]),'[1]tabela de preços'!$D$4:$E$14,2,0)</f>
        <v>90</v>
      </c>
      <c r="K3732" s="3">
        <v>9000</v>
      </c>
      <c r="L3732" s="3">
        <v>3324</v>
      </c>
      <c r="M3732" s="3">
        <v>5676</v>
      </c>
      <c r="N3732" t="s">
        <v>24</v>
      </c>
    </row>
    <row r="3733" spans="2:14" hidden="1" x14ac:dyDescent="0.25">
      <c r="B3733" s="2">
        <v>42727</v>
      </c>
      <c r="C3733" s="7">
        <f>YEAR(base[[#This Row],[Data]])</f>
        <v>2016</v>
      </c>
      <c r="D3733" s="7" t="str">
        <f>UPPER(TEXT(base[[#This Row],[Data]],"mmm"))</f>
        <v>DEZ</v>
      </c>
      <c r="E3733" t="s">
        <v>10</v>
      </c>
      <c r="F3733" t="s">
        <v>16</v>
      </c>
      <c r="G3733" t="str">
        <f>PROPER(base[[#This Row],[Evento]]&amp;" "&amp;base[[#This Row],[Tipo]])</f>
        <v>Aniversário Adulto</v>
      </c>
      <c r="H3733" t="s">
        <v>12</v>
      </c>
      <c r="I3733">
        <v>150</v>
      </c>
      <c r="J3733" s="3">
        <f>VLOOKUP(_xlfn.CONCAT(base[[#This Row],[Evento]],base[[#This Row],[Tipo]]),'[1]tabela de preços'!$D$4:$E$14,2,0)</f>
        <v>120</v>
      </c>
      <c r="K3733" s="3">
        <v>18000</v>
      </c>
      <c r="L3733" s="3">
        <v>7736</v>
      </c>
      <c r="M3733" s="3">
        <v>10264</v>
      </c>
      <c r="N3733" t="s">
        <v>24</v>
      </c>
    </row>
    <row r="3734" spans="2:14" hidden="1" x14ac:dyDescent="0.25">
      <c r="B3734" s="2">
        <v>42970</v>
      </c>
      <c r="C3734" s="7">
        <f>YEAR(base[[#This Row],[Data]])</f>
        <v>2017</v>
      </c>
      <c r="D3734" s="7" t="str">
        <f>UPPER(TEXT(base[[#This Row],[Data]],"mmm"))</f>
        <v>AGO</v>
      </c>
      <c r="E3734" t="s">
        <v>10</v>
      </c>
      <c r="F3734" t="s">
        <v>17</v>
      </c>
      <c r="G3734" t="str">
        <f>PROPER(base[[#This Row],[Evento]]&amp;" "&amp;base[[#This Row],[Tipo]])</f>
        <v>Aniversário Melhor Idade</v>
      </c>
      <c r="H3734" t="s">
        <v>15</v>
      </c>
      <c r="I3734">
        <v>70</v>
      </c>
      <c r="J3734" s="3">
        <f>VLOOKUP(_xlfn.CONCAT(base[[#This Row],[Evento]],base[[#This Row],[Tipo]]),'[1]tabela de preços'!$D$4:$E$14,2,0)</f>
        <v>120</v>
      </c>
      <c r="K3734" s="3">
        <v>8400</v>
      </c>
      <c r="L3734" s="3">
        <v>3209</v>
      </c>
      <c r="M3734" s="3">
        <v>5191</v>
      </c>
      <c r="N3734" t="s">
        <v>24</v>
      </c>
    </row>
    <row r="3735" spans="2:14" hidden="1" x14ac:dyDescent="0.25">
      <c r="B3735" s="2">
        <v>42771</v>
      </c>
      <c r="C3735" s="7">
        <f>YEAR(base[[#This Row],[Data]])</f>
        <v>2017</v>
      </c>
      <c r="D3735" s="7" t="str">
        <f>UPPER(TEXT(base[[#This Row],[Data]],"mmm"))</f>
        <v>FEV</v>
      </c>
      <c r="E3735" t="s">
        <v>18</v>
      </c>
      <c r="F3735" t="s">
        <v>16</v>
      </c>
      <c r="G3735" t="str">
        <f>PROPER(base[[#This Row],[Evento]]&amp;" "&amp;base[[#This Row],[Tipo]])</f>
        <v>Casamento Adulto</v>
      </c>
      <c r="H3735" t="s">
        <v>12</v>
      </c>
      <c r="I3735">
        <v>120</v>
      </c>
      <c r="J3735" s="3">
        <f>VLOOKUP(_xlfn.CONCAT(base[[#This Row],[Evento]],base[[#This Row],[Tipo]]),'[1]tabela de preços'!$D$4:$E$14,2,0)</f>
        <v>150</v>
      </c>
      <c r="K3735" s="3">
        <v>18000</v>
      </c>
      <c r="L3735" s="3">
        <v>6806</v>
      </c>
      <c r="M3735" s="3">
        <v>11194</v>
      </c>
      <c r="N3735" t="s">
        <v>24</v>
      </c>
    </row>
    <row r="3736" spans="2:14" hidden="1" x14ac:dyDescent="0.25">
      <c r="B3736" s="2">
        <v>42661</v>
      </c>
      <c r="C3736" s="7">
        <f>YEAR(base[[#This Row],[Data]])</f>
        <v>2016</v>
      </c>
      <c r="D3736" s="7" t="str">
        <f>UPPER(TEXT(base[[#This Row],[Data]],"mmm"))</f>
        <v>OUT</v>
      </c>
      <c r="E3736" t="s">
        <v>19</v>
      </c>
      <c r="F3736" t="s">
        <v>16</v>
      </c>
      <c r="G3736" t="str">
        <f>PROPER(base[[#This Row],[Evento]]&amp;" "&amp;base[[#This Row],[Tipo]])</f>
        <v>Bodas Adulto</v>
      </c>
      <c r="H3736" t="s">
        <v>15</v>
      </c>
      <c r="I3736">
        <v>100</v>
      </c>
      <c r="J3736" s="3">
        <f>VLOOKUP(_xlfn.CONCAT(base[[#This Row],[Evento]],base[[#This Row],[Tipo]]),'[1]tabela de preços'!$D$4:$E$14,2,0)</f>
        <v>150</v>
      </c>
      <c r="K3736" s="3">
        <v>15000</v>
      </c>
      <c r="L3736" s="3">
        <v>5980</v>
      </c>
      <c r="M3736" s="3">
        <v>9020</v>
      </c>
      <c r="N3736" t="s">
        <v>24</v>
      </c>
    </row>
    <row r="3737" spans="2:14" hidden="1" x14ac:dyDescent="0.25">
      <c r="B3737" s="2">
        <v>42789</v>
      </c>
      <c r="C3737" s="7">
        <f>YEAR(base[[#This Row],[Data]])</f>
        <v>2017</v>
      </c>
      <c r="D3737" s="7" t="str">
        <f>UPPER(TEXT(base[[#This Row],[Data]],"mmm"))</f>
        <v>FEV</v>
      </c>
      <c r="E3737" t="s">
        <v>19</v>
      </c>
      <c r="F3737" t="s">
        <v>17</v>
      </c>
      <c r="G3737" t="str">
        <f>PROPER(base[[#This Row],[Evento]]&amp;" "&amp;base[[#This Row],[Tipo]])</f>
        <v>Bodas Melhor Idade</v>
      </c>
      <c r="H3737" t="s">
        <v>12</v>
      </c>
      <c r="I3737">
        <v>200</v>
      </c>
      <c r="J3737" s="3">
        <f>VLOOKUP(_xlfn.CONCAT(base[[#This Row],[Evento]],base[[#This Row],[Tipo]]),'[1]tabela de preços'!$D$4:$E$14,2,0)</f>
        <v>120</v>
      </c>
      <c r="K3737" s="3">
        <v>24000</v>
      </c>
      <c r="L3737" s="3">
        <v>9312</v>
      </c>
      <c r="M3737" s="3">
        <v>14688</v>
      </c>
      <c r="N3737" t="s">
        <v>24</v>
      </c>
    </row>
    <row r="3738" spans="2:14" hidden="1" x14ac:dyDescent="0.25">
      <c r="B3738" s="2">
        <v>42899</v>
      </c>
      <c r="C3738" s="7">
        <f>YEAR(base[[#This Row],[Data]])</f>
        <v>2017</v>
      </c>
      <c r="D3738" s="7" t="str">
        <f>UPPER(TEXT(base[[#This Row],[Data]],"mmm"))</f>
        <v>JUN</v>
      </c>
      <c r="E3738" t="s">
        <v>20</v>
      </c>
      <c r="F3738" t="s">
        <v>16</v>
      </c>
      <c r="G3738" t="str">
        <f>PROPER(base[[#This Row],[Evento]]&amp;" "&amp;base[[#This Row],[Tipo]])</f>
        <v>Empresa Adulto</v>
      </c>
      <c r="H3738" t="s">
        <v>15</v>
      </c>
      <c r="I3738">
        <v>50</v>
      </c>
      <c r="J3738" s="3">
        <f>VLOOKUP(_xlfn.CONCAT(base[[#This Row],[Evento]],base[[#This Row],[Tipo]]),'[1]tabela de preços'!$D$4:$E$14,2,0)</f>
        <v>100</v>
      </c>
      <c r="K3738" s="3">
        <v>5000</v>
      </c>
      <c r="L3738" s="3">
        <v>2186</v>
      </c>
      <c r="M3738" s="3">
        <v>2814</v>
      </c>
      <c r="N3738" t="s">
        <v>24</v>
      </c>
    </row>
    <row r="3739" spans="2:14" hidden="1" x14ac:dyDescent="0.25">
      <c r="B3739" s="2">
        <v>42683</v>
      </c>
      <c r="C3739" s="7">
        <f>YEAR(base[[#This Row],[Data]])</f>
        <v>2016</v>
      </c>
      <c r="D3739" s="7" t="str">
        <f>UPPER(TEXT(base[[#This Row],[Data]],"mmm"))</f>
        <v>NOV</v>
      </c>
      <c r="E3739" t="s">
        <v>21</v>
      </c>
      <c r="F3739" t="s">
        <v>14</v>
      </c>
      <c r="G3739" t="str">
        <f>PROPER(base[[#This Row],[Evento]]&amp;" "&amp;base[[#This Row],[Tipo]])</f>
        <v>15 Anos Teen</v>
      </c>
      <c r="H3739" t="s">
        <v>12</v>
      </c>
      <c r="I3739">
        <v>100</v>
      </c>
      <c r="J3739" s="3">
        <f>VLOOKUP(_xlfn.CONCAT(base[[#This Row],[Evento]],base[[#This Row],[Tipo]]),'[1]tabela de preços'!$D$4:$E$14,2,0)</f>
        <v>90</v>
      </c>
      <c r="K3739" s="3">
        <v>9000</v>
      </c>
      <c r="L3739" s="3">
        <v>3765</v>
      </c>
      <c r="M3739" s="3">
        <v>5235</v>
      </c>
      <c r="N3739" t="s">
        <v>24</v>
      </c>
    </row>
    <row r="3740" spans="2:14" hidden="1" x14ac:dyDescent="0.25">
      <c r="B3740" s="2">
        <v>42925</v>
      </c>
      <c r="C3740" s="7">
        <f>YEAR(base[[#This Row],[Data]])</f>
        <v>2017</v>
      </c>
      <c r="D3740" s="7" t="str">
        <f>UPPER(TEXT(base[[#This Row],[Data]],"mmm"))</f>
        <v>JUL</v>
      </c>
      <c r="E3740" t="s">
        <v>22</v>
      </c>
      <c r="F3740" t="s">
        <v>16</v>
      </c>
      <c r="G3740" t="str">
        <f>PROPER(base[[#This Row],[Evento]]&amp;" "&amp;base[[#This Row],[Tipo]])</f>
        <v>Despedida Adulto</v>
      </c>
      <c r="H3740" t="s">
        <v>15</v>
      </c>
      <c r="I3740">
        <v>150</v>
      </c>
      <c r="J3740" s="3">
        <f>VLOOKUP(_xlfn.CONCAT(base[[#This Row],[Evento]],base[[#This Row],[Tipo]]),'[1]tabela de preços'!$D$4:$E$14,2,0)</f>
        <v>120</v>
      </c>
      <c r="K3740" s="3">
        <v>18000</v>
      </c>
      <c r="L3740" s="3">
        <v>6466</v>
      </c>
      <c r="M3740" s="3">
        <v>11534</v>
      </c>
      <c r="N3740" t="s">
        <v>24</v>
      </c>
    </row>
    <row r="3741" spans="2:14" hidden="1" x14ac:dyDescent="0.25">
      <c r="B3741" s="2">
        <v>42971</v>
      </c>
      <c r="C3741" s="7">
        <f>YEAR(base[[#This Row],[Data]])</f>
        <v>2017</v>
      </c>
      <c r="D3741" s="7" t="str">
        <f>UPPER(TEXT(base[[#This Row],[Data]],"mmm"))</f>
        <v>AGO</v>
      </c>
      <c r="E3741" t="s">
        <v>10</v>
      </c>
      <c r="F3741" t="s">
        <v>11</v>
      </c>
      <c r="G3741" t="str">
        <f>PROPER(base[[#This Row],[Evento]]&amp;" "&amp;base[[#This Row],[Tipo]])</f>
        <v>Aniversário Infantil</v>
      </c>
      <c r="H3741" t="s">
        <v>12</v>
      </c>
      <c r="I3741">
        <v>50</v>
      </c>
      <c r="J3741" s="3">
        <f>VLOOKUP(_xlfn.CONCAT(base[[#This Row],[Evento]],base[[#This Row],[Tipo]]),'[1]tabela de preços'!$D$4:$E$14,2,0)</f>
        <v>70</v>
      </c>
      <c r="K3741" s="3">
        <v>3500</v>
      </c>
      <c r="L3741" s="3">
        <v>1544</v>
      </c>
      <c r="M3741" s="3">
        <v>1956</v>
      </c>
      <c r="N3741" t="s">
        <v>24</v>
      </c>
    </row>
    <row r="3742" spans="2:14" hidden="1" x14ac:dyDescent="0.25">
      <c r="B3742" s="2">
        <v>42710</v>
      </c>
      <c r="C3742" s="7">
        <f>YEAR(base[[#This Row],[Data]])</f>
        <v>2016</v>
      </c>
      <c r="D3742" s="7" t="str">
        <f>UPPER(TEXT(base[[#This Row],[Data]],"mmm"))</f>
        <v>DEZ</v>
      </c>
      <c r="E3742" t="s">
        <v>10</v>
      </c>
      <c r="F3742" t="s">
        <v>14</v>
      </c>
      <c r="G3742" t="str">
        <f>PROPER(base[[#This Row],[Evento]]&amp;" "&amp;base[[#This Row],[Tipo]])</f>
        <v>Aniversário Teen</v>
      </c>
      <c r="H3742" t="s">
        <v>15</v>
      </c>
      <c r="I3742">
        <v>100</v>
      </c>
      <c r="J3742" s="3">
        <f>VLOOKUP(_xlfn.CONCAT(base[[#This Row],[Evento]],base[[#This Row],[Tipo]]),'[1]tabela de preços'!$D$4:$E$14,2,0)</f>
        <v>90</v>
      </c>
      <c r="K3742" s="3">
        <v>9000</v>
      </c>
      <c r="L3742" s="3">
        <v>3470</v>
      </c>
      <c r="M3742" s="3">
        <v>5530</v>
      </c>
      <c r="N3742" t="s">
        <v>24</v>
      </c>
    </row>
    <row r="3743" spans="2:14" hidden="1" x14ac:dyDescent="0.25">
      <c r="B3743" s="2">
        <v>43037</v>
      </c>
      <c r="C3743" s="7">
        <f>YEAR(base[[#This Row],[Data]])</f>
        <v>2017</v>
      </c>
      <c r="D3743" s="7" t="str">
        <f>UPPER(TEXT(base[[#This Row],[Data]],"mmm"))</f>
        <v>OUT</v>
      </c>
      <c r="E3743" t="s">
        <v>10</v>
      </c>
      <c r="F3743" t="s">
        <v>16</v>
      </c>
      <c r="G3743" t="str">
        <f>PROPER(base[[#This Row],[Evento]]&amp;" "&amp;base[[#This Row],[Tipo]])</f>
        <v>Aniversário Adulto</v>
      </c>
      <c r="H3743" t="s">
        <v>12</v>
      </c>
      <c r="I3743">
        <v>150</v>
      </c>
      <c r="J3743" s="3">
        <f>VLOOKUP(_xlfn.CONCAT(base[[#This Row],[Evento]],base[[#This Row],[Tipo]]),'[1]tabela de preços'!$D$4:$E$14,2,0)</f>
        <v>120</v>
      </c>
      <c r="K3743" s="3">
        <v>18000</v>
      </c>
      <c r="L3743" s="3">
        <v>7554</v>
      </c>
      <c r="M3743" s="3">
        <v>10446</v>
      </c>
      <c r="N3743" t="s">
        <v>24</v>
      </c>
    </row>
    <row r="3744" spans="2:14" hidden="1" x14ac:dyDescent="0.25">
      <c r="B3744" s="2">
        <v>42594</v>
      </c>
      <c r="C3744" s="7">
        <f>YEAR(base[[#This Row],[Data]])</f>
        <v>2016</v>
      </c>
      <c r="D3744" s="7" t="str">
        <f>UPPER(TEXT(base[[#This Row],[Data]],"mmm"))</f>
        <v>AGO</v>
      </c>
      <c r="E3744" t="s">
        <v>10</v>
      </c>
      <c r="F3744" t="s">
        <v>17</v>
      </c>
      <c r="G3744" t="str">
        <f>PROPER(base[[#This Row],[Evento]]&amp;" "&amp;base[[#This Row],[Tipo]])</f>
        <v>Aniversário Melhor Idade</v>
      </c>
      <c r="H3744" t="s">
        <v>15</v>
      </c>
      <c r="I3744">
        <v>70</v>
      </c>
      <c r="J3744" s="3">
        <f>VLOOKUP(_xlfn.CONCAT(base[[#This Row],[Evento]],base[[#This Row],[Tipo]]),'[1]tabela de preços'!$D$4:$E$14,2,0)</f>
        <v>120</v>
      </c>
      <c r="K3744" s="3">
        <v>8400</v>
      </c>
      <c r="L3744" s="3">
        <v>3012</v>
      </c>
      <c r="M3744" s="3">
        <v>5388</v>
      </c>
      <c r="N3744" t="s">
        <v>24</v>
      </c>
    </row>
    <row r="3745" spans="2:14" hidden="1" x14ac:dyDescent="0.25">
      <c r="B3745" s="2">
        <v>42833</v>
      </c>
      <c r="C3745" s="7">
        <f>YEAR(base[[#This Row],[Data]])</f>
        <v>2017</v>
      </c>
      <c r="D3745" s="7" t="str">
        <f>UPPER(TEXT(base[[#This Row],[Data]],"mmm"))</f>
        <v>ABR</v>
      </c>
      <c r="E3745" t="s">
        <v>18</v>
      </c>
      <c r="F3745" t="s">
        <v>16</v>
      </c>
      <c r="G3745" t="str">
        <f>PROPER(base[[#This Row],[Evento]]&amp;" "&amp;base[[#This Row],[Tipo]])</f>
        <v>Casamento Adulto</v>
      </c>
      <c r="H3745" t="s">
        <v>12</v>
      </c>
      <c r="I3745">
        <v>120</v>
      </c>
      <c r="J3745" s="3">
        <f>VLOOKUP(_xlfn.CONCAT(base[[#This Row],[Evento]],base[[#This Row],[Tipo]]),'[1]tabela de preços'!$D$4:$E$14,2,0)</f>
        <v>150</v>
      </c>
      <c r="K3745" s="3">
        <v>18000</v>
      </c>
      <c r="L3745" s="3">
        <v>7830</v>
      </c>
      <c r="M3745" s="3">
        <v>10170</v>
      </c>
      <c r="N3745" t="s">
        <v>24</v>
      </c>
    </row>
    <row r="3746" spans="2:14" x14ac:dyDescent="0.25">
      <c r="B3746" s="2">
        <v>42741</v>
      </c>
      <c r="C3746" s="7">
        <f>YEAR(base[[#This Row],[Data]])</f>
        <v>2017</v>
      </c>
      <c r="D3746" s="7" t="str">
        <f>UPPER(TEXT(base[[#This Row],[Data]],"mmm"))</f>
        <v>JAN</v>
      </c>
      <c r="E3746" t="s">
        <v>19</v>
      </c>
      <c r="F3746" t="s">
        <v>16</v>
      </c>
      <c r="G3746" t="str">
        <f>PROPER(base[[#This Row],[Evento]]&amp;" "&amp;base[[#This Row],[Tipo]])</f>
        <v>Bodas Adulto</v>
      </c>
      <c r="H3746" t="s">
        <v>15</v>
      </c>
      <c r="I3746">
        <v>100</v>
      </c>
      <c r="J3746" s="3">
        <f>VLOOKUP(_xlfn.CONCAT(base[[#This Row],[Evento]],base[[#This Row],[Tipo]]),'[1]tabela de preços'!$D$4:$E$14,2,0)</f>
        <v>150</v>
      </c>
      <c r="K3746" s="3">
        <v>15000</v>
      </c>
      <c r="L3746" s="3">
        <v>5308</v>
      </c>
      <c r="M3746" s="3">
        <v>9692</v>
      </c>
      <c r="N3746" t="s">
        <v>24</v>
      </c>
    </row>
    <row r="3747" spans="2:14" hidden="1" x14ac:dyDescent="0.25">
      <c r="B3747" s="2">
        <v>42716</v>
      </c>
      <c r="C3747" s="7">
        <f>YEAR(base[[#This Row],[Data]])</f>
        <v>2016</v>
      </c>
      <c r="D3747" s="7" t="str">
        <f>UPPER(TEXT(base[[#This Row],[Data]],"mmm"))</f>
        <v>DEZ</v>
      </c>
      <c r="E3747" t="s">
        <v>19</v>
      </c>
      <c r="F3747" t="s">
        <v>17</v>
      </c>
      <c r="G3747" t="str">
        <f>PROPER(base[[#This Row],[Evento]]&amp;" "&amp;base[[#This Row],[Tipo]])</f>
        <v>Bodas Melhor Idade</v>
      </c>
      <c r="H3747" t="s">
        <v>12</v>
      </c>
      <c r="I3747">
        <v>200</v>
      </c>
      <c r="J3747" s="3">
        <f>VLOOKUP(_xlfn.CONCAT(base[[#This Row],[Evento]],base[[#This Row],[Tipo]]),'[1]tabela de preços'!$D$4:$E$14,2,0)</f>
        <v>120</v>
      </c>
      <c r="K3747" s="3">
        <v>24000</v>
      </c>
      <c r="L3747" s="3">
        <v>9351</v>
      </c>
      <c r="M3747" s="3">
        <v>14649</v>
      </c>
      <c r="N3747" t="s">
        <v>24</v>
      </c>
    </row>
    <row r="3748" spans="2:14" hidden="1" x14ac:dyDescent="0.25">
      <c r="B3748" s="2">
        <v>42492</v>
      </c>
      <c r="C3748" s="7">
        <f>YEAR(base[[#This Row],[Data]])</f>
        <v>2016</v>
      </c>
      <c r="D3748" s="7" t="str">
        <f>UPPER(TEXT(base[[#This Row],[Data]],"mmm"))</f>
        <v>MAI</v>
      </c>
      <c r="E3748" t="s">
        <v>20</v>
      </c>
      <c r="F3748" t="s">
        <v>16</v>
      </c>
      <c r="G3748" t="str">
        <f>PROPER(base[[#This Row],[Evento]]&amp;" "&amp;base[[#This Row],[Tipo]])</f>
        <v>Empresa Adulto</v>
      </c>
      <c r="H3748" t="s">
        <v>15</v>
      </c>
      <c r="I3748">
        <v>50</v>
      </c>
      <c r="J3748" s="3">
        <f>VLOOKUP(_xlfn.CONCAT(base[[#This Row],[Evento]],base[[#This Row],[Tipo]]),'[1]tabela de preços'!$D$4:$E$14,2,0)</f>
        <v>100</v>
      </c>
      <c r="K3748" s="3">
        <v>5000</v>
      </c>
      <c r="L3748" s="3">
        <v>1859</v>
      </c>
      <c r="M3748" s="3">
        <v>3141</v>
      </c>
      <c r="N3748" t="s">
        <v>24</v>
      </c>
    </row>
    <row r="3749" spans="2:14" x14ac:dyDescent="0.25">
      <c r="B3749" s="2">
        <v>42754</v>
      </c>
      <c r="C3749" s="7">
        <f>YEAR(base[[#This Row],[Data]])</f>
        <v>2017</v>
      </c>
      <c r="D3749" s="7" t="str">
        <f>UPPER(TEXT(base[[#This Row],[Data]],"mmm"))</f>
        <v>JAN</v>
      </c>
      <c r="E3749" t="s">
        <v>21</v>
      </c>
      <c r="F3749" t="s">
        <v>14</v>
      </c>
      <c r="G3749" t="str">
        <f>PROPER(base[[#This Row],[Evento]]&amp;" "&amp;base[[#This Row],[Tipo]])</f>
        <v>15 Anos Teen</v>
      </c>
      <c r="H3749" t="s">
        <v>12</v>
      </c>
      <c r="I3749">
        <v>100</v>
      </c>
      <c r="J3749" s="3">
        <f>VLOOKUP(_xlfn.CONCAT(base[[#This Row],[Evento]],base[[#This Row],[Tipo]]),'[1]tabela de preços'!$D$4:$E$14,2,0)</f>
        <v>90</v>
      </c>
      <c r="K3749" s="3">
        <v>9000</v>
      </c>
      <c r="L3749" s="3">
        <v>3696</v>
      </c>
      <c r="M3749" s="3">
        <v>5304</v>
      </c>
      <c r="N3749" t="s">
        <v>24</v>
      </c>
    </row>
    <row r="3750" spans="2:14" hidden="1" x14ac:dyDescent="0.25">
      <c r="B3750" s="2">
        <v>42411</v>
      </c>
      <c r="C3750" s="7">
        <f>YEAR(base[[#This Row],[Data]])</f>
        <v>2016</v>
      </c>
      <c r="D3750" s="7" t="str">
        <f>UPPER(TEXT(base[[#This Row],[Data]],"mmm"))</f>
        <v>FEV</v>
      </c>
      <c r="E3750" t="s">
        <v>22</v>
      </c>
      <c r="F3750" t="s">
        <v>16</v>
      </c>
      <c r="G3750" t="str">
        <f>PROPER(base[[#This Row],[Evento]]&amp;" "&amp;base[[#This Row],[Tipo]])</f>
        <v>Despedida Adulto</v>
      </c>
      <c r="H3750" t="s">
        <v>15</v>
      </c>
      <c r="I3750">
        <v>150</v>
      </c>
      <c r="J3750" s="3">
        <f>VLOOKUP(_xlfn.CONCAT(base[[#This Row],[Evento]],base[[#This Row],[Tipo]]),'[1]tabela de preços'!$D$4:$E$14,2,0)</f>
        <v>120</v>
      </c>
      <c r="K3750" s="3">
        <v>18000</v>
      </c>
      <c r="L3750" s="3">
        <v>7576</v>
      </c>
      <c r="M3750" s="3">
        <v>10424</v>
      </c>
      <c r="N3750" t="s">
        <v>24</v>
      </c>
    </row>
    <row r="3751" spans="2:14" hidden="1" x14ac:dyDescent="0.25">
      <c r="B3751" s="2">
        <v>42650</v>
      </c>
      <c r="C3751" s="7">
        <f>YEAR(base[[#This Row],[Data]])</f>
        <v>2016</v>
      </c>
      <c r="D3751" s="7" t="str">
        <f>UPPER(TEXT(base[[#This Row],[Data]],"mmm"))</f>
        <v>OUT</v>
      </c>
      <c r="E3751" t="s">
        <v>10</v>
      </c>
      <c r="F3751" t="s">
        <v>11</v>
      </c>
      <c r="G3751" t="str">
        <f>PROPER(base[[#This Row],[Evento]]&amp;" "&amp;base[[#This Row],[Tipo]])</f>
        <v>Aniversário Infantil</v>
      </c>
      <c r="H3751" t="s">
        <v>12</v>
      </c>
      <c r="I3751">
        <v>50</v>
      </c>
      <c r="J3751" s="3">
        <f>VLOOKUP(_xlfn.CONCAT(base[[#This Row],[Evento]],base[[#This Row],[Tipo]]),'[1]tabela de preços'!$D$4:$E$14,2,0)</f>
        <v>70</v>
      </c>
      <c r="K3751" s="3">
        <v>3500</v>
      </c>
      <c r="L3751" s="3">
        <v>1333</v>
      </c>
      <c r="M3751" s="3">
        <v>2167</v>
      </c>
      <c r="N3751" t="s">
        <v>24</v>
      </c>
    </row>
    <row r="3752" spans="2:14" hidden="1" x14ac:dyDescent="0.25">
      <c r="B3752" s="2">
        <v>42815</v>
      </c>
      <c r="C3752" s="7">
        <f>YEAR(base[[#This Row],[Data]])</f>
        <v>2017</v>
      </c>
      <c r="D3752" s="7" t="str">
        <f>UPPER(TEXT(base[[#This Row],[Data]],"mmm"))</f>
        <v>MAR</v>
      </c>
      <c r="E3752" t="s">
        <v>10</v>
      </c>
      <c r="F3752" t="s">
        <v>14</v>
      </c>
      <c r="G3752" t="str">
        <f>PROPER(base[[#This Row],[Evento]]&amp;" "&amp;base[[#This Row],[Tipo]])</f>
        <v>Aniversário Teen</v>
      </c>
      <c r="H3752" t="s">
        <v>15</v>
      </c>
      <c r="I3752">
        <v>100</v>
      </c>
      <c r="J3752" s="3">
        <f>VLOOKUP(_xlfn.CONCAT(base[[#This Row],[Evento]],base[[#This Row],[Tipo]]),'[1]tabela de preços'!$D$4:$E$14,2,0)</f>
        <v>90</v>
      </c>
      <c r="K3752" s="3">
        <v>9000</v>
      </c>
      <c r="L3752" s="3">
        <v>3148</v>
      </c>
      <c r="M3752" s="3">
        <v>5852</v>
      </c>
      <c r="N3752" t="s">
        <v>24</v>
      </c>
    </row>
    <row r="3753" spans="2:14" hidden="1" x14ac:dyDescent="0.25">
      <c r="B3753" s="2">
        <v>42871</v>
      </c>
      <c r="C3753" s="7">
        <f>YEAR(base[[#This Row],[Data]])</f>
        <v>2017</v>
      </c>
      <c r="D3753" s="7" t="str">
        <f>UPPER(TEXT(base[[#This Row],[Data]],"mmm"))</f>
        <v>MAI</v>
      </c>
      <c r="E3753" t="s">
        <v>10</v>
      </c>
      <c r="F3753" t="s">
        <v>16</v>
      </c>
      <c r="G3753" t="str">
        <f>PROPER(base[[#This Row],[Evento]]&amp;" "&amp;base[[#This Row],[Tipo]])</f>
        <v>Aniversário Adulto</v>
      </c>
      <c r="H3753" t="s">
        <v>12</v>
      </c>
      <c r="I3753">
        <v>150</v>
      </c>
      <c r="J3753" s="3">
        <f>VLOOKUP(_xlfn.CONCAT(base[[#This Row],[Evento]],base[[#This Row],[Tipo]]),'[1]tabela de preços'!$D$4:$E$14,2,0)</f>
        <v>120</v>
      </c>
      <c r="K3753" s="3">
        <v>18000</v>
      </c>
      <c r="L3753" s="3">
        <v>7073</v>
      </c>
      <c r="M3753" s="3">
        <v>10927</v>
      </c>
      <c r="N3753" t="s">
        <v>24</v>
      </c>
    </row>
    <row r="3754" spans="2:14" hidden="1" x14ac:dyDescent="0.25">
      <c r="B3754" s="2">
        <v>42387</v>
      </c>
      <c r="C3754" s="7">
        <f>YEAR(base[[#This Row],[Data]])</f>
        <v>2016</v>
      </c>
      <c r="D3754" s="7" t="str">
        <f>UPPER(TEXT(base[[#This Row],[Data]],"mmm"))</f>
        <v>JAN</v>
      </c>
      <c r="E3754" t="s">
        <v>10</v>
      </c>
      <c r="F3754" t="s">
        <v>17</v>
      </c>
      <c r="G3754" t="str">
        <f>PROPER(base[[#This Row],[Evento]]&amp;" "&amp;base[[#This Row],[Tipo]])</f>
        <v>Aniversário Melhor Idade</v>
      </c>
      <c r="H3754" t="s">
        <v>15</v>
      </c>
      <c r="I3754">
        <v>70</v>
      </c>
      <c r="J3754" s="3">
        <f>VLOOKUP(_xlfn.CONCAT(base[[#This Row],[Evento]],base[[#This Row],[Tipo]]),'[1]tabela de preços'!$D$4:$E$14,2,0)</f>
        <v>120</v>
      </c>
      <c r="K3754" s="3">
        <v>8400</v>
      </c>
      <c r="L3754" s="3">
        <v>3573</v>
      </c>
      <c r="M3754" s="3">
        <v>4827</v>
      </c>
      <c r="N3754" t="s">
        <v>24</v>
      </c>
    </row>
    <row r="3755" spans="2:14" hidden="1" x14ac:dyDescent="0.25">
      <c r="B3755" s="2">
        <v>42635</v>
      </c>
      <c r="C3755" s="7">
        <f>YEAR(base[[#This Row],[Data]])</f>
        <v>2016</v>
      </c>
      <c r="D3755" s="7" t="str">
        <f>UPPER(TEXT(base[[#This Row],[Data]],"mmm"))</f>
        <v>SET</v>
      </c>
      <c r="E3755" t="s">
        <v>18</v>
      </c>
      <c r="F3755" t="s">
        <v>16</v>
      </c>
      <c r="G3755" t="str">
        <f>PROPER(base[[#This Row],[Evento]]&amp;" "&amp;base[[#This Row],[Tipo]])</f>
        <v>Casamento Adulto</v>
      </c>
      <c r="H3755" t="s">
        <v>12</v>
      </c>
      <c r="I3755">
        <v>120</v>
      </c>
      <c r="J3755" s="3">
        <f>VLOOKUP(_xlfn.CONCAT(base[[#This Row],[Evento]],base[[#This Row],[Tipo]]),'[1]tabela de preços'!$D$4:$E$14,2,0)</f>
        <v>150</v>
      </c>
      <c r="K3755" s="3">
        <v>18000</v>
      </c>
      <c r="L3755" s="3">
        <v>6936</v>
      </c>
      <c r="M3755" s="3">
        <v>11064</v>
      </c>
      <c r="N3755" t="s">
        <v>24</v>
      </c>
    </row>
    <row r="3756" spans="2:14" hidden="1" x14ac:dyDescent="0.25">
      <c r="B3756" s="2">
        <v>42670</v>
      </c>
      <c r="C3756" s="7">
        <f>YEAR(base[[#This Row],[Data]])</f>
        <v>2016</v>
      </c>
      <c r="D3756" s="7" t="str">
        <f>UPPER(TEXT(base[[#This Row],[Data]],"mmm"))</f>
        <v>OUT</v>
      </c>
      <c r="E3756" t="s">
        <v>19</v>
      </c>
      <c r="F3756" t="s">
        <v>16</v>
      </c>
      <c r="G3756" t="str">
        <f>PROPER(base[[#This Row],[Evento]]&amp;" "&amp;base[[#This Row],[Tipo]])</f>
        <v>Bodas Adulto</v>
      </c>
      <c r="H3756" t="s">
        <v>15</v>
      </c>
      <c r="I3756">
        <v>100</v>
      </c>
      <c r="J3756" s="3">
        <f>VLOOKUP(_xlfn.CONCAT(base[[#This Row],[Evento]],base[[#This Row],[Tipo]]),'[1]tabela de preços'!$D$4:$E$14,2,0)</f>
        <v>150</v>
      </c>
      <c r="K3756" s="3">
        <v>15000</v>
      </c>
      <c r="L3756" s="3">
        <v>5243</v>
      </c>
      <c r="M3756" s="3">
        <v>9757</v>
      </c>
      <c r="N3756" t="s">
        <v>24</v>
      </c>
    </row>
    <row r="3757" spans="2:14" hidden="1" x14ac:dyDescent="0.25">
      <c r="B3757" s="2">
        <v>42876</v>
      </c>
      <c r="C3757" s="7">
        <f>YEAR(base[[#This Row],[Data]])</f>
        <v>2017</v>
      </c>
      <c r="D3757" s="7" t="str">
        <f>UPPER(TEXT(base[[#This Row],[Data]],"mmm"))</f>
        <v>MAI</v>
      </c>
      <c r="E3757" t="s">
        <v>19</v>
      </c>
      <c r="F3757" t="s">
        <v>17</v>
      </c>
      <c r="G3757" t="str">
        <f>PROPER(base[[#This Row],[Evento]]&amp;" "&amp;base[[#This Row],[Tipo]])</f>
        <v>Bodas Melhor Idade</v>
      </c>
      <c r="H3757" t="s">
        <v>12</v>
      </c>
      <c r="I3757">
        <v>200</v>
      </c>
      <c r="J3757" s="3">
        <f>VLOOKUP(_xlfn.CONCAT(base[[#This Row],[Evento]],base[[#This Row],[Tipo]]),'[1]tabela de preços'!$D$4:$E$14,2,0)</f>
        <v>120</v>
      </c>
      <c r="K3757" s="3">
        <v>24000</v>
      </c>
      <c r="L3757" s="3">
        <v>9552</v>
      </c>
      <c r="M3757" s="3">
        <v>14448</v>
      </c>
      <c r="N3757" t="s">
        <v>24</v>
      </c>
    </row>
    <row r="3758" spans="2:14" hidden="1" x14ac:dyDescent="0.25">
      <c r="B3758" s="2">
        <v>42520</v>
      </c>
      <c r="C3758" s="7">
        <f>YEAR(base[[#This Row],[Data]])</f>
        <v>2016</v>
      </c>
      <c r="D3758" s="7" t="str">
        <f>UPPER(TEXT(base[[#This Row],[Data]],"mmm"))</f>
        <v>MAI</v>
      </c>
      <c r="E3758" t="s">
        <v>20</v>
      </c>
      <c r="F3758" t="s">
        <v>16</v>
      </c>
      <c r="G3758" t="str">
        <f>PROPER(base[[#This Row],[Evento]]&amp;" "&amp;base[[#This Row],[Tipo]])</f>
        <v>Empresa Adulto</v>
      </c>
      <c r="H3758" t="s">
        <v>15</v>
      </c>
      <c r="I3758">
        <v>50</v>
      </c>
      <c r="J3758" s="3">
        <f>VLOOKUP(_xlfn.CONCAT(base[[#This Row],[Evento]],base[[#This Row],[Tipo]]),'[1]tabela de preços'!$D$4:$E$14,2,0)</f>
        <v>100</v>
      </c>
      <c r="K3758" s="3">
        <v>5000</v>
      </c>
      <c r="L3758" s="3">
        <v>2166</v>
      </c>
      <c r="M3758" s="3">
        <v>2834</v>
      </c>
      <c r="N3758" t="s">
        <v>24</v>
      </c>
    </row>
    <row r="3759" spans="2:14" hidden="1" x14ac:dyDescent="0.25">
      <c r="B3759" s="2">
        <v>42827</v>
      </c>
      <c r="C3759" s="7">
        <f>YEAR(base[[#This Row],[Data]])</f>
        <v>2017</v>
      </c>
      <c r="D3759" s="7" t="str">
        <f>UPPER(TEXT(base[[#This Row],[Data]],"mmm"))</f>
        <v>ABR</v>
      </c>
      <c r="E3759" t="s">
        <v>21</v>
      </c>
      <c r="F3759" t="s">
        <v>14</v>
      </c>
      <c r="G3759" t="str">
        <f>PROPER(base[[#This Row],[Evento]]&amp;" "&amp;base[[#This Row],[Tipo]])</f>
        <v>15 Anos Teen</v>
      </c>
      <c r="H3759" t="s">
        <v>12</v>
      </c>
      <c r="I3759">
        <v>100</v>
      </c>
      <c r="J3759" s="3">
        <f>VLOOKUP(_xlfn.CONCAT(base[[#This Row],[Evento]],base[[#This Row],[Tipo]]),'[1]tabela de preços'!$D$4:$E$14,2,0)</f>
        <v>90</v>
      </c>
      <c r="K3759" s="3">
        <v>9000</v>
      </c>
      <c r="L3759" s="3">
        <v>3809</v>
      </c>
      <c r="M3759" s="3">
        <v>5191</v>
      </c>
      <c r="N3759" t="s">
        <v>24</v>
      </c>
    </row>
    <row r="3760" spans="2:14" hidden="1" x14ac:dyDescent="0.25">
      <c r="B3760" s="2">
        <v>43004</v>
      </c>
      <c r="C3760" s="7">
        <f>YEAR(base[[#This Row],[Data]])</f>
        <v>2017</v>
      </c>
      <c r="D3760" s="7" t="str">
        <f>UPPER(TEXT(base[[#This Row],[Data]],"mmm"))</f>
        <v>SET</v>
      </c>
      <c r="E3760" t="s">
        <v>22</v>
      </c>
      <c r="F3760" t="s">
        <v>16</v>
      </c>
      <c r="G3760" t="str">
        <f>PROPER(base[[#This Row],[Evento]]&amp;" "&amp;base[[#This Row],[Tipo]])</f>
        <v>Despedida Adulto</v>
      </c>
      <c r="H3760" t="s">
        <v>15</v>
      </c>
      <c r="I3760">
        <v>150</v>
      </c>
      <c r="J3760" s="3">
        <f>VLOOKUP(_xlfn.CONCAT(base[[#This Row],[Evento]],base[[#This Row],[Tipo]]),'[1]tabela de preços'!$D$4:$E$14,2,0)</f>
        <v>120</v>
      </c>
      <c r="K3760" s="3">
        <v>18000</v>
      </c>
      <c r="L3760" s="3">
        <v>5955</v>
      </c>
      <c r="M3760" s="3">
        <v>12045</v>
      </c>
      <c r="N3760" t="s">
        <v>24</v>
      </c>
    </row>
    <row r="3761" spans="2:14" hidden="1" x14ac:dyDescent="0.25">
      <c r="B3761" s="2">
        <v>42435</v>
      </c>
      <c r="C3761" s="7">
        <f>YEAR(base[[#This Row],[Data]])</f>
        <v>2016</v>
      </c>
      <c r="D3761" s="7" t="str">
        <f>UPPER(TEXT(base[[#This Row],[Data]],"mmm"))</f>
        <v>MAR</v>
      </c>
      <c r="E3761" t="s">
        <v>10</v>
      </c>
      <c r="F3761" t="s">
        <v>11</v>
      </c>
      <c r="G3761" t="str">
        <f>PROPER(base[[#This Row],[Evento]]&amp;" "&amp;base[[#This Row],[Tipo]])</f>
        <v>Aniversário Infantil</v>
      </c>
      <c r="H3761" t="s">
        <v>12</v>
      </c>
      <c r="I3761">
        <v>50</v>
      </c>
      <c r="J3761" s="3">
        <f>VLOOKUP(_xlfn.CONCAT(base[[#This Row],[Evento]],base[[#This Row],[Tipo]]),'[1]tabela de preços'!$D$4:$E$14,2,0)</f>
        <v>70</v>
      </c>
      <c r="K3761" s="3">
        <v>3500</v>
      </c>
      <c r="L3761" s="3">
        <v>1462</v>
      </c>
      <c r="M3761" s="3">
        <v>2038</v>
      </c>
      <c r="N3761" t="s">
        <v>24</v>
      </c>
    </row>
    <row r="3762" spans="2:14" hidden="1" x14ac:dyDescent="0.25">
      <c r="B3762" s="2">
        <v>42974</v>
      </c>
      <c r="C3762" s="7">
        <f>YEAR(base[[#This Row],[Data]])</f>
        <v>2017</v>
      </c>
      <c r="D3762" s="7" t="str">
        <f>UPPER(TEXT(base[[#This Row],[Data]],"mmm"))</f>
        <v>AGO</v>
      </c>
      <c r="E3762" t="s">
        <v>10</v>
      </c>
      <c r="F3762" t="s">
        <v>14</v>
      </c>
      <c r="G3762" t="str">
        <f>PROPER(base[[#This Row],[Evento]]&amp;" "&amp;base[[#This Row],[Tipo]])</f>
        <v>Aniversário Teen</v>
      </c>
      <c r="H3762" t="s">
        <v>15</v>
      </c>
      <c r="I3762">
        <v>100</v>
      </c>
      <c r="J3762" s="3">
        <f>VLOOKUP(_xlfn.CONCAT(base[[#This Row],[Evento]],base[[#This Row],[Tipo]]),'[1]tabela de preços'!$D$4:$E$14,2,0)</f>
        <v>90</v>
      </c>
      <c r="K3762" s="3">
        <v>9000</v>
      </c>
      <c r="L3762" s="3">
        <v>4030</v>
      </c>
      <c r="M3762" s="3">
        <v>4970</v>
      </c>
      <c r="N3762" t="s">
        <v>24</v>
      </c>
    </row>
    <row r="3763" spans="2:14" hidden="1" x14ac:dyDescent="0.25">
      <c r="B3763" s="2">
        <v>42847</v>
      </c>
      <c r="C3763" s="7">
        <f>YEAR(base[[#This Row],[Data]])</f>
        <v>2017</v>
      </c>
      <c r="D3763" s="7" t="str">
        <f>UPPER(TEXT(base[[#This Row],[Data]],"mmm"))</f>
        <v>ABR</v>
      </c>
      <c r="E3763" t="s">
        <v>10</v>
      </c>
      <c r="F3763" t="s">
        <v>16</v>
      </c>
      <c r="G3763" t="str">
        <f>PROPER(base[[#This Row],[Evento]]&amp;" "&amp;base[[#This Row],[Tipo]])</f>
        <v>Aniversário Adulto</v>
      </c>
      <c r="H3763" t="s">
        <v>12</v>
      </c>
      <c r="I3763">
        <v>150</v>
      </c>
      <c r="J3763" s="3">
        <f>VLOOKUP(_xlfn.CONCAT(base[[#This Row],[Evento]],base[[#This Row],[Tipo]]),'[1]tabela de preços'!$D$4:$E$14,2,0)</f>
        <v>120</v>
      </c>
      <c r="K3763" s="3">
        <v>18000</v>
      </c>
      <c r="L3763" s="3">
        <v>5982</v>
      </c>
      <c r="M3763" s="3">
        <v>12018</v>
      </c>
      <c r="N3763" t="s">
        <v>24</v>
      </c>
    </row>
    <row r="3764" spans="2:14" hidden="1" x14ac:dyDescent="0.25">
      <c r="B3764" s="2">
        <v>42725</v>
      </c>
      <c r="C3764" s="7">
        <f>YEAR(base[[#This Row],[Data]])</f>
        <v>2016</v>
      </c>
      <c r="D3764" s="7" t="str">
        <f>UPPER(TEXT(base[[#This Row],[Data]],"mmm"))</f>
        <v>DEZ</v>
      </c>
      <c r="E3764" t="s">
        <v>10</v>
      </c>
      <c r="F3764" t="s">
        <v>17</v>
      </c>
      <c r="G3764" t="str">
        <f>PROPER(base[[#This Row],[Evento]]&amp;" "&amp;base[[#This Row],[Tipo]])</f>
        <v>Aniversário Melhor Idade</v>
      </c>
      <c r="H3764" t="s">
        <v>15</v>
      </c>
      <c r="I3764">
        <v>70</v>
      </c>
      <c r="J3764" s="3">
        <f>VLOOKUP(_xlfn.CONCAT(base[[#This Row],[Evento]],base[[#This Row],[Tipo]]),'[1]tabela de preços'!$D$4:$E$14,2,0)</f>
        <v>120</v>
      </c>
      <c r="K3764" s="3">
        <v>8400</v>
      </c>
      <c r="L3764" s="3">
        <v>3494</v>
      </c>
      <c r="M3764" s="3">
        <v>4906</v>
      </c>
      <c r="N3764" t="s">
        <v>24</v>
      </c>
    </row>
    <row r="3765" spans="2:14" hidden="1" x14ac:dyDescent="0.25">
      <c r="B3765" s="2">
        <v>42615</v>
      </c>
      <c r="C3765" s="7">
        <f>YEAR(base[[#This Row],[Data]])</f>
        <v>2016</v>
      </c>
      <c r="D3765" s="7" t="str">
        <f>UPPER(TEXT(base[[#This Row],[Data]],"mmm"))</f>
        <v>SET</v>
      </c>
      <c r="E3765" t="s">
        <v>18</v>
      </c>
      <c r="F3765" t="s">
        <v>16</v>
      </c>
      <c r="G3765" t="str">
        <f>PROPER(base[[#This Row],[Evento]]&amp;" "&amp;base[[#This Row],[Tipo]])</f>
        <v>Casamento Adulto</v>
      </c>
      <c r="H3765" t="s">
        <v>12</v>
      </c>
      <c r="I3765">
        <v>120</v>
      </c>
      <c r="J3765" s="3">
        <f>VLOOKUP(_xlfn.CONCAT(base[[#This Row],[Evento]],base[[#This Row],[Tipo]]),'[1]tabela de preços'!$D$4:$E$14,2,0)</f>
        <v>150</v>
      </c>
      <c r="K3765" s="3">
        <v>18000</v>
      </c>
      <c r="L3765" s="3">
        <v>7901</v>
      </c>
      <c r="M3765" s="3">
        <v>10099</v>
      </c>
      <c r="N3765" t="s">
        <v>24</v>
      </c>
    </row>
    <row r="3766" spans="2:14" hidden="1" x14ac:dyDescent="0.25">
      <c r="B3766" s="2">
        <v>42650</v>
      </c>
      <c r="C3766" s="7">
        <f>YEAR(base[[#This Row],[Data]])</f>
        <v>2016</v>
      </c>
      <c r="D3766" s="7" t="str">
        <f>UPPER(TEXT(base[[#This Row],[Data]],"mmm"))</f>
        <v>OUT</v>
      </c>
      <c r="E3766" t="s">
        <v>19</v>
      </c>
      <c r="F3766" t="s">
        <v>16</v>
      </c>
      <c r="G3766" t="str">
        <f>PROPER(base[[#This Row],[Evento]]&amp;" "&amp;base[[#This Row],[Tipo]])</f>
        <v>Bodas Adulto</v>
      </c>
      <c r="H3766" t="s">
        <v>15</v>
      </c>
      <c r="I3766">
        <v>100</v>
      </c>
      <c r="J3766" s="3">
        <f>VLOOKUP(_xlfn.CONCAT(base[[#This Row],[Evento]],base[[#This Row],[Tipo]]),'[1]tabela de preços'!$D$4:$E$14,2,0)</f>
        <v>150</v>
      </c>
      <c r="K3766" s="3">
        <v>15000</v>
      </c>
      <c r="L3766" s="3">
        <v>6526</v>
      </c>
      <c r="M3766" s="3">
        <v>8474</v>
      </c>
      <c r="N3766" t="s">
        <v>24</v>
      </c>
    </row>
    <row r="3767" spans="2:14" hidden="1" x14ac:dyDescent="0.25">
      <c r="B3767" s="2">
        <v>42858</v>
      </c>
      <c r="C3767" s="7">
        <f>YEAR(base[[#This Row],[Data]])</f>
        <v>2017</v>
      </c>
      <c r="D3767" s="7" t="str">
        <f>UPPER(TEXT(base[[#This Row],[Data]],"mmm"))</f>
        <v>MAI</v>
      </c>
      <c r="E3767" t="s">
        <v>19</v>
      </c>
      <c r="F3767" t="s">
        <v>17</v>
      </c>
      <c r="G3767" t="str">
        <f>PROPER(base[[#This Row],[Evento]]&amp;" "&amp;base[[#This Row],[Tipo]])</f>
        <v>Bodas Melhor Idade</v>
      </c>
      <c r="H3767" t="s">
        <v>12</v>
      </c>
      <c r="I3767">
        <v>200</v>
      </c>
      <c r="J3767" s="3">
        <f>VLOOKUP(_xlfn.CONCAT(base[[#This Row],[Evento]],base[[#This Row],[Tipo]]),'[1]tabela de preços'!$D$4:$E$14,2,0)</f>
        <v>120</v>
      </c>
      <c r="K3767" s="3">
        <v>24000</v>
      </c>
      <c r="L3767" s="3">
        <v>8282</v>
      </c>
      <c r="M3767" s="3">
        <v>15718</v>
      </c>
      <c r="N3767" t="s">
        <v>24</v>
      </c>
    </row>
    <row r="3768" spans="2:14" hidden="1" x14ac:dyDescent="0.25">
      <c r="B3768" s="2">
        <v>42428</v>
      </c>
      <c r="C3768" s="7">
        <f>YEAR(base[[#This Row],[Data]])</f>
        <v>2016</v>
      </c>
      <c r="D3768" s="7" t="str">
        <f>UPPER(TEXT(base[[#This Row],[Data]],"mmm"))</f>
        <v>FEV</v>
      </c>
      <c r="E3768" t="s">
        <v>20</v>
      </c>
      <c r="F3768" t="s">
        <v>16</v>
      </c>
      <c r="G3768" t="str">
        <f>PROPER(base[[#This Row],[Evento]]&amp;" "&amp;base[[#This Row],[Tipo]])</f>
        <v>Empresa Adulto</v>
      </c>
      <c r="H3768" t="s">
        <v>15</v>
      </c>
      <c r="I3768">
        <v>50</v>
      </c>
      <c r="J3768" s="3">
        <f>VLOOKUP(_xlfn.CONCAT(base[[#This Row],[Evento]],base[[#This Row],[Tipo]]),'[1]tabela de preços'!$D$4:$E$14,2,0)</f>
        <v>100</v>
      </c>
      <c r="K3768" s="3">
        <v>5000</v>
      </c>
      <c r="L3768" s="3">
        <v>2211</v>
      </c>
      <c r="M3768" s="3">
        <v>2789</v>
      </c>
      <c r="N3768" t="s">
        <v>24</v>
      </c>
    </row>
    <row r="3769" spans="2:14" hidden="1" x14ac:dyDescent="0.25">
      <c r="B3769" s="2">
        <v>42870</v>
      </c>
      <c r="C3769" s="7">
        <f>YEAR(base[[#This Row],[Data]])</f>
        <v>2017</v>
      </c>
      <c r="D3769" s="7" t="str">
        <f>UPPER(TEXT(base[[#This Row],[Data]],"mmm"))</f>
        <v>MAI</v>
      </c>
      <c r="E3769" t="s">
        <v>21</v>
      </c>
      <c r="F3769" t="s">
        <v>14</v>
      </c>
      <c r="G3769" t="str">
        <f>PROPER(base[[#This Row],[Evento]]&amp;" "&amp;base[[#This Row],[Tipo]])</f>
        <v>15 Anos Teen</v>
      </c>
      <c r="H3769" t="s">
        <v>12</v>
      </c>
      <c r="I3769">
        <v>100</v>
      </c>
      <c r="J3769" s="3">
        <f>VLOOKUP(_xlfn.CONCAT(base[[#This Row],[Evento]],base[[#This Row],[Tipo]]),'[1]tabela de preços'!$D$4:$E$14,2,0)</f>
        <v>90</v>
      </c>
      <c r="K3769" s="3">
        <v>9000</v>
      </c>
      <c r="L3769" s="3">
        <v>3528</v>
      </c>
      <c r="M3769" s="3">
        <v>5472</v>
      </c>
      <c r="N3769" t="s">
        <v>24</v>
      </c>
    </row>
    <row r="3770" spans="2:14" hidden="1" x14ac:dyDescent="0.25">
      <c r="B3770" s="2">
        <v>42411</v>
      </c>
      <c r="C3770" s="7">
        <f>YEAR(base[[#This Row],[Data]])</f>
        <v>2016</v>
      </c>
      <c r="D3770" s="7" t="str">
        <f>UPPER(TEXT(base[[#This Row],[Data]],"mmm"))</f>
        <v>FEV</v>
      </c>
      <c r="E3770" t="s">
        <v>22</v>
      </c>
      <c r="F3770" t="s">
        <v>16</v>
      </c>
      <c r="G3770" t="str">
        <f>PROPER(base[[#This Row],[Evento]]&amp;" "&amp;base[[#This Row],[Tipo]])</f>
        <v>Despedida Adulto</v>
      </c>
      <c r="H3770" t="s">
        <v>15</v>
      </c>
      <c r="I3770">
        <v>150</v>
      </c>
      <c r="J3770" s="3">
        <f>VLOOKUP(_xlfn.CONCAT(base[[#This Row],[Evento]],base[[#This Row],[Tipo]]),'[1]tabela de preços'!$D$4:$E$14,2,0)</f>
        <v>120</v>
      </c>
      <c r="K3770" s="3">
        <v>18000</v>
      </c>
      <c r="L3770" s="3">
        <v>6252</v>
      </c>
      <c r="M3770" s="3">
        <v>11748</v>
      </c>
      <c r="N3770" t="s">
        <v>24</v>
      </c>
    </row>
    <row r="3771" spans="2:14" hidden="1" x14ac:dyDescent="0.25">
      <c r="B3771" s="2">
        <v>42591</v>
      </c>
      <c r="C3771" s="7">
        <f>YEAR(base[[#This Row],[Data]])</f>
        <v>2016</v>
      </c>
      <c r="D3771" s="7" t="str">
        <f>UPPER(TEXT(base[[#This Row],[Data]],"mmm"))</f>
        <v>AGO</v>
      </c>
      <c r="E3771" t="s">
        <v>10</v>
      </c>
      <c r="F3771" t="s">
        <v>11</v>
      </c>
      <c r="G3771" t="str">
        <f>PROPER(base[[#This Row],[Evento]]&amp;" "&amp;base[[#This Row],[Tipo]])</f>
        <v>Aniversário Infantil</v>
      </c>
      <c r="H3771" t="s">
        <v>12</v>
      </c>
      <c r="I3771">
        <v>50</v>
      </c>
      <c r="J3771" s="3">
        <f>VLOOKUP(_xlfn.CONCAT(base[[#This Row],[Evento]],base[[#This Row],[Tipo]]),'[1]tabela de preços'!$D$4:$E$14,2,0)</f>
        <v>70</v>
      </c>
      <c r="K3771" s="3">
        <v>3500</v>
      </c>
      <c r="L3771" s="3">
        <v>1528</v>
      </c>
      <c r="M3771" s="3">
        <v>1972</v>
      </c>
      <c r="N3771" t="s">
        <v>24</v>
      </c>
    </row>
    <row r="3772" spans="2:14" hidden="1" x14ac:dyDescent="0.25">
      <c r="B3772" s="2">
        <v>42861</v>
      </c>
      <c r="C3772" s="7">
        <f>YEAR(base[[#This Row],[Data]])</f>
        <v>2017</v>
      </c>
      <c r="D3772" s="7" t="str">
        <f>UPPER(TEXT(base[[#This Row],[Data]],"mmm"))</f>
        <v>MAI</v>
      </c>
      <c r="E3772" t="s">
        <v>10</v>
      </c>
      <c r="F3772" t="s">
        <v>14</v>
      </c>
      <c r="G3772" t="str">
        <f>PROPER(base[[#This Row],[Evento]]&amp;" "&amp;base[[#This Row],[Tipo]])</f>
        <v>Aniversário Teen</v>
      </c>
      <c r="H3772" t="s">
        <v>15</v>
      </c>
      <c r="I3772">
        <v>100</v>
      </c>
      <c r="J3772" s="3">
        <f>VLOOKUP(_xlfn.CONCAT(base[[#This Row],[Evento]],base[[#This Row],[Tipo]]),'[1]tabela de preços'!$D$4:$E$14,2,0)</f>
        <v>90</v>
      </c>
      <c r="K3772" s="3">
        <v>9000</v>
      </c>
      <c r="L3772" s="3">
        <v>3321</v>
      </c>
      <c r="M3772" s="3">
        <v>5679</v>
      </c>
      <c r="N3772" t="s">
        <v>24</v>
      </c>
    </row>
    <row r="3773" spans="2:14" hidden="1" x14ac:dyDescent="0.25">
      <c r="B3773" s="2">
        <v>42597</v>
      </c>
      <c r="C3773" s="7">
        <f>YEAR(base[[#This Row],[Data]])</f>
        <v>2016</v>
      </c>
      <c r="D3773" s="7" t="str">
        <f>UPPER(TEXT(base[[#This Row],[Data]],"mmm"))</f>
        <v>AGO</v>
      </c>
      <c r="E3773" t="s">
        <v>10</v>
      </c>
      <c r="F3773" t="s">
        <v>16</v>
      </c>
      <c r="G3773" t="str">
        <f>PROPER(base[[#This Row],[Evento]]&amp;" "&amp;base[[#This Row],[Tipo]])</f>
        <v>Aniversário Adulto</v>
      </c>
      <c r="H3773" t="s">
        <v>12</v>
      </c>
      <c r="I3773">
        <v>150</v>
      </c>
      <c r="J3773" s="3">
        <f>VLOOKUP(_xlfn.CONCAT(base[[#This Row],[Evento]],base[[#This Row],[Tipo]]),'[1]tabela de preços'!$D$4:$E$14,2,0)</f>
        <v>120</v>
      </c>
      <c r="K3773" s="3">
        <v>18000</v>
      </c>
      <c r="L3773" s="3">
        <v>6398</v>
      </c>
      <c r="M3773" s="3">
        <v>11602</v>
      </c>
      <c r="N3773" t="s">
        <v>24</v>
      </c>
    </row>
    <row r="3774" spans="2:14" hidden="1" x14ac:dyDescent="0.25">
      <c r="B3774" s="2">
        <v>42846</v>
      </c>
      <c r="C3774" s="7">
        <f>YEAR(base[[#This Row],[Data]])</f>
        <v>2017</v>
      </c>
      <c r="D3774" s="7" t="str">
        <f>UPPER(TEXT(base[[#This Row],[Data]],"mmm"))</f>
        <v>ABR</v>
      </c>
      <c r="E3774" t="s">
        <v>10</v>
      </c>
      <c r="F3774" t="s">
        <v>17</v>
      </c>
      <c r="G3774" t="str">
        <f>PROPER(base[[#This Row],[Evento]]&amp;" "&amp;base[[#This Row],[Tipo]])</f>
        <v>Aniversário Melhor Idade</v>
      </c>
      <c r="H3774" t="s">
        <v>15</v>
      </c>
      <c r="I3774">
        <v>70</v>
      </c>
      <c r="J3774" s="3">
        <f>VLOOKUP(_xlfn.CONCAT(base[[#This Row],[Evento]],base[[#This Row],[Tipo]]),'[1]tabela de preços'!$D$4:$E$14,2,0)</f>
        <v>120</v>
      </c>
      <c r="K3774" s="3">
        <v>8400</v>
      </c>
      <c r="L3774" s="3">
        <v>3605</v>
      </c>
      <c r="M3774" s="3">
        <v>4795</v>
      </c>
      <c r="N3774" t="s">
        <v>24</v>
      </c>
    </row>
    <row r="3775" spans="2:14" hidden="1" x14ac:dyDescent="0.25">
      <c r="B3775" s="2">
        <v>42574</v>
      </c>
      <c r="C3775" s="7">
        <f>YEAR(base[[#This Row],[Data]])</f>
        <v>2016</v>
      </c>
      <c r="D3775" s="7" t="str">
        <f>UPPER(TEXT(base[[#This Row],[Data]],"mmm"))</f>
        <v>JUL</v>
      </c>
      <c r="E3775" t="s">
        <v>18</v>
      </c>
      <c r="F3775" t="s">
        <v>16</v>
      </c>
      <c r="G3775" t="str">
        <f>PROPER(base[[#This Row],[Evento]]&amp;" "&amp;base[[#This Row],[Tipo]])</f>
        <v>Casamento Adulto</v>
      </c>
      <c r="H3775" t="s">
        <v>12</v>
      </c>
      <c r="I3775">
        <v>120</v>
      </c>
      <c r="J3775" s="3">
        <f>VLOOKUP(_xlfn.CONCAT(base[[#This Row],[Evento]],base[[#This Row],[Tipo]]),'[1]tabela de preços'!$D$4:$E$14,2,0)</f>
        <v>150</v>
      </c>
      <c r="K3775" s="3">
        <v>18000</v>
      </c>
      <c r="L3775" s="3">
        <v>7536</v>
      </c>
      <c r="M3775" s="3">
        <v>10464</v>
      </c>
      <c r="N3775" t="s">
        <v>24</v>
      </c>
    </row>
    <row r="3776" spans="2:14" hidden="1" x14ac:dyDescent="0.25">
      <c r="B3776" s="2">
        <v>42698</v>
      </c>
      <c r="C3776" s="7">
        <f>YEAR(base[[#This Row],[Data]])</f>
        <v>2016</v>
      </c>
      <c r="D3776" s="7" t="str">
        <f>UPPER(TEXT(base[[#This Row],[Data]],"mmm"))</f>
        <v>NOV</v>
      </c>
      <c r="E3776" t="s">
        <v>19</v>
      </c>
      <c r="F3776" t="s">
        <v>16</v>
      </c>
      <c r="G3776" t="str">
        <f>PROPER(base[[#This Row],[Evento]]&amp;" "&amp;base[[#This Row],[Tipo]])</f>
        <v>Bodas Adulto</v>
      </c>
      <c r="H3776" t="s">
        <v>15</v>
      </c>
      <c r="I3776">
        <v>100</v>
      </c>
      <c r="J3776" s="3">
        <f>VLOOKUP(_xlfn.CONCAT(base[[#This Row],[Evento]],base[[#This Row],[Tipo]]),'[1]tabela de preços'!$D$4:$E$14,2,0)</f>
        <v>150</v>
      </c>
      <c r="K3776" s="3">
        <v>15000</v>
      </c>
      <c r="L3776" s="3">
        <v>6526</v>
      </c>
      <c r="M3776" s="3">
        <v>8474</v>
      </c>
      <c r="N3776" t="s">
        <v>24</v>
      </c>
    </row>
    <row r="3777" spans="2:14" hidden="1" x14ac:dyDescent="0.25">
      <c r="B3777" s="2">
        <v>43007</v>
      </c>
      <c r="C3777" s="7">
        <f>YEAR(base[[#This Row],[Data]])</f>
        <v>2017</v>
      </c>
      <c r="D3777" s="7" t="str">
        <f>UPPER(TEXT(base[[#This Row],[Data]],"mmm"))</f>
        <v>SET</v>
      </c>
      <c r="E3777" t="s">
        <v>19</v>
      </c>
      <c r="F3777" t="s">
        <v>17</v>
      </c>
      <c r="G3777" t="str">
        <f>PROPER(base[[#This Row],[Evento]]&amp;" "&amp;base[[#This Row],[Tipo]])</f>
        <v>Bodas Melhor Idade</v>
      </c>
      <c r="H3777" t="s">
        <v>12</v>
      </c>
      <c r="I3777">
        <v>200</v>
      </c>
      <c r="J3777" s="3">
        <f>VLOOKUP(_xlfn.CONCAT(base[[#This Row],[Evento]],base[[#This Row],[Tipo]]),'[1]tabela de preços'!$D$4:$E$14,2,0)</f>
        <v>120</v>
      </c>
      <c r="K3777" s="3">
        <v>24000</v>
      </c>
      <c r="L3777" s="3">
        <v>9853</v>
      </c>
      <c r="M3777" s="3">
        <v>14147</v>
      </c>
      <c r="N3777" t="s">
        <v>24</v>
      </c>
    </row>
    <row r="3778" spans="2:14" hidden="1" x14ac:dyDescent="0.25">
      <c r="B3778" s="2">
        <v>42421</v>
      </c>
      <c r="C3778" s="7">
        <f>YEAR(base[[#This Row],[Data]])</f>
        <v>2016</v>
      </c>
      <c r="D3778" s="7" t="str">
        <f>UPPER(TEXT(base[[#This Row],[Data]],"mmm"))</f>
        <v>FEV</v>
      </c>
      <c r="E3778" t="s">
        <v>20</v>
      </c>
      <c r="F3778" t="s">
        <v>16</v>
      </c>
      <c r="G3778" t="str">
        <f>PROPER(base[[#This Row],[Evento]]&amp;" "&amp;base[[#This Row],[Tipo]])</f>
        <v>Empresa Adulto</v>
      </c>
      <c r="H3778" t="s">
        <v>15</v>
      </c>
      <c r="I3778">
        <v>50</v>
      </c>
      <c r="J3778" s="3">
        <f>VLOOKUP(_xlfn.CONCAT(base[[#This Row],[Evento]],base[[#This Row],[Tipo]]),'[1]tabela de preços'!$D$4:$E$14,2,0)</f>
        <v>100</v>
      </c>
      <c r="K3778" s="3">
        <v>5000</v>
      </c>
      <c r="L3778" s="3">
        <v>2092</v>
      </c>
      <c r="M3778" s="3">
        <v>2908</v>
      </c>
      <c r="N3778" t="s">
        <v>24</v>
      </c>
    </row>
    <row r="3779" spans="2:14" hidden="1" x14ac:dyDescent="0.25">
      <c r="B3779" s="2">
        <v>42490</v>
      </c>
      <c r="C3779" s="7">
        <f>YEAR(base[[#This Row],[Data]])</f>
        <v>2016</v>
      </c>
      <c r="D3779" s="7" t="str">
        <f>UPPER(TEXT(base[[#This Row],[Data]],"mmm"))</f>
        <v>ABR</v>
      </c>
      <c r="E3779" t="s">
        <v>21</v>
      </c>
      <c r="F3779" t="s">
        <v>14</v>
      </c>
      <c r="G3779" t="str">
        <f>PROPER(base[[#This Row],[Evento]]&amp;" "&amp;base[[#This Row],[Tipo]])</f>
        <v>15 Anos Teen</v>
      </c>
      <c r="H3779" t="s">
        <v>12</v>
      </c>
      <c r="I3779">
        <v>100</v>
      </c>
      <c r="J3779" s="3">
        <f>VLOOKUP(_xlfn.CONCAT(base[[#This Row],[Evento]],base[[#This Row],[Tipo]]),'[1]tabela de preços'!$D$4:$E$14,2,0)</f>
        <v>90</v>
      </c>
      <c r="K3779" s="3">
        <v>9000</v>
      </c>
      <c r="L3779" s="3">
        <v>3137</v>
      </c>
      <c r="M3779" s="3">
        <v>5863</v>
      </c>
      <c r="N3779" t="s">
        <v>24</v>
      </c>
    </row>
    <row r="3780" spans="2:14" hidden="1" x14ac:dyDescent="0.25">
      <c r="B3780" s="2">
        <v>42684</v>
      </c>
      <c r="C3780" s="7">
        <f>YEAR(base[[#This Row],[Data]])</f>
        <v>2016</v>
      </c>
      <c r="D3780" s="7" t="str">
        <f>UPPER(TEXT(base[[#This Row],[Data]],"mmm"))</f>
        <v>NOV</v>
      </c>
      <c r="E3780" t="s">
        <v>22</v>
      </c>
      <c r="F3780" t="s">
        <v>16</v>
      </c>
      <c r="G3780" t="str">
        <f>PROPER(base[[#This Row],[Evento]]&amp;" "&amp;base[[#This Row],[Tipo]])</f>
        <v>Despedida Adulto</v>
      </c>
      <c r="H3780" t="s">
        <v>15</v>
      </c>
      <c r="I3780">
        <v>150</v>
      </c>
      <c r="J3780" s="3">
        <f>VLOOKUP(_xlfn.CONCAT(base[[#This Row],[Evento]],base[[#This Row],[Tipo]]),'[1]tabela de preços'!$D$4:$E$14,2,0)</f>
        <v>120</v>
      </c>
      <c r="K3780" s="3">
        <v>18000</v>
      </c>
      <c r="L3780" s="3">
        <v>8093</v>
      </c>
      <c r="M3780" s="3">
        <v>9907</v>
      </c>
      <c r="N3780" t="s">
        <v>24</v>
      </c>
    </row>
    <row r="3781" spans="2:14" hidden="1" x14ac:dyDescent="0.25">
      <c r="B3781" s="2">
        <v>42881</v>
      </c>
      <c r="C3781" s="7">
        <f>YEAR(base[[#This Row],[Data]])</f>
        <v>2017</v>
      </c>
      <c r="D3781" s="7" t="str">
        <f>UPPER(TEXT(base[[#This Row],[Data]],"mmm"))</f>
        <v>MAI</v>
      </c>
      <c r="E3781" t="s">
        <v>10</v>
      </c>
      <c r="F3781" t="s">
        <v>11</v>
      </c>
      <c r="G3781" t="str">
        <f>PROPER(base[[#This Row],[Evento]]&amp;" "&amp;base[[#This Row],[Tipo]])</f>
        <v>Aniversário Infantil</v>
      </c>
      <c r="H3781" t="s">
        <v>12</v>
      </c>
      <c r="I3781">
        <v>50</v>
      </c>
      <c r="J3781" s="3">
        <f>VLOOKUP(_xlfn.CONCAT(base[[#This Row],[Evento]],base[[#This Row],[Tipo]]),'[1]tabela de preços'!$D$4:$E$14,2,0)</f>
        <v>70</v>
      </c>
      <c r="K3781" s="3">
        <v>3500</v>
      </c>
      <c r="L3781" s="3">
        <v>1345</v>
      </c>
      <c r="M3781" s="3">
        <v>2155</v>
      </c>
      <c r="N3781" t="s">
        <v>24</v>
      </c>
    </row>
    <row r="3782" spans="2:14" hidden="1" x14ac:dyDescent="0.25">
      <c r="B3782" s="2">
        <v>42597</v>
      </c>
      <c r="C3782" s="7">
        <f>YEAR(base[[#This Row],[Data]])</f>
        <v>2016</v>
      </c>
      <c r="D3782" s="7" t="str">
        <f>UPPER(TEXT(base[[#This Row],[Data]],"mmm"))</f>
        <v>AGO</v>
      </c>
      <c r="E3782" t="s">
        <v>10</v>
      </c>
      <c r="F3782" t="s">
        <v>14</v>
      </c>
      <c r="G3782" t="str">
        <f>PROPER(base[[#This Row],[Evento]]&amp;" "&amp;base[[#This Row],[Tipo]])</f>
        <v>Aniversário Teen</v>
      </c>
      <c r="H3782" t="s">
        <v>15</v>
      </c>
      <c r="I3782">
        <v>100</v>
      </c>
      <c r="J3782" s="3">
        <f>VLOOKUP(_xlfn.CONCAT(base[[#This Row],[Evento]],base[[#This Row],[Tipo]]),'[1]tabela de preços'!$D$4:$E$14,2,0)</f>
        <v>90</v>
      </c>
      <c r="K3782" s="3">
        <v>9000</v>
      </c>
      <c r="L3782" s="3">
        <v>3673</v>
      </c>
      <c r="M3782" s="3">
        <v>5327</v>
      </c>
      <c r="N3782" t="s">
        <v>24</v>
      </c>
    </row>
    <row r="3783" spans="2:14" hidden="1" x14ac:dyDescent="0.25">
      <c r="B3783" s="2">
        <v>42384</v>
      </c>
      <c r="C3783" s="7">
        <f>YEAR(base[[#This Row],[Data]])</f>
        <v>2016</v>
      </c>
      <c r="D3783" s="7" t="str">
        <f>UPPER(TEXT(base[[#This Row],[Data]],"mmm"))</f>
        <v>JAN</v>
      </c>
      <c r="E3783" t="s">
        <v>10</v>
      </c>
      <c r="F3783" t="s">
        <v>16</v>
      </c>
      <c r="G3783" t="str">
        <f>PROPER(base[[#This Row],[Evento]]&amp;" "&amp;base[[#This Row],[Tipo]])</f>
        <v>Aniversário Adulto</v>
      </c>
      <c r="H3783" t="s">
        <v>12</v>
      </c>
      <c r="I3783">
        <v>150</v>
      </c>
      <c r="J3783" s="3">
        <f>VLOOKUP(_xlfn.CONCAT(base[[#This Row],[Evento]],base[[#This Row],[Tipo]]),'[1]tabela de preços'!$D$4:$E$14,2,0)</f>
        <v>120</v>
      </c>
      <c r="K3783" s="3">
        <v>18000</v>
      </c>
      <c r="L3783" s="3">
        <v>6994</v>
      </c>
      <c r="M3783" s="3">
        <v>11006</v>
      </c>
      <c r="N3783" t="s">
        <v>24</v>
      </c>
    </row>
    <row r="3784" spans="2:14" hidden="1" x14ac:dyDescent="0.25">
      <c r="B3784" s="2">
        <v>43084</v>
      </c>
      <c r="C3784" s="7">
        <f>YEAR(base[[#This Row],[Data]])</f>
        <v>2017</v>
      </c>
      <c r="D3784" s="7" t="str">
        <f>UPPER(TEXT(base[[#This Row],[Data]],"mmm"))</f>
        <v>DEZ</v>
      </c>
      <c r="E3784" t="s">
        <v>10</v>
      </c>
      <c r="F3784" t="s">
        <v>17</v>
      </c>
      <c r="G3784" t="str">
        <f>PROPER(base[[#This Row],[Evento]]&amp;" "&amp;base[[#This Row],[Tipo]])</f>
        <v>Aniversário Melhor Idade</v>
      </c>
      <c r="H3784" t="s">
        <v>15</v>
      </c>
      <c r="I3784">
        <v>70</v>
      </c>
      <c r="J3784" s="3">
        <f>VLOOKUP(_xlfn.CONCAT(base[[#This Row],[Evento]],base[[#This Row],[Tipo]]),'[1]tabela de preços'!$D$4:$E$14,2,0)</f>
        <v>120</v>
      </c>
      <c r="K3784" s="3">
        <v>8400</v>
      </c>
      <c r="L3784" s="3">
        <v>3570</v>
      </c>
      <c r="M3784" s="3">
        <v>4830</v>
      </c>
      <c r="N3784" t="s">
        <v>24</v>
      </c>
    </row>
    <row r="3785" spans="2:14" hidden="1" x14ac:dyDescent="0.25">
      <c r="B3785" s="2">
        <v>42377</v>
      </c>
      <c r="C3785" s="7">
        <f>YEAR(base[[#This Row],[Data]])</f>
        <v>2016</v>
      </c>
      <c r="D3785" s="7" t="str">
        <f>UPPER(TEXT(base[[#This Row],[Data]],"mmm"))</f>
        <v>JAN</v>
      </c>
      <c r="E3785" t="s">
        <v>18</v>
      </c>
      <c r="F3785" t="s">
        <v>16</v>
      </c>
      <c r="G3785" t="str">
        <f>PROPER(base[[#This Row],[Evento]]&amp;" "&amp;base[[#This Row],[Tipo]])</f>
        <v>Casamento Adulto</v>
      </c>
      <c r="H3785" t="s">
        <v>12</v>
      </c>
      <c r="I3785">
        <v>120</v>
      </c>
      <c r="J3785" s="3">
        <f>VLOOKUP(_xlfn.CONCAT(base[[#This Row],[Evento]],base[[#This Row],[Tipo]]),'[1]tabela de preços'!$D$4:$E$14,2,0)</f>
        <v>150</v>
      </c>
      <c r="K3785" s="3">
        <v>18000</v>
      </c>
      <c r="L3785" s="3">
        <v>6613</v>
      </c>
      <c r="M3785" s="3">
        <v>11387</v>
      </c>
      <c r="N3785" t="s">
        <v>24</v>
      </c>
    </row>
    <row r="3786" spans="2:14" hidden="1" x14ac:dyDescent="0.25">
      <c r="B3786" s="2">
        <v>42408</v>
      </c>
      <c r="C3786" s="7">
        <f>YEAR(base[[#This Row],[Data]])</f>
        <v>2016</v>
      </c>
      <c r="D3786" s="7" t="str">
        <f>UPPER(TEXT(base[[#This Row],[Data]],"mmm"))</f>
        <v>FEV</v>
      </c>
      <c r="E3786" t="s">
        <v>19</v>
      </c>
      <c r="F3786" t="s">
        <v>16</v>
      </c>
      <c r="G3786" t="str">
        <f>PROPER(base[[#This Row],[Evento]]&amp;" "&amp;base[[#This Row],[Tipo]])</f>
        <v>Bodas Adulto</v>
      </c>
      <c r="H3786" t="s">
        <v>15</v>
      </c>
      <c r="I3786">
        <v>100</v>
      </c>
      <c r="J3786" s="3">
        <f>VLOOKUP(_xlfn.CONCAT(base[[#This Row],[Evento]],base[[#This Row],[Tipo]]),'[1]tabela de preços'!$D$4:$E$14,2,0)</f>
        <v>150</v>
      </c>
      <c r="K3786" s="3">
        <v>15000</v>
      </c>
      <c r="L3786" s="3">
        <v>6600</v>
      </c>
      <c r="M3786" s="3">
        <v>8400</v>
      </c>
      <c r="N3786" t="s">
        <v>24</v>
      </c>
    </row>
    <row r="3787" spans="2:14" hidden="1" x14ac:dyDescent="0.25">
      <c r="B3787" s="2">
        <v>42390</v>
      </c>
      <c r="C3787" s="7">
        <f>YEAR(base[[#This Row],[Data]])</f>
        <v>2016</v>
      </c>
      <c r="D3787" s="7" t="str">
        <f>UPPER(TEXT(base[[#This Row],[Data]],"mmm"))</f>
        <v>JAN</v>
      </c>
      <c r="E3787" t="s">
        <v>19</v>
      </c>
      <c r="F3787" t="s">
        <v>17</v>
      </c>
      <c r="G3787" t="str">
        <f>PROPER(base[[#This Row],[Evento]]&amp;" "&amp;base[[#This Row],[Tipo]])</f>
        <v>Bodas Melhor Idade</v>
      </c>
      <c r="H3787" t="s">
        <v>12</v>
      </c>
      <c r="I3787">
        <v>200</v>
      </c>
      <c r="J3787" s="3">
        <f>VLOOKUP(_xlfn.CONCAT(base[[#This Row],[Evento]],base[[#This Row],[Tipo]]),'[1]tabela de preços'!$D$4:$E$14,2,0)</f>
        <v>120</v>
      </c>
      <c r="K3787" s="3">
        <v>24000</v>
      </c>
      <c r="L3787" s="3">
        <v>8211</v>
      </c>
      <c r="M3787" s="3">
        <v>15789</v>
      </c>
      <c r="N3787" t="s">
        <v>24</v>
      </c>
    </row>
    <row r="3788" spans="2:14" hidden="1" x14ac:dyDescent="0.25">
      <c r="B3788" s="2">
        <v>42872</v>
      </c>
      <c r="C3788" s="7">
        <f>YEAR(base[[#This Row],[Data]])</f>
        <v>2017</v>
      </c>
      <c r="D3788" s="7" t="str">
        <f>UPPER(TEXT(base[[#This Row],[Data]],"mmm"))</f>
        <v>MAI</v>
      </c>
      <c r="E3788" t="s">
        <v>20</v>
      </c>
      <c r="F3788" t="s">
        <v>16</v>
      </c>
      <c r="G3788" t="str">
        <f>PROPER(base[[#This Row],[Evento]]&amp;" "&amp;base[[#This Row],[Tipo]])</f>
        <v>Empresa Adulto</v>
      </c>
      <c r="H3788" t="s">
        <v>15</v>
      </c>
      <c r="I3788">
        <v>50</v>
      </c>
      <c r="J3788" s="3">
        <f>VLOOKUP(_xlfn.CONCAT(base[[#This Row],[Evento]],base[[#This Row],[Tipo]]),'[1]tabela de preços'!$D$4:$E$14,2,0)</f>
        <v>100</v>
      </c>
      <c r="K3788" s="3">
        <v>5000</v>
      </c>
      <c r="L3788" s="3">
        <v>2159</v>
      </c>
      <c r="M3788" s="3">
        <v>2841</v>
      </c>
      <c r="N3788" t="s">
        <v>24</v>
      </c>
    </row>
    <row r="3789" spans="2:14" hidden="1" x14ac:dyDescent="0.25">
      <c r="B3789" s="2">
        <v>43088</v>
      </c>
      <c r="C3789" s="7">
        <f>YEAR(base[[#This Row],[Data]])</f>
        <v>2017</v>
      </c>
      <c r="D3789" s="7" t="str">
        <f>UPPER(TEXT(base[[#This Row],[Data]],"mmm"))</f>
        <v>DEZ</v>
      </c>
      <c r="E3789" t="s">
        <v>21</v>
      </c>
      <c r="F3789" t="s">
        <v>14</v>
      </c>
      <c r="G3789" t="str">
        <f>PROPER(base[[#This Row],[Evento]]&amp;" "&amp;base[[#This Row],[Tipo]])</f>
        <v>15 Anos Teen</v>
      </c>
      <c r="H3789" t="s">
        <v>12</v>
      </c>
      <c r="I3789">
        <v>100</v>
      </c>
      <c r="J3789" s="3">
        <f>VLOOKUP(_xlfn.CONCAT(base[[#This Row],[Evento]],base[[#This Row],[Tipo]]),'[1]tabela de preços'!$D$4:$E$14,2,0)</f>
        <v>90</v>
      </c>
      <c r="K3789" s="3">
        <v>9000</v>
      </c>
      <c r="L3789" s="3">
        <v>3660</v>
      </c>
      <c r="M3789" s="3">
        <v>5340</v>
      </c>
      <c r="N3789" t="s">
        <v>24</v>
      </c>
    </row>
    <row r="3790" spans="2:14" hidden="1" x14ac:dyDescent="0.25">
      <c r="B3790" s="2">
        <v>42374</v>
      </c>
      <c r="C3790" s="7">
        <f>YEAR(base[[#This Row],[Data]])</f>
        <v>2016</v>
      </c>
      <c r="D3790" s="7" t="str">
        <f>UPPER(TEXT(base[[#This Row],[Data]],"mmm"))</f>
        <v>JAN</v>
      </c>
      <c r="E3790" t="s">
        <v>22</v>
      </c>
      <c r="F3790" t="s">
        <v>16</v>
      </c>
      <c r="G3790" t="str">
        <f>PROPER(base[[#This Row],[Evento]]&amp;" "&amp;base[[#This Row],[Tipo]])</f>
        <v>Despedida Adulto</v>
      </c>
      <c r="H3790" t="s">
        <v>15</v>
      </c>
      <c r="I3790">
        <v>150</v>
      </c>
      <c r="J3790" s="3">
        <f>VLOOKUP(_xlfn.CONCAT(base[[#This Row],[Evento]],base[[#This Row],[Tipo]]),'[1]tabela de preços'!$D$4:$E$14,2,0)</f>
        <v>120</v>
      </c>
      <c r="K3790" s="3">
        <v>18000</v>
      </c>
      <c r="L3790" s="3">
        <v>7574</v>
      </c>
      <c r="M3790" s="3">
        <v>10426</v>
      </c>
      <c r="N3790" t="s">
        <v>24</v>
      </c>
    </row>
    <row r="3791" spans="2:14" hidden="1" x14ac:dyDescent="0.25">
      <c r="B3791" s="2">
        <v>42673</v>
      </c>
      <c r="C3791" s="7">
        <f>YEAR(base[[#This Row],[Data]])</f>
        <v>2016</v>
      </c>
      <c r="D3791" s="7" t="str">
        <f>UPPER(TEXT(base[[#This Row],[Data]],"mmm"))</f>
        <v>OUT</v>
      </c>
      <c r="E3791" t="s">
        <v>10</v>
      </c>
      <c r="F3791" t="s">
        <v>11</v>
      </c>
      <c r="G3791" t="str">
        <f>PROPER(base[[#This Row],[Evento]]&amp;" "&amp;base[[#This Row],[Tipo]])</f>
        <v>Aniversário Infantil</v>
      </c>
      <c r="H3791" t="s">
        <v>12</v>
      </c>
      <c r="I3791">
        <v>50</v>
      </c>
      <c r="J3791" s="3">
        <f>VLOOKUP(_xlfn.CONCAT(base[[#This Row],[Evento]],base[[#This Row],[Tipo]]),'[1]tabela de preços'!$D$4:$E$14,2,0)</f>
        <v>70</v>
      </c>
      <c r="K3791" s="3">
        <v>3500</v>
      </c>
      <c r="L3791" s="3">
        <v>1520</v>
      </c>
      <c r="M3791" s="3">
        <v>1980</v>
      </c>
      <c r="N3791" t="s">
        <v>24</v>
      </c>
    </row>
    <row r="3792" spans="2:14" hidden="1" x14ac:dyDescent="0.25">
      <c r="B3792" s="2">
        <v>42646</v>
      </c>
      <c r="C3792" s="7">
        <f>YEAR(base[[#This Row],[Data]])</f>
        <v>2016</v>
      </c>
      <c r="D3792" s="7" t="str">
        <f>UPPER(TEXT(base[[#This Row],[Data]],"mmm"))</f>
        <v>OUT</v>
      </c>
      <c r="E3792" t="s">
        <v>10</v>
      </c>
      <c r="F3792" t="s">
        <v>14</v>
      </c>
      <c r="G3792" t="str">
        <f>PROPER(base[[#This Row],[Evento]]&amp;" "&amp;base[[#This Row],[Tipo]])</f>
        <v>Aniversário Teen</v>
      </c>
      <c r="H3792" t="s">
        <v>15</v>
      </c>
      <c r="I3792">
        <v>100</v>
      </c>
      <c r="J3792" s="3">
        <f>VLOOKUP(_xlfn.CONCAT(base[[#This Row],[Evento]],base[[#This Row],[Tipo]]),'[1]tabela de preços'!$D$4:$E$14,2,0)</f>
        <v>90</v>
      </c>
      <c r="K3792" s="3">
        <v>9000</v>
      </c>
      <c r="L3792" s="3">
        <v>3155</v>
      </c>
      <c r="M3792" s="3">
        <v>5845</v>
      </c>
      <c r="N3792" t="s">
        <v>24</v>
      </c>
    </row>
    <row r="3793" spans="2:14" hidden="1" x14ac:dyDescent="0.25">
      <c r="B3793" s="2">
        <v>42993</v>
      </c>
      <c r="C3793" s="7">
        <f>YEAR(base[[#This Row],[Data]])</f>
        <v>2017</v>
      </c>
      <c r="D3793" s="7" t="str">
        <f>UPPER(TEXT(base[[#This Row],[Data]],"mmm"))</f>
        <v>SET</v>
      </c>
      <c r="E3793" t="s">
        <v>10</v>
      </c>
      <c r="F3793" t="s">
        <v>16</v>
      </c>
      <c r="G3793" t="str">
        <f>PROPER(base[[#This Row],[Evento]]&amp;" "&amp;base[[#This Row],[Tipo]])</f>
        <v>Aniversário Adulto</v>
      </c>
      <c r="H3793" t="s">
        <v>12</v>
      </c>
      <c r="I3793">
        <v>150</v>
      </c>
      <c r="J3793" s="3">
        <f>VLOOKUP(_xlfn.CONCAT(base[[#This Row],[Evento]],base[[#This Row],[Tipo]]),'[1]tabela de preços'!$D$4:$E$14,2,0)</f>
        <v>120</v>
      </c>
      <c r="K3793" s="3">
        <v>18000</v>
      </c>
      <c r="L3793" s="3">
        <v>6631</v>
      </c>
      <c r="M3793" s="3">
        <v>11369</v>
      </c>
      <c r="N3793" t="s">
        <v>24</v>
      </c>
    </row>
    <row r="3794" spans="2:14" hidden="1" x14ac:dyDescent="0.25">
      <c r="B3794" s="2">
        <v>42629</v>
      </c>
      <c r="C3794" s="7">
        <f>YEAR(base[[#This Row],[Data]])</f>
        <v>2016</v>
      </c>
      <c r="D3794" s="7" t="str">
        <f>UPPER(TEXT(base[[#This Row],[Data]],"mmm"))</f>
        <v>SET</v>
      </c>
      <c r="E3794" t="s">
        <v>10</v>
      </c>
      <c r="F3794" t="s">
        <v>17</v>
      </c>
      <c r="G3794" t="str">
        <f>PROPER(base[[#This Row],[Evento]]&amp;" "&amp;base[[#This Row],[Tipo]])</f>
        <v>Aniversário Melhor Idade</v>
      </c>
      <c r="H3794" t="s">
        <v>15</v>
      </c>
      <c r="I3794">
        <v>70</v>
      </c>
      <c r="J3794" s="3">
        <f>VLOOKUP(_xlfn.CONCAT(base[[#This Row],[Evento]],base[[#This Row],[Tipo]]),'[1]tabela de preços'!$D$4:$E$14,2,0)</f>
        <v>120</v>
      </c>
      <c r="K3794" s="3">
        <v>8400</v>
      </c>
      <c r="L3794" s="3">
        <v>2803</v>
      </c>
      <c r="M3794" s="3">
        <v>5597</v>
      </c>
      <c r="N3794" t="s">
        <v>24</v>
      </c>
    </row>
    <row r="3795" spans="2:14" hidden="1" x14ac:dyDescent="0.25">
      <c r="B3795" s="2">
        <v>42371</v>
      </c>
      <c r="C3795" s="7">
        <f>YEAR(base[[#This Row],[Data]])</f>
        <v>2016</v>
      </c>
      <c r="D3795" s="7" t="str">
        <f>UPPER(TEXT(base[[#This Row],[Data]],"mmm"))</f>
        <v>JAN</v>
      </c>
      <c r="E3795" t="s">
        <v>18</v>
      </c>
      <c r="F3795" t="s">
        <v>16</v>
      </c>
      <c r="G3795" t="str">
        <f>PROPER(base[[#This Row],[Evento]]&amp;" "&amp;base[[#This Row],[Tipo]])</f>
        <v>Casamento Adulto</v>
      </c>
      <c r="H3795" t="s">
        <v>12</v>
      </c>
      <c r="I3795">
        <v>120</v>
      </c>
      <c r="J3795" s="3">
        <f>VLOOKUP(_xlfn.CONCAT(base[[#This Row],[Evento]],base[[#This Row],[Tipo]]),'[1]tabela de preços'!$D$4:$E$14,2,0)</f>
        <v>150</v>
      </c>
      <c r="K3795" s="3">
        <v>18000</v>
      </c>
      <c r="L3795" s="3">
        <v>7426</v>
      </c>
      <c r="M3795" s="3">
        <v>10574</v>
      </c>
      <c r="N3795" t="s">
        <v>24</v>
      </c>
    </row>
    <row r="3796" spans="2:14" hidden="1" x14ac:dyDescent="0.25">
      <c r="B3796" s="2">
        <v>42630</v>
      </c>
      <c r="C3796" s="7">
        <f>YEAR(base[[#This Row],[Data]])</f>
        <v>2016</v>
      </c>
      <c r="D3796" s="7" t="str">
        <f>UPPER(TEXT(base[[#This Row],[Data]],"mmm"))</f>
        <v>SET</v>
      </c>
      <c r="E3796" t="s">
        <v>19</v>
      </c>
      <c r="F3796" t="s">
        <v>16</v>
      </c>
      <c r="G3796" t="str">
        <f>PROPER(base[[#This Row],[Evento]]&amp;" "&amp;base[[#This Row],[Tipo]])</f>
        <v>Bodas Adulto</v>
      </c>
      <c r="H3796" t="s">
        <v>15</v>
      </c>
      <c r="I3796">
        <v>100</v>
      </c>
      <c r="J3796" s="3">
        <f>VLOOKUP(_xlfn.CONCAT(base[[#This Row],[Evento]],base[[#This Row],[Tipo]]),'[1]tabela de preços'!$D$4:$E$14,2,0)</f>
        <v>150</v>
      </c>
      <c r="K3796" s="3">
        <v>15000</v>
      </c>
      <c r="L3796" s="3">
        <v>5275</v>
      </c>
      <c r="M3796" s="3">
        <v>9725</v>
      </c>
      <c r="N3796" t="s">
        <v>24</v>
      </c>
    </row>
    <row r="3797" spans="2:14" hidden="1" x14ac:dyDescent="0.25">
      <c r="B3797" s="2">
        <v>42807</v>
      </c>
      <c r="C3797" s="7">
        <f>YEAR(base[[#This Row],[Data]])</f>
        <v>2017</v>
      </c>
      <c r="D3797" s="7" t="str">
        <f>UPPER(TEXT(base[[#This Row],[Data]],"mmm"))</f>
        <v>MAR</v>
      </c>
      <c r="E3797" t="s">
        <v>19</v>
      </c>
      <c r="F3797" t="s">
        <v>17</v>
      </c>
      <c r="G3797" t="str">
        <f>PROPER(base[[#This Row],[Evento]]&amp;" "&amp;base[[#This Row],[Tipo]])</f>
        <v>Bodas Melhor Idade</v>
      </c>
      <c r="H3797" t="s">
        <v>12</v>
      </c>
      <c r="I3797">
        <v>200</v>
      </c>
      <c r="J3797" s="3">
        <f>VLOOKUP(_xlfn.CONCAT(base[[#This Row],[Evento]],base[[#This Row],[Tipo]]),'[1]tabela de preços'!$D$4:$E$14,2,0)</f>
        <v>120</v>
      </c>
      <c r="K3797" s="3">
        <v>24000</v>
      </c>
      <c r="L3797" s="3">
        <v>9627</v>
      </c>
      <c r="M3797" s="3">
        <v>14373</v>
      </c>
      <c r="N3797" t="s">
        <v>24</v>
      </c>
    </row>
    <row r="3798" spans="2:14" hidden="1" x14ac:dyDescent="0.25">
      <c r="B3798" s="2">
        <v>42507</v>
      </c>
      <c r="C3798" s="7">
        <f>YEAR(base[[#This Row],[Data]])</f>
        <v>2016</v>
      </c>
      <c r="D3798" s="7" t="str">
        <f>UPPER(TEXT(base[[#This Row],[Data]],"mmm"))</f>
        <v>MAI</v>
      </c>
      <c r="E3798" t="s">
        <v>20</v>
      </c>
      <c r="F3798" t="s">
        <v>16</v>
      </c>
      <c r="G3798" t="str">
        <f>PROPER(base[[#This Row],[Evento]]&amp;" "&amp;base[[#This Row],[Tipo]])</f>
        <v>Empresa Adulto</v>
      </c>
      <c r="H3798" t="s">
        <v>15</v>
      </c>
      <c r="I3798">
        <v>50</v>
      </c>
      <c r="J3798" s="3">
        <f>VLOOKUP(_xlfn.CONCAT(base[[#This Row],[Evento]],base[[#This Row],[Tipo]]),'[1]tabela de preços'!$D$4:$E$14,2,0)</f>
        <v>100</v>
      </c>
      <c r="K3798" s="3">
        <v>5000</v>
      </c>
      <c r="L3798" s="3">
        <v>1826</v>
      </c>
      <c r="M3798" s="3">
        <v>3174</v>
      </c>
      <c r="N3798" t="s">
        <v>24</v>
      </c>
    </row>
    <row r="3799" spans="2:14" hidden="1" x14ac:dyDescent="0.25">
      <c r="B3799" s="2">
        <v>42937</v>
      </c>
      <c r="C3799" s="7">
        <f>YEAR(base[[#This Row],[Data]])</f>
        <v>2017</v>
      </c>
      <c r="D3799" s="7" t="str">
        <f>UPPER(TEXT(base[[#This Row],[Data]],"mmm"))</f>
        <v>JUL</v>
      </c>
      <c r="E3799" t="s">
        <v>21</v>
      </c>
      <c r="F3799" t="s">
        <v>14</v>
      </c>
      <c r="G3799" t="str">
        <f>PROPER(base[[#This Row],[Evento]]&amp;" "&amp;base[[#This Row],[Tipo]])</f>
        <v>15 Anos Teen</v>
      </c>
      <c r="H3799" t="s">
        <v>12</v>
      </c>
      <c r="I3799">
        <v>100</v>
      </c>
      <c r="J3799" s="3">
        <f>VLOOKUP(_xlfn.CONCAT(base[[#This Row],[Evento]],base[[#This Row],[Tipo]]),'[1]tabela de preços'!$D$4:$E$14,2,0)</f>
        <v>90</v>
      </c>
      <c r="K3799" s="3">
        <v>9000</v>
      </c>
      <c r="L3799" s="3">
        <v>3348</v>
      </c>
      <c r="M3799" s="3">
        <v>5652</v>
      </c>
      <c r="N3799" t="s">
        <v>24</v>
      </c>
    </row>
    <row r="3800" spans="2:14" x14ac:dyDescent="0.25">
      <c r="B3800" s="2">
        <v>42738</v>
      </c>
      <c r="C3800" s="7">
        <f>YEAR(base[[#This Row],[Data]])</f>
        <v>2017</v>
      </c>
      <c r="D3800" s="7" t="str">
        <f>UPPER(TEXT(base[[#This Row],[Data]],"mmm"))</f>
        <v>JAN</v>
      </c>
      <c r="E3800" t="s">
        <v>22</v>
      </c>
      <c r="F3800" t="s">
        <v>16</v>
      </c>
      <c r="G3800" t="str">
        <f>PROPER(base[[#This Row],[Evento]]&amp;" "&amp;base[[#This Row],[Tipo]])</f>
        <v>Despedida Adulto</v>
      </c>
      <c r="H3800" t="s">
        <v>15</v>
      </c>
      <c r="I3800">
        <v>150</v>
      </c>
      <c r="J3800" s="3">
        <f>VLOOKUP(_xlfn.CONCAT(base[[#This Row],[Evento]],base[[#This Row],[Tipo]]),'[1]tabela de preços'!$D$4:$E$14,2,0)</f>
        <v>120</v>
      </c>
      <c r="K3800" s="3">
        <v>18000</v>
      </c>
      <c r="L3800" s="3">
        <v>7529</v>
      </c>
      <c r="M3800" s="3">
        <v>10471</v>
      </c>
      <c r="N3800" t="s">
        <v>24</v>
      </c>
    </row>
    <row r="3801" spans="2:14" hidden="1" x14ac:dyDescent="0.25">
      <c r="B3801" s="2">
        <v>42929</v>
      </c>
      <c r="C3801" s="7">
        <f>YEAR(base[[#This Row],[Data]])</f>
        <v>2017</v>
      </c>
      <c r="D3801" s="7" t="str">
        <f>UPPER(TEXT(base[[#This Row],[Data]],"mmm"))</f>
        <v>JUL</v>
      </c>
      <c r="E3801" t="s">
        <v>10</v>
      </c>
      <c r="F3801" t="s">
        <v>11</v>
      </c>
      <c r="G3801" t="str">
        <f>PROPER(base[[#This Row],[Evento]]&amp;" "&amp;base[[#This Row],[Tipo]])</f>
        <v>Aniversário Infantil</v>
      </c>
      <c r="H3801" t="s">
        <v>12</v>
      </c>
      <c r="I3801">
        <v>50</v>
      </c>
      <c r="J3801" s="3">
        <f>VLOOKUP(_xlfn.CONCAT(base[[#This Row],[Evento]],base[[#This Row],[Tipo]]),'[1]tabela de preços'!$D$4:$E$14,2,0)</f>
        <v>70</v>
      </c>
      <c r="K3801" s="3">
        <v>3500</v>
      </c>
      <c r="L3801" s="3">
        <v>1215</v>
      </c>
      <c r="M3801" s="3">
        <v>2285</v>
      </c>
      <c r="N3801" t="s">
        <v>24</v>
      </c>
    </row>
    <row r="3802" spans="2:14" hidden="1" x14ac:dyDescent="0.25">
      <c r="B3802" s="2">
        <v>42846</v>
      </c>
      <c r="C3802" s="7">
        <f>YEAR(base[[#This Row],[Data]])</f>
        <v>2017</v>
      </c>
      <c r="D3802" s="7" t="str">
        <f>UPPER(TEXT(base[[#This Row],[Data]],"mmm"))</f>
        <v>ABR</v>
      </c>
      <c r="E3802" t="s">
        <v>10</v>
      </c>
      <c r="F3802" t="s">
        <v>14</v>
      </c>
      <c r="G3802" t="str">
        <f>PROPER(base[[#This Row],[Evento]]&amp;" "&amp;base[[#This Row],[Tipo]])</f>
        <v>Aniversário Teen</v>
      </c>
      <c r="H3802" t="s">
        <v>15</v>
      </c>
      <c r="I3802">
        <v>100</v>
      </c>
      <c r="J3802" s="3">
        <f>VLOOKUP(_xlfn.CONCAT(base[[#This Row],[Evento]],base[[#This Row],[Tipo]]),'[1]tabela de preços'!$D$4:$E$14,2,0)</f>
        <v>90</v>
      </c>
      <c r="K3802" s="3">
        <v>9000</v>
      </c>
      <c r="L3802" s="3">
        <v>3539</v>
      </c>
      <c r="M3802" s="3">
        <v>5461</v>
      </c>
      <c r="N3802" t="s">
        <v>24</v>
      </c>
    </row>
    <row r="3803" spans="2:14" hidden="1" x14ac:dyDescent="0.25">
      <c r="B3803" s="2">
        <v>42909</v>
      </c>
      <c r="C3803" s="7">
        <f>YEAR(base[[#This Row],[Data]])</f>
        <v>2017</v>
      </c>
      <c r="D3803" s="7" t="str">
        <f>UPPER(TEXT(base[[#This Row],[Data]],"mmm"))</f>
        <v>JUN</v>
      </c>
      <c r="E3803" t="s">
        <v>10</v>
      </c>
      <c r="F3803" t="s">
        <v>16</v>
      </c>
      <c r="G3803" t="str">
        <f>PROPER(base[[#This Row],[Evento]]&amp;" "&amp;base[[#This Row],[Tipo]])</f>
        <v>Aniversário Adulto</v>
      </c>
      <c r="H3803" t="s">
        <v>12</v>
      </c>
      <c r="I3803">
        <v>150</v>
      </c>
      <c r="J3803" s="3">
        <f>VLOOKUP(_xlfn.CONCAT(base[[#This Row],[Evento]],base[[#This Row],[Tipo]]),'[1]tabela de preços'!$D$4:$E$14,2,0)</f>
        <v>120</v>
      </c>
      <c r="K3803" s="3">
        <v>18000</v>
      </c>
      <c r="L3803" s="3">
        <v>7572</v>
      </c>
      <c r="M3803" s="3">
        <v>10428</v>
      </c>
      <c r="N3803" t="s">
        <v>24</v>
      </c>
    </row>
    <row r="3804" spans="2:14" hidden="1" x14ac:dyDescent="0.25">
      <c r="B3804" s="2">
        <v>42417</v>
      </c>
      <c r="C3804" s="7">
        <f>YEAR(base[[#This Row],[Data]])</f>
        <v>2016</v>
      </c>
      <c r="D3804" s="7" t="str">
        <f>UPPER(TEXT(base[[#This Row],[Data]],"mmm"))</f>
        <v>FEV</v>
      </c>
      <c r="E3804" t="s">
        <v>10</v>
      </c>
      <c r="F3804" t="s">
        <v>17</v>
      </c>
      <c r="G3804" t="str">
        <f>PROPER(base[[#This Row],[Evento]]&amp;" "&amp;base[[#This Row],[Tipo]])</f>
        <v>Aniversário Melhor Idade</v>
      </c>
      <c r="H3804" t="s">
        <v>15</v>
      </c>
      <c r="I3804">
        <v>70</v>
      </c>
      <c r="J3804" s="3">
        <f>VLOOKUP(_xlfn.CONCAT(base[[#This Row],[Evento]],base[[#This Row],[Tipo]]),'[1]tabela de preços'!$D$4:$E$14,2,0)</f>
        <v>120</v>
      </c>
      <c r="K3804" s="3">
        <v>8400</v>
      </c>
      <c r="L3804" s="3">
        <v>3526</v>
      </c>
      <c r="M3804" s="3">
        <v>4874</v>
      </c>
      <c r="N3804" t="s">
        <v>24</v>
      </c>
    </row>
    <row r="3805" spans="2:14" hidden="1" x14ac:dyDescent="0.25">
      <c r="B3805" s="2">
        <v>42626</v>
      </c>
      <c r="C3805" s="7">
        <f>YEAR(base[[#This Row],[Data]])</f>
        <v>2016</v>
      </c>
      <c r="D3805" s="7" t="str">
        <f>UPPER(TEXT(base[[#This Row],[Data]],"mmm"))</f>
        <v>SET</v>
      </c>
      <c r="E3805" t="s">
        <v>18</v>
      </c>
      <c r="F3805" t="s">
        <v>16</v>
      </c>
      <c r="G3805" t="str">
        <f>PROPER(base[[#This Row],[Evento]]&amp;" "&amp;base[[#This Row],[Tipo]])</f>
        <v>Casamento Adulto</v>
      </c>
      <c r="H3805" t="s">
        <v>12</v>
      </c>
      <c r="I3805">
        <v>120</v>
      </c>
      <c r="J3805" s="3">
        <f>VLOOKUP(_xlfn.CONCAT(base[[#This Row],[Evento]],base[[#This Row],[Tipo]]),'[1]tabela de preços'!$D$4:$E$14,2,0)</f>
        <v>150</v>
      </c>
      <c r="K3805" s="3">
        <v>18000</v>
      </c>
      <c r="L3805" s="3">
        <v>6782</v>
      </c>
      <c r="M3805" s="3">
        <v>11218</v>
      </c>
      <c r="N3805" t="s">
        <v>24</v>
      </c>
    </row>
    <row r="3806" spans="2:14" hidden="1" x14ac:dyDescent="0.25">
      <c r="B3806" s="2">
        <v>42381</v>
      </c>
      <c r="C3806" s="7">
        <f>YEAR(base[[#This Row],[Data]])</f>
        <v>2016</v>
      </c>
      <c r="D3806" s="7" t="str">
        <f>UPPER(TEXT(base[[#This Row],[Data]],"mmm"))</f>
        <v>JAN</v>
      </c>
      <c r="E3806" t="s">
        <v>19</v>
      </c>
      <c r="F3806" t="s">
        <v>16</v>
      </c>
      <c r="G3806" t="str">
        <f>PROPER(base[[#This Row],[Evento]]&amp;" "&amp;base[[#This Row],[Tipo]])</f>
        <v>Bodas Adulto</v>
      </c>
      <c r="H3806" t="s">
        <v>15</v>
      </c>
      <c r="I3806">
        <v>100</v>
      </c>
      <c r="J3806" s="3">
        <f>VLOOKUP(_xlfn.CONCAT(base[[#This Row],[Evento]],base[[#This Row],[Tipo]]),'[1]tabela de preços'!$D$4:$E$14,2,0)</f>
        <v>150</v>
      </c>
      <c r="K3806" s="3">
        <v>15000</v>
      </c>
      <c r="L3806" s="3">
        <v>5999</v>
      </c>
      <c r="M3806" s="3">
        <v>9001</v>
      </c>
      <c r="N3806" t="s">
        <v>24</v>
      </c>
    </row>
    <row r="3807" spans="2:14" hidden="1" x14ac:dyDescent="0.25">
      <c r="B3807" s="2">
        <v>42634</v>
      </c>
      <c r="C3807" s="7">
        <f>YEAR(base[[#This Row],[Data]])</f>
        <v>2016</v>
      </c>
      <c r="D3807" s="7" t="str">
        <f>UPPER(TEXT(base[[#This Row],[Data]],"mmm"))</f>
        <v>SET</v>
      </c>
      <c r="E3807" t="s">
        <v>19</v>
      </c>
      <c r="F3807" t="s">
        <v>17</v>
      </c>
      <c r="G3807" t="str">
        <f>PROPER(base[[#This Row],[Evento]]&amp;" "&amp;base[[#This Row],[Tipo]])</f>
        <v>Bodas Melhor Idade</v>
      </c>
      <c r="H3807" t="s">
        <v>12</v>
      </c>
      <c r="I3807">
        <v>200</v>
      </c>
      <c r="J3807" s="3">
        <f>VLOOKUP(_xlfn.CONCAT(base[[#This Row],[Evento]],base[[#This Row],[Tipo]]),'[1]tabela de preços'!$D$4:$E$14,2,0)</f>
        <v>120</v>
      </c>
      <c r="K3807" s="3">
        <v>24000</v>
      </c>
      <c r="L3807" s="3">
        <v>9486</v>
      </c>
      <c r="M3807" s="3">
        <v>14514</v>
      </c>
      <c r="N3807" t="s">
        <v>24</v>
      </c>
    </row>
    <row r="3808" spans="2:14" hidden="1" x14ac:dyDescent="0.25">
      <c r="B3808" s="2">
        <v>42449</v>
      </c>
      <c r="C3808" s="7">
        <f>YEAR(base[[#This Row],[Data]])</f>
        <v>2016</v>
      </c>
      <c r="D3808" s="7" t="str">
        <f>UPPER(TEXT(base[[#This Row],[Data]],"mmm"))</f>
        <v>MAR</v>
      </c>
      <c r="E3808" t="s">
        <v>20</v>
      </c>
      <c r="F3808" t="s">
        <v>16</v>
      </c>
      <c r="G3808" t="str">
        <f>PROPER(base[[#This Row],[Evento]]&amp;" "&amp;base[[#This Row],[Tipo]])</f>
        <v>Empresa Adulto</v>
      </c>
      <c r="H3808" t="s">
        <v>15</v>
      </c>
      <c r="I3808">
        <v>50</v>
      </c>
      <c r="J3808" s="3">
        <f>VLOOKUP(_xlfn.CONCAT(base[[#This Row],[Evento]],base[[#This Row],[Tipo]]),'[1]tabela de preços'!$D$4:$E$14,2,0)</f>
        <v>100</v>
      </c>
      <c r="K3808" s="3">
        <v>5000</v>
      </c>
      <c r="L3808" s="3">
        <v>2052</v>
      </c>
      <c r="M3808" s="3">
        <v>2948</v>
      </c>
      <c r="N3808" t="s">
        <v>24</v>
      </c>
    </row>
    <row r="3809" spans="2:14" hidden="1" x14ac:dyDescent="0.25">
      <c r="B3809" s="2">
        <v>42707</v>
      </c>
      <c r="C3809" s="7">
        <f>YEAR(base[[#This Row],[Data]])</f>
        <v>2016</v>
      </c>
      <c r="D3809" s="7" t="str">
        <f>UPPER(TEXT(base[[#This Row],[Data]],"mmm"))</f>
        <v>DEZ</v>
      </c>
      <c r="E3809" t="s">
        <v>21</v>
      </c>
      <c r="F3809" t="s">
        <v>14</v>
      </c>
      <c r="G3809" t="str">
        <f>PROPER(base[[#This Row],[Evento]]&amp;" "&amp;base[[#This Row],[Tipo]])</f>
        <v>15 Anos Teen</v>
      </c>
      <c r="H3809" t="s">
        <v>12</v>
      </c>
      <c r="I3809">
        <v>100</v>
      </c>
      <c r="J3809" s="3">
        <f>VLOOKUP(_xlfn.CONCAT(base[[#This Row],[Evento]],base[[#This Row],[Tipo]]),'[1]tabela de preços'!$D$4:$E$14,2,0)</f>
        <v>90</v>
      </c>
      <c r="K3809" s="3">
        <v>9000</v>
      </c>
      <c r="L3809" s="3">
        <v>3428</v>
      </c>
      <c r="M3809" s="3">
        <v>5572</v>
      </c>
      <c r="N3809" t="s">
        <v>24</v>
      </c>
    </row>
    <row r="3810" spans="2:14" hidden="1" x14ac:dyDescent="0.25">
      <c r="B3810" s="2">
        <v>43080</v>
      </c>
      <c r="C3810" s="7">
        <f>YEAR(base[[#This Row],[Data]])</f>
        <v>2017</v>
      </c>
      <c r="D3810" s="7" t="str">
        <f>UPPER(TEXT(base[[#This Row],[Data]],"mmm"))</f>
        <v>DEZ</v>
      </c>
      <c r="E3810" t="s">
        <v>22</v>
      </c>
      <c r="F3810" t="s">
        <v>16</v>
      </c>
      <c r="G3810" t="str">
        <f>PROPER(base[[#This Row],[Evento]]&amp;" "&amp;base[[#This Row],[Tipo]])</f>
        <v>Despedida Adulto</v>
      </c>
      <c r="H3810" t="s">
        <v>15</v>
      </c>
      <c r="I3810">
        <v>150</v>
      </c>
      <c r="J3810" s="3">
        <f>VLOOKUP(_xlfn.CONCAT(base[[#This Row],[Evento]],base[[#This Row],[Tipo]]),'[1]tabela de preços'!$D$4:$E$14,2,0)</f>
        <v>120</v>
      </c>
      <c r="K3810" s="3">
        <v>18000</v>
      </c>
      <c r="L3810" s="3">
        <v>6518</v>
      </c>
      <c r="M3810" s="3">
        <v>11482</v>
      </c>
      <c r="N3810" t="s">
        <v>24</v>
      </c>
    </row>
    <row r="3811" spans="2:14" hidden="1" x14ac:dyDescent="0.25">
      <c r="B3811" s="2">
        <v>43056</v>
      </c>
      <c r="C3811" s="7">
        <f>YEAR(base[[#This Row],[Data]])</f>
        <v>2017</v>
      </c>
      <c r="D3811" s="7" t="str">
        <f>UPPER(TEXT(base[[#This Row],[Data]],"mmm"))</f>
        <v>NOV</v>
      </c>
      <c r="E3811" t="s">
        <v>10</v>
      </c>
      <c r="F3811" t="s">
        <v>11</v>
      </c>
      <c r="G3811" t="str">
        <f>PROPER(base[[#This Row],[Evento]]&amp;" "&amp;base[[#This Row],[Tipo]])</f>
        <v>Aniversário Infantil</v>
      </c>
      <c r="H3811" t="s">
        <v>12</v>
      </c>
      <c r="I3811">
        <v>50</v>
      </c>
      <c r="J3811" s="3">
        <f>VLOOKUP(_xlfn.CONCAT(base[[#This Row],[Evento]],base[[#This Row],[Tipo]]),'[1]tabela de preços'!$D$4:$E$14,2,0)</f>
        <v>70</v>
      </c>
      <c r="K3811" s="3">
        <v>3500</v>
      </c>
      <c r="L3811" s="3">
        <v>1306</v>
      </c>
      <c r="M3811" s="3">
        <v>2194</v>
      </c>
      <c r="N3811" t="s">
        <v>24</v>
      </c>
    </row>
    <row r="3812" spans="2:14" hidden="1" x14ac:dyDescent="0.25">
      <c r="B3812" s="2">
        <v>43022</v>
      </c>
      <c r="C3812" s="7">
        <f>YEAR(base[[#This Row],[Data]])</f>
        <v>2017</v>
      </c>
      <c r="D3812" s="7" t="str">
        <f>UPPER(TEXT(base[[#This Row],[Data]],"mmm"))</f>
        <v>OUT</v>
      </c>
      <c r="E3812" t="s">
        <v>10</v>
      </c>
      <c r="F3812" t="s">
        <v>14</v>
      </c>
      <c r="G3812" t="str">
        <f>PROPER(base[[#This Row],[Evento]]&amp;" "&amp;base[[#This Row],[Tipo]])</f>
        <v>Aniversário Teen</v>
      </c>
      <c r="H3812" t="s">
        <v>15</v>
      </c>
      <c r="I3812">
        <v>100</v>
      </c>
      <c r="J3812" s="3">
        <f>VLOOKUP(_xlfn.CONCAT(base[[#This Row],[Evento]],base[[#This Row],[Tipo]]),'[1]tabela de preços'!$D$4:$E$14,2,0)</f>
        <v>90</v>
      </c>
      <c r="K3812" s="3">
        <v>9000</v>
      </c>
      <c r="L3812" s="3">
        <v>3001</v>
      </c>
      <c r="M3812" s="3">
        <v>5999</v>
      </c>
      <c r="N3812" t="s">
        <v>24</v>
      </c>
    </row>
    <row r="3813" spans="2:14" x14ac:dyDescent="0.25">
      <c r="B3813" s="2">
        <v>42748</v>
      </c>
      <c r="C3813" s="7">
        <f>YEAR(base[[#This Row],[Data]])</f>
        <v>2017</v>
      </c>
      <c r="D3813" s="7" t="str">
        <f>UPPER(TEXT(base[[#This Row],[Data]],"mmm"))</f>
        <v>JAN</v>
      </c>
      <c r="E3813" t="s">
        <v>10</v>
      </c>
      <c r="F3813" t="s">
        <v>16</v>
      </c>
      <c r="G3813" t="str">
        <f>PROPER(base[[#This Row],[Evento]]&amp;" "&amp;base[[#This Row],[Tipo]])</f>
        <v>Aniversário Adulto</v>
      </c>
      <c r="H3813" t="s">
        <v>12</v>
      </c>
      <c r="I3813">
        <v>150</v>
      </c>
      <c r="J3813" s="3">
        <f>VLOOKUP(_xlfn.CONCAT(base[[#This Row],[Evento]],base[[#This Row],[Tipo]]),'[1]tabela de preços'!$D$4:$E$14,2,0)</f>
        <v>120</v>
      </c>
      <c r="K3813" s="3">
        <v>18000</v>
      </c>
      <c r="L3813" s="3">
        <v>8061</v>
      </c>
      <c r="M3813" s="3">
        <v>9939</v>
      </c>
      <c r="N3813" t="s">
        <v>24</v>
      </c>
    </row>
    <row r="3814" spans="2:14" hidden="1" x14ac:dyDescent="0.25">
      <c r="B3814" s="2">
        <v>42631</v>
      </c>
      <c r="C3814" s="7">
        <f>YEAR(base[[#This Row],[Data]])</f>
        <v>2016</v>
      </c>
      <c r="D3814" s="7" t="str">
        <f>UPPER(TEXT(base[[#This Row],[Data]],"mmm"))</f>
        <v>SET</v>
      </c>
      <c r="E3814" t="s">
        <v>10</v>
      </c>
      <c r="F3814" t="s">
        <v>17</v>
      </c>
      <c r="G3814" t="str">
        <f>PROPER(base[[#This Row],[Evento]]&amp;" "&amp;base[[#This Row],[Tipo]])</f>
        <v>Aniversário Melhor Idade</v>
      </c>
      <c r="H3814" t="s">
        <v>15</v>
      </c>
      <c r="I3814">
        <v>70</v>
      </c>
      <c r="J3814" s="3">
        <f>VLOOKUP(_xlfn.CONCAT(base[[#This Row],[Evento]],base[[#This Row],[Tipo]]),'[1]tabela de preços'!$D$4:$E$14,2,0)</f>
        <v>120</v>
      </c>
      <c r="K3814" s="3">
        <v>8400</v>
      </c>
      <c r="L3814" s="3">
        <v>2793</v>
      </c>
      <c r="M3814" s="3">
        <v>5607</v>
      </c>
      <c r="N3814" t="s">
        <v>24</v>
      </c>
    </row>
    <row r="3815" spans="2:14" hidden="1" x14ac:dyDescent="0.25">
      <c r="B3815" s="2">
        <v>42477</v>
      </c>
      <c r="C3815" s="7">
        <f>YEAR(base[[#This Row],[Data]])</f>
        <v>2016</v>
      </c>
      <c r="D3815" s="7" t="str">
        <f>UPPER(TEXT(base[[#This Row],[Data]],"mmm"))</f>
        <v>ABR</v>
      </c>
      <c r="E3815" t="s">
        <v>18</v>
      </c>
      <c r="F3815" t="s">
        <v>16</v>
      </c>
      <c r="G3815" t="str">
        <f>PROPER(base[[#This Row],[Evento]]&amp;" "&amp;base[[#This Row],[Tipo]])</f>
        <v>Casamento Adulto</v>
      </c>
      <c r="H3815" t="s">
        <v>12</v>
      </c>
      <c r="I3815">
        <v>120</v>
      </c>
      <c r="J3815" s="3">
        <f>VLOOKUP(_xlfn.CONCAT(base[[#This Row],[Evento]],base[[#This Row],[Tipo]]),'[1]tabela de preços'!$D$4:$E$14,2,0)</f>
        <v>150</v>
      </c>
      <c r="K3815" s="3">
        <v>18000</v>
      </c>
      <c r="L3815" s="3">
        <v>6805</v>
      </c>
      <c r="M3815" s="3">
        <v>11195</v>
      </c>
      <c r="N3815" t="s">
        <v>24</v>
      </c>
    </row>
    <row r="3816" spans="2:14" hidden="1" x14ac:dyDescent="0.25">
      <c r="B3816" s="2">
        <v>42810</v>
      </c>
      <c r="C3816" s="7">
        <f>YEAR(base[[#This Row],[Data]])</f>
        <v>2017</v>
      </c>
      <c r="D3816" s="7" t="str">
        <f>UPPER(TEXT(base[[#This Row],[Data]],"mmm"))</f>
        <v>MAR</v>
      </c>
      <c r="E3816" t="s">
        <v>19</v>
      </c>
      <c r="F3816" t="s">
        <v>16</v>
      </c>
      <c r="G3816" t="str">
        <f>PROPER(base[[#This Row],[Evento]]&amp;" "&amp;base[[#This Row],[Tipo]])</f>
        <v>Bodas Adulto</v>
      </c>
      <c r="H3816" t="s">
        <v>15</v>
      </c>
      <c r="I3816">
        <v>100</v>
      </c>
      <c r="J3816" s="3">
        <f>VLOOKUP(_xlfn.CONCAT(base[[#This Row],[Evento]],base[[#This Row],[Tipo]]),'[1]tabela de preços'!$D$4:$E$14,2,0)</f>
        <v>150</v>
      </c>
      <c r="K3816" s="3">
        <v>15000</v>
      </c>
      <c r="L3816" s="3">
        <v>6155</v>
      </c>
      <c r="M3816" s="3">
        <v>8845</v>
      </c>
      <c r="N3816" t="s">
        <v>24</v>
      </c>
    </row>
    <row r="3817" spans="2:14" hidden="1" x14ac:dyDescent="0.25">
      <c r="B3817" s="2">
        <v>43027</v>
      </c>
      <c r="C3817" s="7">
        <f>YEAR(base[[#This Row],[Data]])</f>
        <v>2017</v>
      </c>
      <c r="D3817" s="7" t="str">
        <f>UPPER(TEXT(base[[#This Row],[Data]],"mmm"))</f>
        <v>OUT</v>
      </c>
      <c r="E3817" t="s">
        <v>19</v>
      </c>
      <c r="F3817" t="s">
        <v>17</v>
      </c>
      <c r="G3817" t="str">
        <f>PROPER(base[[#This Row],[Evento]]&amp;" "&amp;base[[#This Row],[Tipo]])</f>
        <v>Bodas Melhor Idade</v>
      </c>
      <c r="H3817" t="s">
        <v>12</v>
      </c>
      <c r="I3817">
        <v>200</v>
      </c>
      <c r="J3817" s="3">
        <f>VLOOKUP(_xlfn.CONCAT(base[[#This Row],[Evento]],base[[#This Row],[Tipo]]),'[1]tabela de preços'!$D$4:$E$14,2,0)</f>
        <v>120</v>
      </c>
      <c r="K3817" s="3">
        <v>24000</v>
      </c>
      <c r="L3817" s="3">
        <v>9782</v>
      </c>
      <c r="M3817" s="3">
        <v>14218</v>
      </c>
      <c r="N3817" t="s">
        <v>24</v>
      </c>
    </row>
    <row r="3818" spans="2:14" hidden="1" x14ac:dyDescent="0.25">
      <c r="B3818" s="2">
        <v>42537</v>
      </c>
      <c r="C3818" s="7">
        <f>YEAR(base[[#This Row],[Data]])</f>
        <v>2016</v>
      </c>
      <c r="D3818" s="7" t="str">
        <f>UPPER(TEXT(base[[#This Row],[Data]],"mmm"))</f>
        <v>JUN</v>
      </c>
      <c r="E3818" t="s">
        <v>20</v>
      </c>
      <c r="F3818" t="s">
        <v>16</v>
      </c>
      <c r="G3818" t="str">
        <f>PROPER(base[[#This Row],[Evento]]&amp;" "&amp;base[[#This Row],[Tipo]])</f>
        <v>Empresa Adulto</v>
      </c>
      <c r="H3818" t="s">
        <v>15</v>
      </c>
      <c r="I3818">
        <v>50</v>
      </c>
      <c r="J3818" s="3">
        <f>VLOOKUP(_xlfn.CONCAT(base[[#This Row],[Evento]],base[[#This Row],[Tipo]]),'[1]tabela de preços'!$D$4:$E$14,2,0)</f>
        <v>100</v>
      </c>
      <c r="K3818" s="3">
        <v>5000</v>
      </c>
      <c r="L3818" s="3">
        <v>1823</v>
      </c>
      <c r="M3818" s="3">
        <v>3177</v>
      </c>
      <c r="N3818" t="s">
        <v>24</v>
      </c>
    </row>
    <row r="3819" spans="2:14" hidden="1" x14ac:dyDescent="0.25">
      <c r="B3819" s="2">
        <v>42712</v>
      </c>
      <c r="C3819" s="7">
        <f>YEAR(base[[#This Row],[Data]])</f>
        <v>2016</v>
      </c>
      <c r="D3819" s="7" t="str">
        <f>UPPER(TEXT(base[[#This Row],[Data]],"mmm"))</f>
        <v>DEZ</v>
      </c>
      <c r="E3819" t="s">
        <v>21</v>
      </c>
      <c r="F3819" t="s">
        <v>14</v>
      </c>
      <c r="G3819" t="str">
        <f>PROPER(base[[#This Row],[Evento]]&amp;" "&amp;base[[#This Row],[Tipo]])</f>
        <v>15 Anos Teen</v>
      </c>
      <c r="H3819" t="s">
        <v>12</v>
      </c>
      <c r="I3819">
        <v>100</v>
      </c>
      <c r="J3819" s="3">
        <f>VLOOKUP(_xlfn.CONCAT(base[[#This Row],[Evento]],base[[#This Row],[Tipo]]),'[1]tabela de preços'!$D$4:$E$14,2,0)</f>
        <v>90</v>
      </c>
      <c r="K3819" s="3">
        <v>9000</v>
      </c>
      <c r="L3819" s="3">
        <v>3886</v>
      </c>
      <c r="M3819" s="3">
        <v>5114</v>
      </c>
      <c r="N3819" t="s">
        <v>24</v>
      </c>
    </row>
    <row r="3820" spans="2:14" hidden="1" x14ac:dyDescent="0.25">
      <c r="B3820" s="2">
        <v>42767</v>
      </c>
      <c r="C3820" s="7">
        <f>YEAR(base[[#This Row],[Data]])</f>
        <v>2017</v>
      </c>
      <c r="D3820" s="7" t="str">
        <f>UPPER(TEXT(base[[#This Row],[Data]],"mmm"))</f>
        <v>FEV</v>
      </c>
      <c r="E3820" t="s">
        <v>22</v>
      </c>
      <c r="F3820" t="s">
        <v>16</v>
      </c>
      <c r="G3820" t="str">
        <f>PROPER(base[[#This Row],[Evento]]&amp;" "&amp;base[[#This Row],[Tipo]])</f>
        <v>Despedida Adulto</v>
      </c>
      <c r="H3820" t="s">
        <v>15</v>
      </c>
      <c r="I3820">
        <v>150</v>
      </c>
      <c r="J3820" s="3">
        <f>VLOOKUP(_xlfn.CONCAT(base[[#This Row],[Evento]],base[[#This Row],[Tipo]]),'[1]tabela de preços'!$D$4:$E$14,2,0)</f>
        <v>120</v>
      </c>
      <c r="K3820" s="3">
        <v>18000</v>
      </c>
      <c r="L3820" s="3">
        <v>7684</v>
      </c>
      <c r="M3820" s="3">
        <v>10316</v>
      </c>
      <c r="N3820" t="s">
        <v>24</v>
      </c>
    </row>
    <row r="3821" spans="2:14" hidden="1" x14ac:dyDescent="0.25">
      <c r="B3821" s="2">
        <v>42784</v>
      </c>
      <c r="C3821" s="7">
        <f>YEAR(base[[#This Row],[Data]])</f>
        <v>2017</v>
      </c>
      <c r="D3821" s="7" t="str">
        <f>UPPER(TEXT(base[[#This Row],[Data]],"mmm"))</f>
        <v>FEV</v>
      </c>
      <c r="E3821" t="s">
        <v>10</v>
      </c>
      <c r="F3821" t="s">
        <v>11</v>
      </c>
      <c r="G3821" t="str">
        <f>PROPER(base[[#This Row],[Evento]]&amp;" "&amp;base[[#This Row],[Tipo]])</f>
        <v>Aniversário Infantil</v>
      </c>
      <c r="H3821" t="s">
        <v>12</v>
      </c>
      <c r="I3821">
        <v>50</v>
      </c>
      <c r="J3821" s="3">
        <f>VLOOKUP(_xlfn.CONCAT(base[[#This Row],[Evento]],base[[#This Row],[Tipo]]),'[1]tabela de preços'!$D$4:$E$14,2,0)</f>
        <v>70</v>
      </c>
      <c r="K3821" s="3">
        <v>3500</v>
      </c>
      <c r="L3821" s="3">
        <v>1254</v>
      </c>
      <c r="M3821" s="3">
        <v>2246</v>
      </c>
      <c r="N3821" t="s">
        <v>24</v>
      </c>
    </row>
    <row r="3822" spans="2:14" hidden="1" x14ac:dyDescent="0.25">
      <c r="B3822" s="2">
        <v>42384</v>
      </c>
      <c r="C3822" s="7">
        <f>YEAR(base[[#This Row],[Data]])</f>
        <v>2016</v>
      </c>
      <c r="D3822" s="7" t="str">
        <f>UPPER(TEXT(base[[#This Row],[Data]],"mmm"))</f>
        <v>JAN</v>
      </c>
      <c r="E3822" t="s">
        <v>10</v>
      </c>
      <c r="F3822" t="s">
        <v>14</v>
      </c>
      <c r="G3822" t="str">
        <f>PROPER(base[[#This Row],[Evento]]&amp;" "&amp;base[[#This Row],[Tipo]])</f>
        <v>Aniversário Teen</v>
      </c>
      <c r="H3822" t="s">
        <v>15</v>
      </c>
      <c r="I3822">
        <v>100</v>
      </c>
      <c r="J3822" s="3">
        <f>VLOOKUP(_xlfn.CONCAT(base[[#This Row],[Evento]],base[[#This Row],[Tipo]]),'[1]tabela de preços'!$D$4:$E$14,2,0)</f>
        <v>90</v>
      </c>
      <c r="K3822" s="3">
        <v>9000</v>
      </c>
      <c r="L3822" s="3">
        <v>3326</v>
      </c>
      <c r="M3822" s="3">
        <v>5674</v>
      </c>
      <c r="N3822" t="s">
        <v>24</v>
      </c>
    </row>
    <row r="3823" spans="2:14" hidden="1" x14ac:dyDescent="0.25">
      <c r="B3823" s="2">
        <v>42381</v>
      </c>
      <c r="C3823" s="7">
        <f>YEAR(base[[#This Row],[Data]])</f>
        <v>2016</v>
      </c>
      <c r="D3823" s="7" t="str">
        <f>UPPER(TEXT(base[[#This Row],[Data]],"mmm"))</f>
        <v>JAN</v>
      </c>
      <c r="E3823" t="s">
        <v>10</v>
      </c>
      <c r="F3823" t="s">
        <v>16</v>
      </c>
      <c r="G3823" t="str">
        <f>PROPER(base[[#This Row],[Evento]]&amp;" "&amp;base[[#This Row],[Tipo]])</f>
        <v>Aniversário Adulto</v>
      </c>
      <c r="H3823" t="s">
        <v>12</v>
      </c>
      <c r="I3823">
        <v>150</v>
      </c>
      <c r="J3823" s="3">
        <f>VLOOKUP(_xlfn.CONCAT(base[[#This Row],[Evento]],base[[#This Row],[Tipo]]),'[1]tabela de preços'!$D$4:$E$14,2,0)</f>
        <v>120</v>
      </c>
      <c r="K3823" s="3">
        <v>18000</v>
      </c>
      <c r="L3823" s="3">
        <v>6680</v>
      </c>
      <c r="M3823" s="3">
        <v>11320</v>
      </c>
      <c r="N3823" t="s">
        <v>24</v>
      </c>
    </row>
    <row r="3824" spans="2:14" hidden="1" x14ac:dyDescent="0.25">
      <c r="B3824" s="2">
        <v>42675</v>
      </c>
      <c r="C3824" s="7">
        <f>YEAR(base[[#This Row],[Data]])</f>
        <v>2016</v>
      </c>
      <c r="D3824" s="7" t="str">
        <f>UPPER(TEXT(base[[#This Row],[Data]],"mmm"))</f>
        <v>NOV</v>
      </c>
      <c r="E3824" t="s">
        <v>10</v>
      </c>
      <c r="F3824" t="s">
        <v>17</v>
      </c>
      <c r="G3824" t="str">
        <f>PROPER(base[[#This Row],[Evento]]&amp;" "&amp;base[[#This Row],[Tipo]])</f>
        <v>Aniversário Melhor Idade</v>
      </c>
      <c r="H3824" t="s">
        <v>15</v>
      </c>
      <c r="I3824">
        <v>70</v>
      </c>
      <c r="J3824" s="3">
        <f>VLOOKUP(_xlfn.CONCAT(base[[#This Row],[Evento]],base[[#This Row],[Tipo]]),'[1]tabela de preços'!$D$4:$E$14,2,0)</f>
        <v>120</v>
      </c>
      <c r="K3824" s="3">
        <v>8400</v>
      </c>
      <c r="L3824" s="3">
        <v>3559</v>
      </c>
      <c r="M3824" s="3">
        <v>4841</v>
      </c>
      <c r="N3824" t="s">
        <v>24</v>
      </c>
    </row>
    <row r="3825" spans="2:14" hidden="1" x14ac:dyDescent="0.25">
      <c r="B3825" s="2">
        <v>42666</v>
      </c>
      <c r="C3825" s="7">
        <f>YEAR(base[[#This Row],[Data]])</f>
        <v>2016</v>
      </c>
      <c r="D3825" s="7" t="str">
        <f>UPPER(TEXT(base[[#This Row],[Data]],"mmm"))</f>
        <v>OUT</v>
      </c>
      <c r="E3825" t="s">
        <v>18</v>
      </c>
      <c r="F3825" t="s">
        <v>16</v>
      </c>
      <c r="G3825" t="str">
        <f>PROPER(base[[#This Row],[Evento]]&amp;" "&amp;base[[#This Row],[Tipo]])</f>
        <v>Casamento Adulto</v>
      </c>
      <c r="H3825" t="s">
        <v>12</v>
      </c>
      <c r="I3825">
        <v>120</v>
      </c>
      <c r="J3825" s="3">
        <f>VLOOKUP(_xlfn.CONCAT(base[[#This Row],[Evento]],base[[#This Row],[Tipo]]),'[1]tabela de preços'!$D$4:$E$14,2,0)</f>
        <v>150</v>
      </c>
      <c r="K3825" s="3">
        <v>18000</v>
      </c>
      <c r="L3825" s="3">
        <v>7382</v>
      </c>
      <c r="M3825" s="3">
        <v>10618</v>
      </c>
      <c r="N3825" t="s">
        <v>24</v>
      </c>
    </row>
    <row r="3826" spans="2:14" hidden="1" x14ac:dyDescent="0.25">
      <c r="B3826" s="2">
        <v>42650</v>
      </c>
      <c r="C3826" s="7">
        <f>YEAR(base[[#This Row],[Data]])</f>
        <v>2016</v>
      </c>
      <c r="D3826" s="7" t="str">
        <f>UPPER(TEXT(base[[#This Row],[Data]],"mmm"))</f>
        <v>OUT</v>
      </c>
      <c r="E3826" t="s">
        <v>19</v>
      </c>
      <c r="F3826" t="s">
        <v>16</v>
      </c>
      <c r="G3826" t="str">
        <f>PROPER(base[[#This Row],[Evento]]&amp;" "&amp;base[[#This Row],[Tipo]])</f>
        <v>Bodas Adulto</v>
      </c>
      <c r="H3826" t="s">
        <v>15</v>
      </c>
      <c r="I3826">
        <v>100</v>
      </c>
      <c r="J3826" s="3">
        <f>VLOOKUP(_xlfn.CONCAT(base[[#This Row],[Evento]],base[[#This Row],[Tipo]]),'[1]tabela de preços'!$D$4:$E$14,2,0)</f>
        <v>150</v>
      </c>
      <c r="K3826" s="3">
        <v>15000</v>
      </c>
      <c r="L3826" s="3">
        <v>5924</v>
      </c>
      <c r="M3826" s="3">
        <v>9076</v>
      </c>
      <c r="N3826" t="s">
        <v>24</v>
      </c>
    </row>
    <row r="3827" spans="2:14" x14ac:dyDescent="0.25">
      <c r="B3827" s="2">
        <v>42757</v>
      </c>
      <c r="C3827" s="7">
        <f>YEAR(base[[#This Row],[Data]])</f>
        <v>2017</v>
      </c>
      <c r="D3827" s="7" t="str">
        <f>UPPER(TEXT(base[[#This Row],[Data]],"mmm"))</f>
        <v>JAN</v>
      </c>
      <c r="E3827" t="s">
        <v>19</v>
      </c>
      <c r="F3827" t="s">
        <v>17</v>
      </c>
      <c r="G3827" t="str">
        <f>PROPER(base[[#This Row],[Evento]]&amp;" "&amp;base[[#This Row],[Tipo]])</f>
        <v>Bodas Melhor Idade</v>
      </c>
      <c r="H3827" t="s">
        <v>12</v>
      </c>
      <c r="I3827">
        <v>200</v>
      </c>
      <c r="J3827" s="3">
        <f>VLOOKUP(_xlfn.CONCAT(base[[#This Row],[Evento]],base[[#This Row],[Tipo]]),'[1]tabela de preços'!$D$4:$E$14,2,0)</f>
        <v>120</v>
      </c>
      <c r="K3827" s="3">
        <v>24000</v>
      </c>
      <c r="L3827" s="3">
        <v>10628</v>
      </c>
      <c r="M3827" s="3">
        <v>13372</v>
      </c>
      <c r="N3827" t="s">
        <v>24</v>
      </c>
    </row>
    <row r="3828" spans="2:14" hidden="1" x14ac:dyDescent="0.25">
      <c r="B3828" s="2">
        <v>43083</v>
      </c>
      <c r="C3828" s="7">
        <f>YEAR(base[[#This Row],[Data]])</f>
        <v>2017</v>
      </c>
      <c r="D3828" s="7" t="str">
        <f>UPPER(TEXT(base[[#This Row],[Data]],"mmm"))</f>
        <v>DEZ</v>
      </c>
      <c r="E3828" t="s">
        <v>20</v>
      </c>
      <c r="F3828" t="s">
        <v>16</v>
      </c>
      <c r="G3828" t="str">
        <f>PROPER(base[[#This Row],[Evento]]&amp;" "&amp;base[[#This Row],[Tipo]])</f>
        <v>Empresa Adulto</v>
      </c>
      <c r="H3828" t="s">
        <v>15</v>
      </c>
      <c r="I3828">
        <v>50</v>
      </c>
      <c r="J3828" s="3">
        <f>VLOOKUP(_xlfn.CONCAT(base[[#This Row],[Evento]],base[[#This Row],[Tipo]]),'[1]tabela de preços'!$D$4:$E$14,2,0)</f>
        <v>100</v>
      </c>
      <c r="K3828" s="3">
        <v>5000</v>
      </c>
      <c r="L3828" s="3">
        <v>1734</v>
      </c>
      <c r="M3828" s="3">
        <v>3266</v>
      </c>
      <c r="N3828" t="s">
        <v>24</v>
      </c>
    </row>
    <row r="3829" spans="2:14" hidden="1" x14ac:dyDescent="0.25">
      <c r="B3829" s="2">
        <v>42620</v>
      </c>
      <c r="C3829" s="7">
        <f>YEAR(base[[#This Row],[Data]])</f>
        <v>2016</v>
      </c>
      <c r="D3829" s="7" t="str">
        <f>UPPER(TEXT(base[[#This Row],[Data]],"mmm"))</f>
        <v>SET</v>
      </c>
      <c r="E3829" t="s">
        <v>21</v>
      </c>
      <c r="F3829" t="s">
        <v>14</v>
      </c>
      <c r="G3829" t="str">
        <f>PROPER(base[[#This Row],[Evento]]&amp;" "&amp;base[[#This Row],[Tipo]])</f>
        <v>15 Anos Teen</v>
      </c>
      <c r="H3829" t="s">
        <v>12</v>
      </c>
      <c r="I3829">
        <v>100</v>
      </c>
      <c r="J3829" s="3">
        <f>VLOOKUP(_xlfn.CONCAT(base[[#This Row],[Evento]],base[[#This Row],[Tipo]]),'[1]tabela de preços'!$D$4:$E$14,2,0)</f>
        <v>90</v>
      </c>
      <c r="K3829" s="3">
        <v>9000</v>
      </c>
      <c r="L3829" s="3">
        <v>3383</v>
      </c>
      <c r="M3829" s="3">
        <v>5617</v>
      </c>
      <c r="N3829" t="s">
        <v>24</v>
      </c>
    </row>
    <row r="3830" spans="2:14" hidden="1" x14ac:dyDescent="0.25">
      <c r="B3830" s="2">
        <v>42586</v>
      </c>
      <c r="C3830" s="7">
        <f>YEAR(base[[#This Row],[Data]])</f>
        <v>2016</v>
      </c>
      <c r="D3830" s="7" t="str">
        <f>UPPER(TEXT(base[[#This Row],[Data]],"mmm"))</f>
        <v>AGO</v>
      </c>
      <c r="E3830" t="s">
        <v>22</v>
      </c>
      <c r="F3830" t="s">
        <v>16</v>
      </c>
      <c r="G3830" t="str">
        <f>PROPER(base[[#This Row],[Evento]]&amp;" "&amp;base[[#This Row],[Tipo]])</f>
        <v>Despedida Adulto</v>
      </c>
      <c r="H3830" t="s">
        <v>15</v>
      </c>
      <c r="I3830">
        <v>150</v>
      </c>
      <c r="J3830" s="3">
        <f>VLOOKUP(_xlfn.CONCAT(base[[#This Row],[Evento]],base[[#This Row],[Tipo]]),'[1]tabela de preços'!$D$4:$E$14,2,0)</f>
        <v>120</v>
      </c>
      <c r="K3830" s="3">
        <v>18000</v>
      </c>
      <c r="L3830" s="3">
        <v>6039</v>
      </c>
      <c r="M3830" s="3">
        <v>11961</v>
      </c>
      <c r="N3830" t="s">
        <v>24</v>
      </c>
    </row>
    <row r="3831" spans="2:14" hidden="1" x14ac:dyDescent="0.25">
      <c r="B3831" s="2">
        <v>42909</v>
      </c>
      <c r="C3831" s="7">
        <f>YEAR(base[[#This Row],[Data]])</f>
        <v>2017</v>
      </c>
      <c r="D3831" s="7" t="str">
        <f>UPPER(TEXT(base[[#This Row],[Data]],"mmm"))</f>
        <v>JUN</v>
      </c>
      <c r="E3831" t="s">
        <v>10</v>
      </c>
      <c r="F3831" t="s">
        <v>11</v>
      </c>
      <c r="G3831" t="str">
        <f>PROPER(base[[#This Row],[Evento]]&amp;" "&amp;base[[#This Row],[Tipo]])</f>
        <v>Aniversário Infantil</v>
      </c>
      <c r="H3831" t="s">
        <v>12</v>
      </c>
      <c r="I3831">
        <v>50</v>
      </c>
      <c r="J3831" s="3">
        <f>VLOOKUP(_xlfn.CONCAT(base[[#This Row],[Evento]],base[[#This Row],[Tipo]]),'[1]tabela de preços'!$D$4:$E$14,2,0)</f>
        <v>70</v>
      </c>
      <c r="K3831" s="3">
        <v>3500</v>
      </c>
      <c r="L3831" s="3">
        <v>1513</v>
      </c>
      <c r="M3831" s="3">
        <v>1987</v>
      </c>
      <c r="N3831" t="s">
        <v>24</v>
      </c>
    </row>
    <row r="3832" spans="2:14" hidden="1" x14ac:dyDescent="0.25">
      <c r="B3832" s="2">
        <v>42817</v>
      </c>
      <c r="C3832" s="7">
        <f>YEAR(base[[#This Row],[Data]])</f>
        <v>2017</v>
      </c>
      <c r="D3832" s="7" t="str">
        <f>UPPER(TEXT(base[[#This Row],[Data]],"mmm"))</f>
        <v>MAR</v>
      </c>
      <c r="E3832" t="s">
        <v>10</v>
      </c>
      <c r="F3832" t="s">
        <v>14</v>
      </c>
      <c r="G3832" t="str">
        <f>PROPER(base[[#This Row],[Evento]]&amp;" "&amp;base[[#This Row],[Tipo]])</f>
        <v>Aniversário Teen</v>
      </c>
      <c r="H3832" t="s">
        <v>15</v>
      </c>
      <c r="I3832">
        <v>100</v>
      </c>
      <c r="J3832" s="3">
        <f>VLOOKUP(_xlfn.CONCAT(base[[#This Row],[Evento]],base[[#This Row],[Tipo]]),'[1]tabela de preços'!$D$4:$E$14,2,0)</f>
        <v>90</v>
      </c>
      <c r="K3832" s="3">
        <v>9000</v>
      </c>
      <c r="L3832" s="3">
        <v>3675</v>
      </c>
      <c r="M3832" s="3">
        <v>5325</v>
      </c>
      <c r="N3832" t="s">
        <v>24</v>
      </c>
    </row>
    <row r="3833" spans="2:14" hidden="1" x14ac:dyDescent="0.25">
      <c r="B3833" s="2">
        <v>43100</v>
      </c>
      <c r="C3833" s="7">
        <f>YEAR(base[[#This Row],[Data]])</f>
        <v>2017</v>
      </c>
      <c r="D3833" s="7" t="str">
        <f>UPPER(TEXT(base[[#This Row],[Data]],"mmm"))</f>
        <v>DEZ</v>
      </c>
      <c r="E3833" t="s">
        <v>10</v>
      </c>
      <c r="F3833" t="s">
        <v>16</v>
      </c>
      <c r="G3833" t="str">
        <f>PROPER(base[[#This Row],[Evento]]&amp;" "&amp;base[[#This Row],[Tipo]])</f>
        <v>Aniversário Adulto</v>
      </c>
      <c r="H3833" t="s">
        <v>12</v>
      </c>
      <c r="I3833">
        <v>150</v>
      </c>
      <c r="J3833" s="3">
        <f>VLOOKUP(_xlfn.CONCAT(base[[#This Row],[Evento]],base[[#This Row],[Tipo]]),'[1]tabela de preços'!$D$4:$E$14,2,0)</f>
        <v>120</v>
      </c>
      <c r="K3833" s="3">
        <v>18000</v>
      </c>
      <c r="L3833" s="3">
        <v>7263</v>
      </c>
      <c r="M3833" s="3">
        <v>10737</v>
      </c>
      <c r="N3833" t="s">
        <v>24</v>
      </c>
    </row>
    <row r="3834" spans="2:14" hidden="1" x14ac:dyDescent="0.25">
      <c r="B3834" s="2">
        <v>43087</v>
      </c>
      <c r="C3834" s="7">
        <f>YEAR(base[[#This Row],[Data]])</f>
        <v>2017</v>
      </c>
      <c r="D3834" s="7" t="str">
        <f>UPPER(TEXT(base[[#This Row],[Data]],"mmm"))</f>
        <v>DEZ</v>
      </c>
      <c r="E3834" t="s">
        <v>10</v>
      </c>
      <c r="F3834" t="s">
        <v>17</v>
      </c>
      <c r="G3834" t="str">
        <f>PROPER(base[[#This Row],[Evento]]&amp;" "&amp;base[[#This Row],[Tipo]])</f>
        <v>Aniversário Melhor Idade</v>
      </c>
      <c r="H3834" t="s">
        <v>15</v>
      </c>
      <c r="I3834">
        <v>70</v>
      </c>
      <c r="J3834" s="3">
        <f>VLOOKUP(_xlfn.CONCAT(base[[#This Row],[Evento]],base[[#This Row],[Tipo]]),'[1]tabela de preços'!$D$4:$E$14,2,0)</f>
        <v>120</v>
      </c>
      <c r="K3834" s="3">
        <v>8400</v>
      </c>
      <c r="L3834" s="3">
        <v>3344</v>
      </c>
      <c r="M3834" s="3">
        <v>5056</v>
      </c>
      <c r="N3834" t="s">
        <v>24</v>
      </c>
    </row>
    <row r="3835" spans="2:14" hidden="1" x14ac:dyDescent="0.25">
      <c r="B3835" s="2">
        <v>42504</v>
      </c>
      <c r="C3835" s="7">
        <f>YEAR(base[[#This Row],[Data]])</f>
        <v>2016</v>
      </c>
      <c r="D3835" s="7" t="str">
        <f>UPPER(TEXT(base[[#This Row],[Data]],"mmm"))</f>
        <v>MAI</v>
      </c>
      <c r="E3835" t="s">
        <v>18</v>
      </c>
      <c r="F3835" t="s">
        <v>16</v>
      </c>
      <c r="G3835" t="str">
        <f>PROPER(base[[#This Row],[Evento]]&amp;" "&amp;base[[#This Row],[Tipo]])</f>
        <v>Casamento Adulto</v>
      </c>
      <c r="H3835" t="s">
        <v>12</v>
      </c>
      <c r="I3835">
        <v>120</v>
      </c>
      <c r="J3835" s="3">
        <f>VLOOKUP(_xlfn.CONCAT(base[[#This Row],[Evento]],base[[#This Row],[Tipo]]),'[1]tabela de preços'!$D$4:$E$14,2,0)</f>
        <v>150</v>
      </c>
      <c r="K3835" s="3">
        <v>18000</v>
      </c>
      <c r="L3835" s="3">
        <v>7285</v>
      </c>
      <c r="M3835" s="3">
        <v>10715</v>
      </c>
      <c r="N3835" t="s">
        <v>24</v>
      </c>
    </row>
    <row r="3836" spans="2:14" hidden="1" x14ac:dyDescent="0.25">
      <c r="B3836" s="2">
        <v>42936</v>
      </c>
      <c r="C3836" s="7">
        <f>YEAR(base[[#This Row],[Data]])</f>
        <v>2017</v>
      </c>
      <c r="D3836" s="7" t="str">
        <f>UPPER(TEXT(base[[#This Row],[Data]],"mmm"))</f>
        <v>JUL</v>
      </c>
      <c r="E3836" t="s">
        <v>19</v>
      </c>
      <c r="F3836" t="s">
        <v>16</v>
      </c>
      <c r="G3836" t="str">
        <f>PROPER(base[[#This Row],[Evento]]&amp;" "&amp;base[[#This Row],[Tipo]])</f>
        <v>Bodas Adulto</v>
      </c>
      <c r="H3836" t="s">
        <v>15</v>
      </c>
      <c r="I3836">
        <v>100</v>
      </c>
      <c r="J3836" s="3">
        <f>VLOOKUP(_xlfn.CONCAT(base[[#This Row],[Evento]],base[[#This Row],[Tipo]]),'[1]tabela de preços'!$D$4:$E$14,2,0)</f>
        <v>150</v>
      </c>
      <c r="K3836" s="3">
        <v>15000</v>
      </c>
      <c r="L3836" s="3">
        <v>5024</v>
      </c>
      <c r="M3836" s="3">
        <v>9976</v>
      </c>
      <c r="N3836" t="s">
        <v>24</v>
      </c>
    </row>
    <row r="3837" spans="2:14" hidden="1" x14ac:dyDescent="0.25">
      <c r="B3837" s="2">
        <v>42599</v>
      </c>
      <c r="C3837" s="7">
        <f>YEAR(base[[#This Row],[Data]])</f>
        <v>2016</v>
      </c>
      <c r="D3837" s="7" t="str">
        <f>UPPER(TEXT(base[[#This Row],[Data]],"mmm"))</f>
        <v>AGO</v>
      </c>
      <c r="E3837" t="s">
        <v>19</v>
      </c>
      <c r="F3837" t="s">
        <v>17</v>
      </c>
      <c r="G3837" t="str">
        <f>PROPER(base[[#This Row],[Evento]]&amp;" "&amp;base[[#This Row],[Tipo]])</f>
        <v>Bodas Melhor Idade</v>
      </c>
      <c r="H3837" t="s">
        <v>12</v>
      </c>
      <c r="I3837">
        <v>200</v>
      </c>
      <c r="J3837" s="3">
        <f>VLOOKUP(_xlfn.CONCAT(base[[#This Row],[Evento]],base[[#This Row],[Tipo]]),'[1]tabela de preços'!$D$4:$E$14,2,0)</f>
        <v>120</v>
      </c>
      <c r="K3837" s="3">
        <v>24000</v>
      </c>
      <c r="L3837" s="3">
        <v>9580</v>
      </c>
      <c r="M3837" s="3">
        <v>14420</v>
      </c>
      <c r="N3837" t="s">
        <v>24</v>
      </c>
    </row>
    <row r="3838" spans="2:14" hidden="1" x14ac:dyDescent="0.25">
      <c r="B3838" s="2">
        <v>42568</v>
      </c>
      <c r="C3838" s="7">
        <f>YEAR(base[[#This Row],[Data]])</f>
        <v>2016</v>
      </c>
      <c r="D3838" s="7" t="str">
        <f>UPPER(TEXT(base[[#This Row],[Data]],"mmm"))</f>
        <v>JUL</v>
      </c>
      <c r="E3838" t="s">
        <v>20</v>
      </c>
      <c r="F3838" t="s">
        <v>16</v>
      </c>
      <c r="G3838" t="str">
        <f>PROPER(base[[#This Row],[Evento]]&amp;" "&amp;base[[#This Row],[Tipo]])</f>
        <v>Empresa Adulto</v>
      </c>
      <c r="H3838" t="s">
        <v>15</v>
      </c>
      <c r="I3838">
        <v>50</v>
      </c>
      <c r="J3838" s="3">
        <f>VLOOKUP(_xlfn.CONCAT(base[[#This Row],[Evento]],base[[#This Row],[Tipo]]),'[1]tabela de preços'!$D$4:$E$14,2,0)</f>
        <v>100</v>
      </c>
      <c r="K3838" s="3">
        <v>5000</v>
      </c>
      <c r="L3838" s="3">
        <v>2148</v>
      </c>
      <c r="M3838" s="3">
        <v>2852</v>
      </c>
      <c r="N3838" t="s">
        <v>24</v>
      </c>
    </row>
    <row r="3839" spans="2:14" hidden="1" x14ac:dyDescent="0.25">
      <c r="B3839" s="2">
        <v>42625</v>
      </c>
      <c r="C3839" s="7">
        <f>YEAR(base[[#This Row],[Data]])</f>
        <v>2016</v>
      </c>
      <c r="D3839" s="7" t="str">
        <f>UPPER(TEXT(base[[#This Row],[Data]],"mmm"))</f>
        <v>SET</v>
      </c>
      <c r="E3839" t="s">
        <v>21</v>
      </c>
      <c r="F3839" t="s">
        <v>14</v>
      </c>
      <c r="G3839" t="str">
        <f>PROPER(base[[#This Row],[Evento]]&amp;" "&amp;base[[#This Row],[Tipo]])</f>
        <v>15 Anos Teen</v>
      </c>
      <c r="H3839" t="s">
        <v>12</v>
      </c>
      <c r="I3839">
        <v>100</v>
      </c>
      <c r="J3839" s="3">
        <f>VLOOKUP(_xlfn.CONCAT(base[[#This Row],[Evento]],base[[#This Row],[Tipo]]),'[1]tabela de preços'!$D$4:$E$14,2,0)</f>
        <v>90</v>
      </c>
      <c r="K3839" s="3">
        <v>9000</v>
      </c>
      <c r="L3839" s="3">
        <v>3136</v>
      </c>
      <c r="M3839" s="3">
        <v>5864</v>
      </c>
      <c r="N3839" t="s">
        <v>24</v>
      </c>
    </row>
    <row r="3840" spans="2:14" x14ac:dyDescent="0.25">
      <c r="B3840" s="2">
        <v>42754</v>
      </c>
      <c r="C3840" s="7">
        <f>YEAR(base[[#This Row],[Data]])</f>
        <v>2017</v>
      </c>
      <c r="D3840" s="7" t="str">
        <f>UPPER(TEXT(base[[#This Row],[Data]],"mmm"))</f>
        <v>JAN</v>
      </c>
      <c r="E3840" t="s">
        <v>22</v>
      </c>
      <c r="F3840" t="s">
        <v>16</v>
      </c>
      <c r="G3840" t="str">
        <f>PROPER(base[[#This Row],[Evento]]&amp;" "&amp;base[[#This Row],[Tipo]])</f>
        <v>Despedida Adulto</v>
      </c>
      <c r="H3840" t="s">
        <v>15</v>
      </c>
      <c r="I3840">
        <v>150</v>
      </c>
      <c r="J3840" s="3">
        <f>VLOOKUP(_xlfn.CONCAT(base[[#This Row],[Evento]],base[[#This Row],[Tipo]]),'[1]tabela de preços'!$D$4:$E$14,2,0)</f>
        <v>120</v>
      </c>
      <c r="K3840" s="3">
        <v>18000</v>
      </c>
      <c r="L3840" s="3">
        <v>7814</v>
      </c>
      <c r="M3840" s="3">
        <v>10186</v>
      </c>
      <c r="N3840" t="s">
        <v>24</v>
      </c>
    </row>
    <row r="3841" spans="2:14" hidden="1" x14ac:dyDescent="0.25">
      <c r="B3841" s="2">
        <v>42442</v>
      </c>
      <c r="C3841" s="7">
        <f>YEAR(base[[#This Row],[Data]])</f>
        <v>2016</v>
      </c>
      <c r="D3841" s="7" t="str">
        <f>UPPER(TEXT(base[[#This Row],[Data]],"mmm"))</f>
        <v>MAR</v>
      </c>
      <c r="E3841" t="s">
        <v>10</v>
      </c>
      <c r="F3841" t="s">
        <v>11</v>
      </c>
      <c r="G3841" t="str">
        <f>PROPER(base[[#This Row],[Evento]]&amp;" "&amp;base[[#This Row],[Tipo]])</f>
        <v>Aniversário Infantil</v>
      </c>
      <c r="H3841" t="s">
        <v>12</v>
      </c>
      <c r="I3841">
        <v>50</v>
      </c>
      <c r="J3841" s="3">
        <f>VLOOKUP(_xlfn.CONCAT(base[[#This Row],[Evento]],base[[#This Row],[Tipo]]),'[1]tabela de preços'!$D$4:$E$14,2,0)</f>
        <v>70</v>
      </c>
      <c r="K3841" s="3">
        <v>3500</v>
      </c>
      <c r="L3841" s="3">
        <v>1240</v>
      </c>
      <c r="M3841" s="3">
        <v>2260</v>
      </c>
      <c r="N3841" t="s">
        <v>24</v>
      </c>
    </row>
    <row r="3842" spans="2:14" hidden="1" x14ac:dyDescent="0.25">
      <c r="B3842" s="2">
        <v>42517</v>
      </c>
      <c r="C3842" s="7">
        <f>YEAR(base[[#This Row],[Data]])</f>
        <v>2016</v>
      </c>
      <c r="D3842" s="7" t="str">
        <f>UPPER(TEXT(base[[#This Row],[Data]],"mmm"))</f>
        <v>MAI</v>
      </c>
      <c r="E3842" t="s">
        <v>10</v>
      </c>
      <c r="F3842" t="s">
        <v>14</v>
      </c>
      <c r="G3842" t="str">
        <f>PROPER(base[[#This Row],[Evento]]&amp;" "&amp;base[[#This Row],[Tipo]])</f>
        <v>Aniversário Teen</v>
      </c>
      <c r="H3842" t="s">
        <v>15</v>
      </c>
      <c r="I3842">
        <v>100</v>
      </c>
      <c r="J3842" s="3">
        <f>VLOOKUP(_xlfn.CONCAT(base[[#This Row],[Evento]],base[[#This Row],[Tipo]]),'[1]tabela de preços'!$D$4:$E$14,2,0)</f>
        <v>90</v>
      </c>
      <c r="K3842" s="3">
        <v>9000</v>
      </c>
      <c r="L3842" s="3">
        <v>3521</v>
      </c>
      <c r="M3842" s="3">
        <v>5479</v>
      </c>
      <c r="N3842" t="s">
        <v>24</v>
      </c>
    </row>
    <row r="3843" spans="2:14" hidden="1" x14ac:dyDescent="0.25">
      <c r="B3843" s="2">
        <v>42921</v>
      </c>
      <c r="C3843" s="7">
        <f>YEAR(base[[#This Row],[Data]])</f>
        <v>2017</v>
      </c>
      <c r="D3843" s="7" t="str">
        <f>UPPER(TEXT(base[[#This Row],[Data]],"mmm"))</f>
        <v>JUL</v>
      </c>
      <c r="E3843" t="s">
        <v>10</v>
      </c>
      <c r="F3843" t="s">
        <v>16</v>
      </c>
      <c r="G3843" t="str">
        <f>PROPER(base[[#This Row],[Evento]]&amp;" "&amp;base[[#This Row],[Tipo]])</f>
        <v>Aniversário Adulto</v>
      </c>
      <c r="H3843" t="s">
        <v>12</v>
      </c>
      <c r="I3843">
        <v>150</v>
      </c>
      <c r="J3843" s="3">
        <f>VLOOKUP(_xlfn.CONCAT(base[[#This Row],[Evento]],base[[#This Row],[Tipo]]),'[1]tabela de preços'!$D$4:$E$14,2,0)</f>
        <v>120</v>
      </c>
      <c r="K3843" s="3">
        <v>18000</v>
      </c>
      <c r="L3843" s="3">
        <v>7685</v>
      </c>
      <c r="M3843" s="3">
        <v>10315</v>
      </c>
      <c r="N3843" t="s">
        <v>24</v>
      </c>
    </row>
    <row r="3844" spans="2:14" hidden="1" x14ac:dyDescent="0.25">
      <c r="B3844" s="2">
        <v>42776</v>
      </c>
      <c r="C3844" s="7">
        <f>YEAR(base[[#This Row],[Data]])</f>
        <v>2017</v>
      </c>
      <c r="D3844" s="7" t="str">
        <f>UPPER(TEXT(base[[#This Row],[Data]],"mmm"))</f>
        <v>FEV</v>
      </c>
      <c r="E3844" t="s">
        <v>10</v>
      </c>
      <c r="F3844" t="s">
        <v>17</v>
      </c>
      <c r="G3844" t="str">
        <f>PROPER(base[[#This Row],[Evento]]&amp;" "&amp;base[[#This Row],[Tipo]])</f>
        <v>Aniversário Melhor Idade</v>
      </c>
      <c r="H3844" t="s">
        <v>15</v>
      </c>
      <c r="I3844">
        <v>70</v>
      </c>
      <c r="J3844" s="3">
        <f>VLOOKUP(_xlfn.CONCAT(base[[#This Row],[Evento]],base[[#This Row],[Tipo]]),'[1]tabela de preços'!$D$4:$E$14,2,0)</f>
        <v>120</v>
      </c>
      <c r="K3844" s="3">
        <v>8400</v>
      </c>
      <c r="L3844" s="3">
        <v>3566</v>
      </c>
      <c r="M3844" s="3">
        <v>4834</v>
      </c>
      <c r="N3844" t="s">
        <v>24</v>
      </c>
    </row>
    <row r="3845" spans="2:14" hidden="1" x14ac:dyDescent="0.25">
      <c r="B3845" s="2">
        <v>42929</v>
      </c>
      <c r="C3845" s="7">
        <f>YEAR(base[[#This Row],[Data]])</f>
        <v>2017</v>
      </c>
      <c r="D3845" s="7" t="str">
        <f>UPPER(TEXT(base[[#This Row],[Data]],"mmm"))</f>
        <v>JUL</v>
      </c>
      <c r="E3845" t="s">
        <v>18</v>
      </c>
      <c r="F3845" t="s">
        <v>16</v>
      </c>
      <c r="G3845" t="str">
        <f>PROPER(base[[#This Row],[Evento]]&amp;" "&amp;base[[#This Row],[Tipo]])</f>
        <v>Casamento Adulto</v>
      </c>
      <c r="H3845" t="s">
        <v>12</v>
      </c>
      <c r="I3845">
        <v>120</v>
      </c>
      <c r="J3845" s="3">
        <f>VLOOKUP(_xlfn.CONCAT(base[[#This Row],[Evento]],base[[#This Row],[Tipo]]),'[1]tabela de preços'!$D$4:$E$14,2,0)</f>
        <v>150</v>
      </c>
      <c r="K3845" s="3">
        <v>18000</v>
      </c>
      <c r="L3845" s="3">
        <v>6276</v>
      </c>
      <c r="M3845" s="3">
        <v>11724</v>
      </c>
      <c r="N3845" t="s">
        <v>24</v>
      </c>
    </row>
    <row r="3846" spans="2:14" hidden="1" x14ac:dyDescent="0.25">
      <c r="B3846" s="2">
        <v>42776</v>
      </c>
      <c r="C3846" s="7">
        <f>YEAR(base[[#This Row],[Data]])</f>
        <v>2017</v>
      </c>
      <c r="D3846" s="7" t="str">
        <f>UPPER(TEXT(base[[#This Row],[Data]],"mmm"))</f>
        <v>FEV</v>
      </c>
      <c r="E3846" t="s">
        <v>19</v>
      </c>
      <c r="F3846" t="s">
        <v>16</v>
      </c>
      <c r="G3846" t="str">
        <f>PROPER(base[[#This Row],[Evento]]&amp;" "&amp;base[[#This Row],[Tipo]])</f>
        <v>Bodas Adulto</v>
      </c>
      <c r="H3846" t="s">
        <v>15</v>
      </c>
      <c r="I3846">
        <v>100</v>
      </c>
      <c r="J3846" s="3">
        <f>VLOOKUP(_xlfn.CONCAT(base[[#This Row],[Evento]],base[[#This Row],[Tipo]]),'[1]tabela de preços'!$D$4:$E$14,2,0)</f>
        <v>150</v>
      </c>
      <c r="K3846" s="3">
        <v>15000</v>
      </c>
      <c r="L3846" s="3">
        <v>5646</v>
      </c>
      <c r="M3846" s="3">
        <v>9354</v>
      </c>
      <c r="N3846" t="s">
        <v>24</v>
      </c>
    </row>
    <row r="3847" spans="2:14" hidden="1" x14ac:dyDescent="0.25">
      <c r="B3847" s="2">
        <v>42870</v>
      </c>
      <c r="C3847" s="7">
        <f>YEAR(base[[#This Row],[Data]])</f>
        <v>2017</v>
      </c>
      <c r="D3847" s="7" t="str">
        <f>UPPER(TEXT(base[[#This Row],[Data]],"mmm"))</f>
        <v>MAI</v>
      </c>
      <c r="E3847" t="s">
        <v>19</v>
      </c>
      <c r="F3847" t="s">
        <v>17</v>
      </c>
      <c r="G3847" t="str">
        <f>PROPER(base[[#This Row],[Evento]]&amp;" "&amp;base[[#This Row],[Tipo]])</f>
        <v>Bodas Melhor Idade</v>
      </c>
      <c r="H3847" t="s">
        <v>12</v>
      </c>
      <c r="I3847">
        <v>200</v>
      </c>
      <c r="J3847" s="3">
        <f>VLOOKUP(_xlfn.CONCAT(base[[#This Row],[Evento]],base[[#This Row],[Tipo]]),'[1]tabela de preços'!$D$4:$E$14,2,0)</f>
        <v>120</v>
      </c>
      <c r="K3847" s="3">
        <v>24000</v>
      </c>
      <c r="L3847" s="3">
        <v>10685</v>
      </c>
      <c r="M3847" s="3">
        <v>13315</v>
      </c>
      <c r="N3847" t="s">
        <v>24</v>
      </c>
    </row>
    <row r="3848" spans="2:14" hidden="1" x14ac:dyDescent="0.25">
      <c r="B3848" s="2">
        <v>42980</v>
      </c>
      <c r="C3848" s="7">
        <f>YEAR(base[[#This Row],[Data]])</f>
        <v>2017</v>
      </c>
      <c r="D3848" s="7" t="str">
        <f>UPPER(TEXT(base[[#This Row],[Data]],"mmm"))</f>
        <v>SET</v>
      </c>
      <c r="E3848" t="s">
        <v>20</v>
      </c>
      <c r="F3848" t="s">
        <v>16</v>
      </c>
      <c r="G3848" t="str">
        <f>PROPER(base[[#This Row],[Evento]]&amp;" "&amp;base[[#This Row],[Tipo]])</f>
        <v>Empresa Adulto</v>
      </c>
      <c r="H3848" t="s">
        <v>15</v>
      </c>
      <c r="I3848">
        <v>50</v>
      </c>
      <c r="J3848" s="3">
        <f>VLOOKUP(_xlfn.CONCAT(base[[#This Row],[Evento]],base[[#This Row],[Tipo]]),'[1]tabela de preços'!$D$4:$E$14,2,0)</f>
        <v>100</v>
      </c>
      <c r="K3848" s="3">
        <v>5000</v>
      </c>
      <c r="L3848" s="3">
        <v>1868</v>
      </c>
      <c r="M3848" s="3">
        <v>3132</v>
      </c>
      <c r="N3848" t="s">
        <v>24</v>
      </c>
    </row>
    <row r="3849" spans="2:14" hidden="1" x14ac:dyDescent="0.25">
      <c r="B3849" s="2">
        <v>42436</v>
      </c>
      <c r="C3849" s="7">
        <f>YEAR(base[[#This Row],[Data]])</f>
        <v>2016</v>
      </c>
      <c r="D3849" s="7" t="str">
        <f>UPPER(TEXT(base[[#This Row],[Data]],"mmm"))</f>
        <v>MAR</v>
      </c>
      <c r="E3849" t="s">
        <v>21</v>
      </c>
      <c r="F3849" t="s">
        <v>14</v>
      </c>
      <c r="G3849" t="str">
        <f>PROPER(base[[#This Row],[Evento]]&amp;" "&amp;base[[#This Row],[Tipo]])</f>
        <v>15 Anos Teen</v>
      </c>
      <c r="H3849" t="s">
        <v>12</v>
      </c>
      <c r="I3849">
        <v>100</v>
      </c>
      <c r="J3849" s="3">
        <f>VLOOKUP(_xlfn.CONCAT(base[[#This Row],[Evento]],base[[#This Row],[Tipo]]),'[1]tabela de preços'!$D$4:$E$14,2,0)</f>
        <v>90</v>
      </c>
      <c r="K3849" s="3">
        <v>9000</v>
      </c>
      <c r="L3849" s="3">
        <v>2998</v>
      </c>
      <c r="M3849" s="3">
        <v>6002</v>
      </c>
      <c r="N3849" t="s">
        <v>24</v>
      </c>
    </row>
    <row r="3850" spans="2:14" x14ac:dyDescent="0.25">
      <c r="B3850" s="2">
        <v>42759</v>
      </c>
      <c r="C3850" s="7">
        <f>YEAR(base[[#This Row],[Data]])</f>
        <v>2017</v>
      </c>
      <c r="D3850" s="7" t="str">
        <f>UPPER(TEXT(base[[#This Row],[Data]],"mmm"))</f>
        <v>JAN</v>
      </c>
      <c r="E3850" t="s">
        <v>22</v>
      </c>
      <c r="F3850" t="s">
        <v>16</v>
      </c>
      <c r="G3850" t="str">
        <f>PROPER(base[[#This Row],[Evento]]&amp;" "&amp;base[[#This Row],[Tipo]])</f>
        <v>Despedida Adulto</v>
      </c>
      <c r="H3850" t="s">
        <v>15</v>
      </c>
      <c r="I3850">
        <v>150</v>
      </c>
      <c r="J3850" s="3">
        <f>VLOOKUP(_xlfn.CONCAT(base[[#This Row],[Evento]],base[[#This Row],[Tipo]]),'[1]tabela de preços'!$D$4:$E$14,2,0)</f>
        <v>120</v>
      </c>
      <c r="K3850" s="3">
        <v>18000</v>
      </c>
      <c r="L3850" s="3">
        <v>6221</v>
      </c>
      <c r="M3850" s="3">
        <v>11779</v>
      </c>
      <c r="N3850" t="s">
        <v>24</v>
      </c>
    </row>
    <row r="3851" spans="2:14" hidden="1" x14ac:dyDescent="0.25">
      <c r="B3851" s="2">
        <v>42409</v>
      </c>
      <c r="C3851" s="7">
        <f>YEAR(base[[#This Row],[Data]])</f>
        <v>2016</v>
      </c>
      <c r="D3851" s="7" t="str">
        <f>UPPER(TEXT(base[[#This Row],[Data]],"mmm"))</f>
        <v>FEV</v>
      </c>
      <c r="E3851" t="s">
        <v>10</v>
      </c>
      <c r="F3851" t="s">
        <v>11</v>
      </c>
      <c r="G3851" t="str">
        <f>PROPER(base[[#This Row],[Evento]]&amp;" "&amp;base[[#This Row],[Tipo]])</f>
        <v>Aniversário Infantil</v>
      </c>
      <c r="H3851" t="s">
        <v>12</v>
      </c>
      <c r="I3851">
        <v>50</v>
      </c>
      <c r="J3851" s="3">
        <f>VLOOKUP(_xlfn.CONCAT(base[[#This Row],[Evento]],base[[#This Row],[Tipo]]),'[1]tabela de preços'!$D$4:$E$14,2,0)</f>
        <v>70</v>
      </c>
      <c r="K3851" s="3">
        <v>3500</v>
      </c>
      <c r="L3851" s="3">
        <v>1456</v>
      </c>
      <c r="M3851" s="3">
        <v>2044</v>
      </c>
      <c r="N3851" t="s">
        <v>24</v>
      </c>
    </row>
    <row r="3852" spans="2:14" hidden="1" x14ac:dyDescent="0.25">
      <c r="B3852" s="2">
        <v>42893</v>
      </c>
      <c r="C3852" s="7">
        <f>YEAR(base[[#This Row],[Data]])</f>
        <v>2017</v>
      </c>
      <c r="D3852" s="7" t="str">
        <f>UPPER(TEXT(base[[#This Row],[Data]],"mmm"))</f>
        <v>JUN</v>
      </c>
      <c r="E3852" t="s">
        <v>10</v>
      </c>
      <c r="F3852" t="s">
        <v>14</v>
      </c>
      <c r="G3852" t="str">
        <f>PROPER(base[[#This Row],[Evento]]&amp;" "&amp;base[[#This Row],[Tipo]])</f>
        <v>Aniversário Teen</v>
      </c>
      <c r="H3852" t="s">
        <v>15</v>
      </c>
      <c r="I3852">
        <v>100</v>
      </c>
      <c r="J3852" s="3">
        <f>VLOOKUP(_xlfn.CONCAT(base[[#This Row],[Evento]],base[[#This Row],[Tipo]]),'[1]tabela de preços'!$D$4:$E$14,2,0)</f>
        <v>90</v>
      </c>
      <c r="K3852" s="3">
        <v>9000</v>
      </c>
      <c r="L3852" s="3">
        <v>3678</v>
      </c>
      <c r="M3852" s="3">
        <v>5322</v>
      </c>
      <c r="N3852" t="s">
        <v>24</v>
      </c>
    </row>
    <row r="3853" spans="2:14" hidden="1" x14ac:dyDescent="0.25">
      <c r="B3853" s="2">
        <v>42703</v>
      </c>
      <c r="C3853" s="7">
        <f>YEAR(base[[#This Row],[Data]])</f>
        <v>2016</v>
      </c>
      <c r="D3853" s="7" t="str">
        <f>UPPER(TEXT(base[[#This Row],[Data]],"mmm"))</f>
        <v>NOV</v>
      </c>
      <c r="E3853" t="s">
        <v>10</v>
      </c>
      <c r="F3853" t="s">
        <v>16</v>
      </c>
      <c r="G3853" t="str">
        <f>PROPER(base[[#This Row],[Evento]]&amp;" "&amp;base[[#This Row],[Tipo]])</f>
        <v>Aniversário Adulto</v>
      </c>
      <c r="H3853" t="s">
        <v>12</v>
      </c>
      <c r="I3853">
        <v>150</v>
      </c>
      <c r="J3853" s="3">
        <f>VLOOKUP(_xlfn.CONCAT(base[[#This Row],[Evento]],base[[#This Row],[Tipo]]),'[1]tabela de preços'!$D$4:$E$14,2,0)</f>
        <v>120</v>
      </c>
      <c r="K3853" s="3">
        <v>18000</v>
      </c>
      <c r="L3853" s="3">
        <v>8029</v>
      </c>
      <c r="M3853" s="3">
        <v>9971</v>
      </c>
      <c r="N3853" t="s">
        <v>24</v>
      </c>
    </row>
    <row r="3854" spans="2:14" hidden="1" x14ac:dyDescent="0.25">
      <c r="B3854" s="2">
        <v>42409</v>
      </c>
      <c r="C3854" s="7">
        <f>YEAR(base[[#This Row],[Data]])</f>
        <v>2016</v>
      </c>
      <c r="D3854" s="7" t="str">
        <f>UPPER(TEXT(base[[#This Row],[Data]],"mmm"))</f>
        <v>FEV</v>
      </c>
      <c r="E3854" t="s">
        <v>10</v>
      </c>
      <c r="F3854" t="s">
        <v>17</v>
      </c>
      <c r="G3854" t="str">
        <f>PROPER(base[[#This Row],[Evento]]&amp;" "&amp;base[[#This Row],[Tipo]])</f>
        <v>Aniversário Melhor Idade</v>
      </c>
      <c r="H3854" t="s">
        <v>15</v>
      </c>
      <c r="I3854">
        <v>70</v>
      </c>
      <c r="J3854" s="3">
        <f>VLOOKUP(_xlfn.CONCAT(base[[#This Row],[Evento]],base[[#This Row],[Tipo]]),'[1]tabela de preços'!$D$4:$E$14,2,0)</f>
        <v>120</v>
      </c>
      <c r="K3854" s="3">
        <v>8400</v>
      </c>
      <c r="L3854" s="3">
        <v>3645</v>
      </c>
      <c r="M3854" s="3">
        <v>4755</v>
      </c>
      <c r="N3854" t="s">
        <v>24</v>
      </c>
    </row>
    <row r="3855" spans="2:14" hidden="1" x14ac:dyDescent="0.25">
      <c r="B3855" s="2">
        <v>42503</v>
      </c>
      <c r="C3855" s="7">
        <f>YEAR(base[[#This Row],[Data]])</f>
        <v>2016</v>
      </c>
      <c r="D3855" s="7" t="str">
        <f>UPPER(TEXT(base[[#This Row],[Data]],"mmm"))</f>
        <v>MAI</v>
      </c>
      <c r="E3855" t="s">
        <v>18</v>
      </c>
      <c r="F3855" t="s">
        <v>16</v>
      </c>
      <c r="G3855" t="str">
        <f>PROPER(base[[#This Row],[Evento]]&amp;" "&amp;base[[#This Row],[Tipo]])</f>
        <v>Casamento Adulto</v>
      </c>
      <c r="H3855" t="s">
        <v>12</v>
      </c>
      <c r="I3855">
        <v>120</v>
      </c>
      <c r="J3855" s="3">
        <f>VLOOKUP(_xlfn.CONCAT(base[[#This Row],[Evento]],base[[#This Row],[Tipo]]),'[1]tabela de preços'!$D$4:$E$14,2,0)</f>
        <v>150</v>
      </c>
      <c r="K3855" s="3">
        <v>18000</v>
      </c>
      <c r="L3855" s="3">
        <v>6936</v>
      </c>
      <c r="M3855" s="3">
        <v>11064</v>
      </c>
      <c r="N3855" t="s">
        <v>24</v>
      </c>
    </row>
    <row r="3856" spans="2:14" hidden="1" x14ac:dyDescent="0.25">
      <c r="B3856" s="2">
        <v>42632</v>
      </c>
      <c r="C3856" s="7">
        <f>YEAR(base[[#This Row],[Data]])</f>
        <v>2016</v>
      </c>
      <c r="D3856" s="7" t="str">
        <f>UPPER(TEXT(base[[#This Row],[Data]],"mmm"))</f>
        <v>SET</v>
      </c>
      <c r="E3856" t="s">
        <v>19</v>
      </c>
      <c r="F3856" t="s">
        <v>16</v>
      </c>
      <c r="G3856" t="str">
        <f>PROPER(base[[#This Row],[Evento]]&amp;" "&amp;base[[#This Row],[Tipo]])</f>
        <v>Bodas Adulto</v>
      </c>
      <c r="H3856" t="s">
        <v>15</v>
      </c>
      <c r="I3856">
        <v>100</v>
      </c>
      <c r="J3856" s="3">
        <f>VLOOKUP(_xlfn.CONCAT(base[[#This Row],[Evento]],base[[#This Row],[Tipo]]),'[1]tabela de preços'!$D$4:$E$14,2,0)</f>
        <v>150</v>
      </c>
      <c r="K3856" s="3">
        <v>15000</v>
      </c>
      <c r="L3856" s="3">
        <v>6130</v>
      </c>
      <c r="M3856" s="3">
        <v>8870</v>
      </c>
      <c r="N3856" t="s">
        <v>24</v>
      </c>
    </row>
    <row r="3857" spans="2:14" hidden="1" x14ac:dyDescent="0.25">
      <c r="B3857" s="2">
        <v>42970</v>
      </c>
      <c r="C3857" s="7">
        <f>YEAR(base[[#This Row],[Data]])</f>
        <v>2017</v>
      </c>
      <c r="D3857" s="7" t="str">
        <f>UPPER(TEXT(base[[#This Row],[Data]],"mmm"))</f>
        <v>AGO</v>
      </c>
      <c r="E3857" t="s">
        <v>19</v>
      </c>
      <c r="F3857" t="s">
        <v>17</v>
      </c>
      <c r="G3857" t="str">
        <f>PROPER(base[[#This Row],[Evento]]&amp;" "&amp;base[[#This Row],[Tipo]])</f>
        <v>Bodas Melhor Idade</v>
      </c>
      <c r="H3857" t="s">
        <v>12</v>
      </c>
      <c r="I3857">
        <v>200</v>
      </c>
      <c r="J3857" s="3">
        <f>VLOOKUP(_xlfn.CONCAT(base[[#This Row],[Evento]],base[[#This Row],[Tipo]]),'[1]tabela de preços'!$D$4:$E$14,2,0)</f>
        <v>120</v>
      </c>
      <c r="K3857" s="3">
        <v>24000</v>
      </c>
      <c r="L3857" s="3">
        <v>8457</v>
      </c>
      <c r="M3857" s="3">
        <v>15543</v>
      </c>
      <c r="N3857" t="s">
        <v>24</v>
      </c>
    </row>
    <row r="3858" spans="2:14" hidden="1" x14ac:dyDescent="0.25">
      <c r="B3858" s="2">
        <v>42714</v>
      </c>
      <c r="C3858" s="7">
        <f>YEAR(base[[#This Row],[Data]])</f>
        <v>2016</v>
      </c>
      <c r="D3858" s="7" t="str">
        <f>UPPER(TEXT(base[[#This Row],[Data]],"mmm"))</f>
        <v>DEZ</v>
      </c>
      <c r="E3858" t="s">
        <v>20</v>
      </c>
      <c r="F3858" t="s">
        <v>16</v>
      </c>
      <c r="G3858" t="str">
        <f>PROPER(base[[#This Row],[Evento]]&amp;" "&amp;base[[#This Row],[Tipo]])</f>
        <v>Empresa Adulto</v>
      </c>
      <c r="H3858" t="s">
        <v>15</v>
      </c>
      <c r="I3858">
        <v>50</v>
      </c>
      <c r="J3858" s="3">
        <f>VLOOKUP(_xlfn.CONCAT(base[[#This Row],[Evento]],base[[#This Row],[Tipo]]),'[1]tabela de preços'!$D$4:$E$14,2,0)</f>
        <v>100</v>
      </c>
      <c r="K3858" s="3">
        <v>5000</v>
      </c>
      <c r="L3858" s="3">
        <v>1743</v>
      </c>
      <c r="M3858" s="3">
        <v>3257</v>
      </c>
      <c r="N3858" t="s">
        <v>24</v>
      </c>
    </row>
    <row r="3859" spans="2:14" hidden="1" x14ac:dyDescent="0.25">
      <c r="B3859" s="2">
        <v>43095</v>
      </c>
      <c r="C3859" s="7">
        <f>YEAR(base[[#This Row],[Data]])</f>
        <v>2017</v>
      </c>
      <c r="D3859" s="7" t="str">
        <f>UPPER(TEXT(base[[#This Row],[Data]],"mmm"))</f>
        <v>DEZ</v>
      </c>
      <c r="E3859" t="s">
        <v>21</v>
      </c>
      <c r="F3859" t="s">
        <v>14</v>
      </c>
      <c r="G3859" t="str">
        <f>PROPER(base[[#This Row],[Evento]]&amp;" "&amp;base[[#This Row],[Tipo]])</f>
        <v>15 Anos Teen</v>
      </c>
      <c r="H3859" t="s">
        <v>12</v>
      </c>
      <c r="I3859">
        <v>100</v>
      </c>
      <c r="J3859" s="3">
        <f>VLOOKUP(_xlfn.CONCAT(base[[#This Row],[Evento]],base[[#This Row],[Tipo]]),'[1]tabela de preços'!$D$4:$E$14,2,0)</f>
        <v>90</v>
      </c>
      <c r="K3859" s="3">
        <v>9000</v>
      </c>
      <c r="L3859" s="3">
        <v>3987</v>
      </c>
      <c r="M3859" s="3">
        <v>5013</v>
      </c>
      <c r="N3859" t="s">
        <v>24</v>
      </c>
    </row>
    <row r="3860" spans="2:14" hidden="1" x14ac:dyDescent="0.25">
      <c r="B3860" s="2">
        <v>43016</v>
      </c>
      <c r="C3860" s="7">
        <f>YEAR(base[[#This Row],[Data]])</f>
        <v>2017</v>
      </c>
      <c r="D3860" s="7" t="str">
        <f>UPPER(TEXT(base[[#This Row],[Data]],"mmm"))</f>
        <v>OUT</v>
      </c>
      <c r="E3860" t="s">
        <v>22</v>
      </c>
      <c r="F3860" t="s">
        <v>16</v>
      </c>
      <c r="G3860" t="str">
        <f>PROPER(base[[#This Row],[Evento]]&amp;" "&amp;base[[#This Row],[Tipo]])</f>
        <v>Despedida Adulto</v>
      </c>
      <c r="H3860" t="s">
        <v>15</v>
      </c>
      <c r="I3860">
        <v>150</v>
      </c>
      <c r="J3860" s="3">
        <f>VLOOKUP(_xlfn.CONCAT(base[[#This Row],[Evento]],base[[#This Row],[Tipo]]),'[1]tabela de preços'!$D$4:$E$14,2,0)</f>
        <v>120</v>
      </c>
      <c r="K3860" s="3">
        <v>18000</v>
      </c>
      <c r="L3860" s="3">
        <v>8003</v>
      </c>
      <c r="M3860" s="3">
        <v>9997</v>
      </c>
      <c r="N3860" t="s">
        <v>24</v>
      </c>
    </row>
    <row r="3861" spans="2:14" hidden="1" x14ac:dyDescent="0.25">
      <c r="B3861" s="2">
        <v>42563</v>
      </c>
      <c r="C3861" s="7">
        <f>YEAR(base[[#This Row],[Data]])</f>
        <v>2016</v>
      </c>
      <c r="D3861" s="7" t="str">
        <f>UPPER(TEXT(base[[#This Row],[Data]],"mmm"))</f>
        <v>JUL</v>
      </c>
      <c r="E3861" t="s">
        <v>10</v>
      </c>
      <c r="F3861" t="s">
        <v>11</v>
      </c>
      <c r="G3861" t="str">
        <f>PROPER(base[[#This Row],[Evento]]&amp;" "&amp;base[[#This Row],[Tipo]])</f>
        <v>Aniversário Infantil</v>
      </c>
      <c r="H3861" t="s">
        <v>12</v>
      </c>
      <c r="I3861">
        <v>50</v>
      </c>
      <c r="J3861" s="3">
        <f>VLOOKUP(_xlfn.CONCAT(base[[#This Row],[Evento]],base[[#This Row],[Tipo]]),'[1]tabela de preços'!$D$4:$E$14,2,0)</f>
        <v>70</v>
      </c>
      <c r="K3861" s="3">
        <v>3500</v>
      </c>
      <c r="L3861" s="3">
        <v>1321</v>
      </c>
      <c r="M3861" s="3">
        <v>2179</v>
      </c>
      <c r="N3861" t="s">
        <v>24</v>
      </c>
    </row>
    <row r="3862" spans="2:14" hidden="1" x14ac:dyDescent="0.25">
      <c r="B3862" s="2">
        <v>43085</v>
      </c>
      <c r="C3862" s="7">
        <f>YEAR(base[[#This Row],[Data]])</f>
        <v>2017</v>
      </c>
      <c r="D3862" s="7" t="str">
        <f>UPPER(TEXT(base[[#This Row],[Data]],"mmm"))</f>
        <v>DEZ</v>
      </c>
      <c r="E3862" t="s">
        <v>10</v>
      </c>
      <c r="F3862" t="s">
        <v>14</v>
      </c>
      <c r="G3862" t="str">
        <f>PROPER(base[[#This Row],[Evento]]&amp;" "&amp;base[[#This Row],[Tipo]])</f>
        <v>Aniversário Teen</v>
      </c>
      <c r="H3862" t="s">
        <v>15</v>
      </c>
      <c r="I3862">
        <v>100</v>
      </c>
      <c r="J3862" s="3">
        <f>VLOOKUP(_xlfn.CONCAT(base[[#This Row],[Evento]],base[[#This Row],[Tipo]]),'[1]tabela de preços'!$D$4:$E$14,2,0)</f>
        <v>90</v>
      </c>
      <c r="K3862" s="3">
        <v>9000</v>
      </c>
      <c r="L3862" s="3">
        <v>3788</v>
      </c>
      <c r="M3862" s="3">
        <v>5212</v>
      </c>
      <c r="N3862" t="s">
        <v>24</v>
      </c>
    </row>
    <row r="3863" spans="2:14" hidden="1" x14ac:dyDescent="0.25">
      <c r="B3863" s="2">
        <v>42606</v>
      </c>
      <c r="C3863" s="7">
        <f>YEAR(base[[#This Row],[Data]])</f>
        <v>2016</v>
      </c>
      <c r="D3863" s="7" t="str">
        <f>UPPER(TEXT(base[[#This Row],[Data]],"mmm"))</f>
        <v>AGO</v>
      </c>
      <c r="E3863" t="s">
        <v>10</v>
      </c>
      <c r="F3863" t="s">
        <v>16</v>
      </c>
      <c r="G3863" t="str">
        <f>PROPER(base[[#This Row],[Evento]]&amp;" "&amp;base[[#This Row],[Tipo]])</f>
        <v>Aniversário Adulto</v>
      </c>
      <c r="H3863" t="s">
        <v>12</v>
      </c>
      <c r="I3863">
        <v>150</v>
      </c>
      <c r="J3863" s="3">
        <f>VLOOKUP(_xlfn.CONCAT(base[[#This Row],[Evento]],base[[#This Row],[Tipo]]),'[1]tabela de preços'!$D$4:$E$14,2,0)</f>
        <v>120</v>
      </c>
      <c r="K3863" s="3">
        <v>18000</v>
      </c>
      <c r="L3863" s="3">
        <v>6632</v>
      </c>
      <c r="M3863" s="3">
        <v>11368</v>
      </c>
      <c r="N3863" t="s">
        <v>24</v>
      </c>
    </row>
    <row r="3864" spans="2:14" hidden="1" x14ac:dyDescent="0.25">
      <c r="B3864" s="2">
        <v>43094</v>
      </c>
      <c r="C3864" s="7">
        <f>YEAR(base[[#This Row],[Data]])</f>
        <v>2017</v>
      </c>
      <c r="D3864" s="7" t="str">
        <f>UPPER(TEXT(base[[#This Row],[Data]],"mmm"))</f>
        <v>DEZ</v>
      </c>
      <c r="E3864" t="s">
        <v>10</v>
      </c>
      <c r="F3864" t="s">
        <v>17</v>
      </c>
      <c r="G3864" t="str">
        <f>PROPER(base[[#This Row],[Evento]]&amp;" "&amp;base[[#This Row],[Tipo]])</f>
        <v>Aniversário Melhor Idade</v>
      </c>
      <c r="H3864" t="s">
        <v>15</v>
      </c>
      <c r="I3864">
        <v>70</v>
      </c>
      <c r="J3864" s="3">
        <f>VLOOKUP(_xlfn.CONCAT(base[[#This Row],[Evento]],base[[#This Row],[Tipo]]),'[1]tabela de preços'!$D$4:$E$14,2,0)</f>
        <v>120</v>
      </c>
      <c r="K3864" s="3">
        <v>8400</v>
      </c>
      <c r="L3864" s="3">
        <v>3675</v>
      </c>
      <c r="M3864" s="3">
        <v>4725</v>
      </c>
      <c r="N3864" t="s">
        <v>24</v>
      </c>
    </row>
    <row r="3865" spans="2:14" hidden="1" x14ac:dyDescent="0.25">
      <c r="B3865" s="2">
        <v>42877</v>
      </c>
      <c r="C3865" s="7">
        <f>YEAR(base[[#This Row],[Data]])</f>
        <v>2017</v>
      </c>
      <c r="D3865" s="7" t="str">
        <f>UPPER(TEXT(base[[#This Row],[Data]],"mmm"))</f>
        <v>MAI</v>
      </c>
      <c r="E3865" t="s">
        <v>18</v>
      </c>
      <c r="F3865" t="s">
        <v>16</v>
      </c>
      <c r="G3865" t="str">
        <f>PROPER(base[[#This Row],[Evento]]&amp;" "&amp;base[[#This Row],[Tipo]])</f>
        <v>Casamento Adulto</v>
      </c>
      <c r="H3865" t="s">
        <v>12</v>
      </c>
      <c r="I3865">
        <v>120</v>
      </c>
      <c r="J3865" s="3">
        <f>VLOOKUP(_xlfn.CONCAT(base[[#This Row],[Evento]],base[[#This Row],[Tipo]]),'[1]tabela de preços'!$D$4:$E$14,2,0)</f>
        <v>150</v>
      </c>
      <c r="K3865" s="3">
        <v>18000</v>
      </c>
      <c r="L3865" s="3">
        <v>6829</v>
      </c>
      <c r="M3865" s="3">
        <v>11171</v>
      </c>
      <c r="N3865" t="s">
        <v>24</v>
      </c>
    </row>
    <row r="3866" spans="2:14" x14ac:dyDescent="0.25">
      <c r="B3866" s="2">
        <v>42742</v>
      </c>
      <c r="C3866" s="7">
        <f>YEAR(base[[#This Row],[Data]])</f>
        <v>2017</v>
      </c>
      <c r="D3866" s="7" t="str">
        <f>UPPER(TEXT(base[[#This Row],[Data]],"mmm"))</f>
        <v>JAN</v>
      </c>
      <c r="E3866" t="s">
        <v>19</v>
      </c>
      <c r="F3866" t="s">
        <v>16</v>
      </c>
      <c r="G3866" t="str">
        <f>PROPER(base[[#This Row],[Evento]]&amp;" "&amp;base[[#This Row],[Tipo]])</f>
        <v>Bodas Adulto</v>
      </c>
      <c r="H3866" t="s">
        <v>15</v>
      </c>
      <c r="I3866">
        <v>100</v>
      </c>
      <c r="J3866" s="3">
        <f>VLOOKUP(_xlfn.CONCAT(base[[#This Row],[Evento]],base[[#This Row],[Tipo]]),'[1]tabela de preços'!$D$4:$E$14,2,0)</f>
        <v>150</v>
      </c>
      <c r="K3866" s="3">
        <v>15000</v>
      </c>
      <c r="L3866" s="3">
        <v>5143</v>
      </c>
      <c r="M3866" s="3">
        <v>9857</v>
      </c>
      <c r="N3866" t="s">
        <v>24</v>
      </c>
    </row>
    <row r="3867" spans="2:14" hidden="1" x14ac:dyDescent="0.25">
      <c r="B3867" s="2">
        <v>42954</v>
      </c>
      <c r="C3867" s="7">
        <f>YEAR(base[[#This Row],[Data]])</f>
        <v>2017</v>
      </c>
      <c r="D3867" s="7" t="str">
        <f>UPPER(TEXT(base[[#This Row],[Data]],"mmm"))</f>
        <v>AGO</v>
      </c>
      <c r="E3867" t="s">
        <v>19</v>
      </c>
      <c r="F3867" t="s">
        <v>17</v>
      </c>
      <c r="G3867" t="str">
        <f>PROPER(base[[#This Row],[Evento]]&amp;" "&amp;base[[#This Row],[Tipo]])</f>
        <v>Bodas Melhor Idade</v>
      </c>
      <c r="H3867" t="s">
        <v>12</v>
      </c>
      <c r="I3867">
        <v>200</v>
      </c>
      <c r="J3867" s="3">
        <f>VLOOKUP(_xlfn.CONCAT(base[[#This Row],[Evento]],base[[#This Row],[Tipo]]),'[1]tabela de preços'!$D$4:$E$14,2,0)</f>
        <v>120</v>
      </c>
      <c r="K3867" s="3">
        <v>24000</v>
      </c>
      <c r="L3867" s="3">
        <v>8418</v>
      </c>
      <c r="M3867" s="3">
        <v>15582</v>
      </c>
      <c r="N3867" t="s">
        <v>24</v>
      </c>
    </row>
    <row r="3868" spans="2:14" hidden="1" x14ac:dyDescent="0.25">
      <c r="B3868" s="2">
        <v>42775</v>
      </c>
      <c r="C3868" s="7">
        <f>YEAR(base[[#This Row],[Data]])</f>
        <v>2017</v>
      </c>
      <c r="D3868" s="7" t="str">
        <f>UPPER(TEXT(base[[#This Row],[Data]],"mmm"))</f>
        <v>FEV</v>
      </c>
      <c r="E3868" t="s">
        <v>20</v>
      </c>
      <c r="F3868" t="s">
        <v>16</v>
      </c>
      <c r="G3868" t="str">
        <f>PROPER(base[[#This Row],[Evento]]&amp;" "&amp;base[[#This Row],[Tipo]])</f>
        <v>Empresa Adulto</v>
      </c>
      <c r="H3868" t="s">
        <v>15</v>
      </c>
      <c r="I3868">
        <v>50</v>
      </c>
      <c r="J3868" s="3">
        <f>VLOOKUP(_xlfn.CONCAT(base[[#This Row],[Evento]],base[[#This Row],[Tipo]]),'[1]tabela de preços'!$D$4:$E$14,2,0)</f>
        <v>100</v>
      </c>
      <c r="K3868" s="3">
        <v>5000</v>
      </c>
      <c r="L3868" s="3">
        <v>1661</v>
      </c>
      <c r="M3868" s="3">
        <v>3339</v>
      </c>
      <c r="N3868" t="s">
        <v>24</v>
      </c>
    </row>
    <row r="3869" spans="2:14" hidden="1" x14ac:dyDescent="0.25">
      <c r="B3869" s="2">
        <v>42834</v>
      </c>
      <c r="C3869" s="7">
        <f>YEAR(base[[#This Row],[Data]])</f>
        <v>2017</v>
      </c>
      <c r="D3869" s="7" t="str">
        <f>UPPER(TEXT(base[[#This Row],[Data]],"mmm"))</f>
        <v>ABR</v>
      </c>
      <c r="E3869" t="s">
        <v>21</v>
      </c>
      <c r="F3869" t="s">
        <v>14</v>
      </c>
      <c r="G3869" t="str">
        <f>PROPER(base[[#This Row],[Evento]]&amp;" "&amp;base[[#This Row],[Tipo]])</f>
        <v>15 Anos Teen</v>
      </c>
      <c r="H3869" t="s">
        <v>12</v>
      </c>
      <c r="I3869">
        <v>100</v>
      </c>
      <c r="J3869" s="3">
        <f>VLOOKUP(_xlfn.CONCAT(base[[#This Row],[Evento]],base[[#This Row],[Tipo]]),'[1]tabela de preços'!$D$4:$E$14,2,0)</f>
        <v>90</v>
      </c>
      <c r="K3869" s="3">
        <v>9000</v>
      </c>
      <c r="L3869" s="3">
        <v>3030</v>
      </c>
      <c r="M3869" s="3">
        <v>5970</v>
      </c>
      <c r="N3869" t="s">
        <v>24</v>
      </c>
    </row>
    <row r="3870" spans="2:14" hidden="1" x14ac:dyDescent="0.25">
      <c r="B3870" s="2">
        <v>42371</v>
      </c>
      <c r="C3870" s="7">
        <f>YEAR(base[[#This Row],[Data]])</f>
        <v>2016</v>
      </c>
      <c r="D3870" s="7" t="str">
        <f>UPPER(TEXT(base[[#This Row],[Data]],"mmm"))</f>
        <v>JAN</v>
      </c>
      <c r="E3870" t="s">
        <v>22</v>
      </c>
      <c r="F3870" t="s">
        <v>16</v>
      </c>
      <c r="G3870" t="str">
        <f>PROPER(base[[#This Row],[Evento]]&amp;" "&amp;base[[#This Row],[Tipo]])</f>
        <v>Despedida Adulto</v>
      </c>
      <c r="H3870" t="s">
        <v>15</v>
      </c>
      <c r="I3870">
        <v>150</v>
      </c>
      <c r="J3870" s="3">
        <f>VLOOKUP(_xlfn.CONCAT(base[[#This Row],[Evento]],base[[#This Row],[Tipo]]),'[1]tabela de preços'!$D$4:$E$14,2,0)</f>
        <v>120</v>
      </c>
      <c r="K3870" s="3">
        <v>18000</v>
      </c>
      <c r="L3870" s="3">
        <v>7380</v>
      </c>
      <c r="M3870" s="3">
        <v>10620</v>
      </c>
      <c r="N3870" t="s">
        <v>24</v>
      </c>
    </row>
    <row r="3871" spans="2:14" hidden="1" x14ac:dyDescent="0.25">
      <c r="B3871" s="2">
        <v>43013</v>
      </c>
      <c r="C3871" s="7">
        <f>YEAR(base[[#This Row],[Data]])</f>
        <v>2017</v>
      </c>
      <c r="D3871" s="7" t="str">
        <f>UPPER(TEXT(base[[#This Row],[Data]],"mmm"))</f>
        <v>OUT</v>
      </c>
      <c r="E3871" t="s">
        <v>10</v>
      </c>
      <c r="F3871" t="s">
        <v>11</v>
      </c>
      <c r="G3871" t="str">
        <f>PROPER(base[[#This Row],[Evento]]&amp;" "&amp;base[[#This Row],[Tipo]])</f>
        <v>Aniversário Infantil</v>
      </c>
      <c r="H3871" t="s">
        <v>12</v>
      </c>
      <c r="I3871">
        <v>50</v>
      </c>
      <c r="J3871" s="3">
        <f>VLOOKUP(_xlfn.CONCAT(base[[#This Row],[Evento]],base[[#This Row],[Tipo]]),'[1]tabela de preços'!$D$4:$E$14,2,0)</f>
        <v>70</v>
      </c>
      <c r="K3871" s="3">
        <v>3500</v>
      </c>
      <c r="L3871" s="3">
        <v>1486</v>
      </c>
      <c r="M3871" s="3">
        <v>2014</v>
      </c>
      <c r="N3871" t="s">
        <v>24</v>
      </c>
    </row>
    <row r="3872" spans="2:14" hidden="1" x14ac:dyDescent="0.25">
      <c r="B3872" s="2">
        <v>42735</v>
      </c>
      <c r="C3872" s="7">
        <f>YEAR(base[[#This Row],[Data]])</f>
        <v>2016</v>
      </c>
      <c r="D3872" s="7" t="str">
        <f>UPPER(TEXT(base[[#This Row],[Data]],"mmm"))</f>
        <v>DEZ</v>
      </c>
      <c r="E3872" t="s">
        <v>10</v>
      </c>
      <c r="F3872" t="s">
        <v>14</v>
      </c>
      <c r="G3872" t="str">
        <f>PROPER(base[[#This Row],[Evento]]&amp;" "&amp;base[[#This Row],[Tipo]])</f>
        <v>Aniversário Teen</v>
      </c>
      <c r="H3872" t="s">
        <v>15</v>
      </c>
      <c r="I3872">
        <v>100</v>
      </c>
      <c r="J3872" s="3">
        <f>VLOOKUP(_xlfn.CONCAT(base[[#This Row],[Evento]],base[[#This Row],[Tipo]]),'[1]tabela de preços'!$D$4:$E$14,2,0)</f>
        <v>90</v>
      </c>
      <c r="K3872" s="3">
        <v>9000</v>
      </c>
      <c r="L3872" s="3">
        <v>3086</v>
      </c>
      <c r="M3872" s="3">
        <v>5914</v>
      </c>
      <c r="N3872" t="s">
        <v>24</v>
      </c>
    </row>
    <row r="3873" spans="2:14" hidden="1" x14ac:dyDescent="0.25">
      <c r="B3873" s="2">
        <v>43089</v>
      </c>
      <c r="C3873" s="7">
        <f>YEAR(base[[#This Row],[Data]])</f>
        <v>2017</v>
      </c>
      <c r="D3873" s="7" t="str">
        <f>UPPER(TEXT(base[[#This Row],[Data]],"mmm"))</f>
        <v>DEZ</v>
      </c>
      <c r="E3873" t="s">
        <v>10</v>
      </c>
      <c r="F3873" t="s">
        <v>16</v>
      </c>
      <c r="G3873" t="str">
        <f>PROPER(base[[#This Row],[Evento]]&amp;" "&amp;base[[#This Row],[Tipo]])</f>
        <v>Aniversário Adulto</v>
      </c>
      <c r="H3873" t="s">
        <v>12</v>
      </c>
      <c r="I3873">
        <v>150</v>
      </c>
      <c r="J3873" s="3">
        <f>VLOOKUP(_xlfn.CONCAT(base[[#This Row],[Evento]],base[[#This Row],[Tipo]]),'[1]tabela de preços'!$D$4:$E$14,2,0)</f>
        <v>120</v>
      </c>
      <c r="K3873" s="3">
        <v>18000</v>
      </c>
      <c r="L3873" s="3">
        <v>7624</v>
      </c>
      <c r="M3873" s="3">
        <v>10376</v>
      </c>
      <c r="N3873" t="s">
        <v>24</v>
      </c>
    </row>
    <row r="3874" spans="2:14" hidden="1" x14ac:dyDescent="0.25">
      <c r="B3874" s="2">
        <v>42442</v>
      </c>
      <c r="C3874" s="7">
        <f>YEAR(base[[#This Row],[Data]])</f>
        <v>2016</v>
      </c>
      <c r="D3874" s="7" t="str">
        <f>UPPER(TEXT(base[[#This Row],[Data]],"mmm"))</f>
        <v>MAR</v>
      </c>
      <c r="E3874" t="s">
        <v>10</v>
      </c>
      <c r="F3874" t="s">
        <v>17</v>
      </c>
      <c r="G3874" t="str">
        <f>PROPER(base[[#This Row],[Evento]]&amp;" "&amp;base[[#This Row],[Tipo]])</f>
        <v>Aniversário Melhor Idade</v>
      </c>
      <c r="H3874" t="s">
        <v>15</v>
      </c>
      <c r="I3874">
        <v>70</v>
      </c>
      <c r="J3874" s="3">
        <f>VLOOKUP(_xlfn.CONCAT(base[[#This Row],[Evento]],base[[#This Row],[Tipo]]),'[1]tabela de preços'!$D$4:$E$14,2,0)</f>
        <v>120</v>
      </c>
      <c r="K3874" s="3">
        <v>8400</v>
      </c>
      <c r="L3874" s="3">
        <v>3443</v>
      </c>
      <c r="M3874" s="3">
        <v>4957</v>
      </c>
      <c r="N3874" t="s">
        <v>24</v>
      </c>
    </row>
    <row r="3875" spans="2:14" hidden="1" x14ac:dyDescent="0.25">
      <c r="B3875" s="2">
        <v>42400</v>
      </c>
      <c r="C3875" s="7">
        <f>YEAR(base[[#This Row],[Data]])</f>
        <v>2016</v>
      </c>
      <c r="D3875" s="7" t="str">
        <f>UPPER(TEXT(base[[#This Row],[Data]],"mmm"))</f>
        <v>JAN</v>
      </c>
      <c r="E3875" t="s">
        <v>18</v>
      </c>
      <c r="F3875" t="s">
        <v>16</v>
      </c>
      <c r="G3875" t="str">
        <f>PROPER(base[[#This Row],[Evento]]&amp;" "&amp;base[[#This Row],[Tipo]])</f>
        <v>Casamento Adulto</v>
      </c>
      <c r="H3875" t="s">
        <v>12</v>
      </c>
      <c r="I3875">
        <v>120</v>
      </c>
      <c r="J3875" s="3">
        <f>VLOOKUP(_xlfn.CONCAT(base[[#This Row],[Evento]],base[[#This Row],[Tipo]]),'[1]tabela de preços'!$D$4:$E$14,2,0)</f>
        <v>150</v>
      </c>
      <c r="K3875" s="3">
        <v>18000</v>
      </c>
      <c r="L3875" s="3">
        <v>7078</v>
      </c>
      <c r="M3875" s="3">
        <v>10922</v>
      </c>
      <c r="N3875" t="s">
        <v>24</v>
      </c>
    </row>
    <row r="3876" spans="2:14" hidden="1" x14ac:dyDescent="0.25">
      <c r="B3876" s="2">
        <v>42418</v>
      </c>
      <c r="C3876" s="7">
        <f>YEAR(base[[#This Row],[Data]])</f>
        <v>2016</v>
      </c>
      <c r="D3876" s="7" t="str">
        <f>UPPER(TEXT(base[[#This Row],[Data]],"mmm"))</f>
        <v>FEV</v>
      </c>
      <c r="E3876" t="s">
        <v>19</v>
      </c>
      <c r="F3876" t="s">
        <v>16</v>
      </c>
      <c r="G3876" t="str">
        <f>PROPER(base[[#This Row],[Evento]]&amp;" "&amp;base[[#This Row],[Tipo]])</f>
        <v>Bodas Adulto</v>
      </c>
      <c r="H3876" t="s">
        <v>15</v>
      </c>
      <c r="I3876">
        <v>100</v>
      </c>
      <c r="J3876" s="3">
        <f>VLOOKUP(_xlfn.CONCAT(base[[#This Row],[Evento]],base[[#This Row],[Tipo]]),'[1]tabela de preços'!$D$4:$E$14,2,0)</f>
        <v>150</v>
      </c>
      <c r="K3876" s="3">
        <v>15000</v>
      </c>
      <c r="L3876" s="3">
        <v>5325</v>
      </c>
      <c r="M3876" s="3">
        <v>9675</v>
      </c>
      <c r="N3876" t="s">
        <v>24</v>
      </c>
    </row>
    <row r="3877" spans="2:14" hidden="1" x14ac:dyDescent="0.25">
      <c r="B3877" s="2">
        <v>42611</v>
      </c>
      <c r="C3877" s="7">
        <f>YEAR(base[[#This Row],[Data]])</f>
        <v>2016</v>
      </c>
      <c r="D3877" s="7" t="str">
        <f>UPPER(TEXT(base[[#This Row],[Data]],"mmm"))</f>
        <v>AGO</v>
      </c>
      <c r="E3877" t="s">
        <v>19</v>
      </c>
      <c r="F3877" t="s">
        <v>17</v>
      </c>
      <c r="G3877" t="str">
        <f>PROPER(base[[#This Row],[Evento]]&amp;" "&amp;base[[#This Row],[Tipo]])</f>
        <v>Bodas Melhor Idade</v>
      </c>
      <c r="H3877" t="s">
        <v>12</v>
      </c>
      <c r="I3877">
        <v>200</v>
      </c>
      <c r="J3877" s="3">
        <f>VLOOKUP(_xlfn.CONCAT(base[[#This Row],[Evento]],base[[#This Row],[Tipo]]),'[1]tabela de preços'!$D$4:$E$14,2,0)</f>
        <v>120</v>
      </c>
      <c r="K3877" s="3">
        <v>24000</v>
      </c>
      <c r="L3877" s="3">
        <v>8142</v>
      </c>
      <c r="M3877" s="3">
        <v>15858</v>
      </c>
      <c r="N3877" t="s">
        <v>24</v>
      </c>
    </row>
    <row r="3878" spans="2:14" hidden="1" x14ac:dyDescent="0.25">
      <c r="B3878" s="2">
        <v>42910</v>
      </c>
      <c r="C3878" s="7">
        <f>YEAR(base[[#This Row],[Data]])</f>
        <v>2017</v>
      </c>
      <c r="D3878" s="7" t="str">
        <f>UPPER(TEXT(base[[#This Row],[Data]],"mmm"))</f>
        <v>JUN</v>
      </c>
      <c r="E3878" t="s">
        <v>20</v>
      </c>
      <c r="F3878" t="s">
        <v>16</v>
      </c>
      <c r="G3878" t="str">
        <f>PROPER(base[[#This Row],[Evento]]&amp;" "&amp;base[[#This Row],[Tipo]])</f>
        <v>Empresa Adulto</v>
      </c>
      <c r="H3878" t="s">
        <v>15</v>
      </c>
      <c r="I3878">
        <v>50</v>
      </c>
      <c r="J3878" s="3">
        <f>VLOOKUP(_xlfn.CONCAT(base[[#This Row],[Evento]],base[[#This Row],[Tipo]]),'[1]tabela de preços'!$D$4:$E$14,2,0)</f>
        <v>100</v>
      </c>
      <c r="K3878" s="3">
        <v>5000</v>
      </c>
      <c r="L3878" s="3">
        <v>1949</v>
      </c>
      <c r="M3878" s="3">
        <v>3051</v>
      </c>
      <c r="N3878" t="s">
        <v>24</v>
      </c>
    </row>
    <row r="3879" spans="2:14" hidden="1" x14ac:dyDescent="0.25">
      <c r="B3879" s="2">
        <v>42817</v>
      </c>
      <c r="C3879" s="7">
        <f>YEAR(base[[#This Row],[Data]])</f>
        <v>2017</v>
      </c>
      <c r="D3879" s="7" t="str">
        <f>UPPER(TEXT(base[[#This Row],[Data]],"mmm"))</f>
        <v>MAR</v>
      </c>
      <c r="E3879" t="s">
        <v>21</v>
      </c>
      <c r="F3879" t="s">
        <v>14</v>
      </c>
      <c r="G3879" t="str">
        <f>PROPER(base[[#This Row],[Evento]]&amp;" "&amp;base[[#This Row],[Tipo]])</f>
        <v>15 Anos Teen</v>
      </c>
      <c r="H3879" t="s">
        <v>12</v>
      </c>
      <c r="I3879">
        <v>100</v>
      </c>
      <c r="J3879" s="3">
        <f>VLOOKUP(_xlfn.CONCAT(base[[#This Row],[Evento]],base[[#This Row],[Tipo]]),'[1]tabela de preços'!$D$4:$E$14,2,0)</f>
        <v>90</v>
      </c>
      <c r="K3879" s="3">
        <v>9000</v>
      </c>
      <c r="L3879" s="3">
        <v>3934</v>
      </c>
      <c r="M3879" s="3">
        <v>5066</v>
      </c>
      <c r="N3879" t="s">
        <v>24</v>
      </c>
    </row>
    <row r="3880" spans="2:14" hidden="1" x14ac:dyDescent="0.25">
      <c r="B3880" s="2">
        <v>42692</v>
      </c>
      <c r="C3880" s="7">
        <f>YEAR(base[[#This Row],[Data]])</f>
        <v>2016</v>
      </c>
      <c r="D3880" s="7" t="str">
        <f>UPPER(TEXT(base[[#This Row],[Data]],"mmm"))</f>
        <v>NOV</v>
      </c>
      <c r="E3880" t="s">
        <v>22</v>
      </c>
      <c r="F3880" t="s">
        <v>16</v>
      </c>
      <c r="G3880" t="str">
        <f>PROPER(base[[#This Row],[Evento]]&amp;" "&amp;base[[#This Row],[Tipo]])</f>
        <v>Despedida Adulto</v>
      </c>
      <c r="H3880" t="s">
        <v>15</v>
      </c>
      <c r="I3880">
        <v>150</v>
      </c>
      <c r="J3880" s="3">
        <f>VLOOKUP(_xlfn.CONCAT(base[[#This Row],[Evento]],base[[#This Row],[Tipo]]),'[1]tabela de preços'!$D$4:$E$14,2,0)</f>
        <v>120</v>
      </c>
      <c r="K3880" s="3">
        <v>18000</v>
      </c>
      <c r="L3880" s="3">
        <v>6541</v>
      </c>
      <c r="M3880" s="3">
        <v>11459</v>
      </c>
      <c r="N3880" t="s">
        <v>24</v>
      </c>
    </row>
    <row r="3881" spans="2:14" hidden="1" x14ac:dyDescent="0.25">
      <c r="B3881" s="2">
        <v>42828</v>
      </c>
      <c r="C3881" s="7">
        <f>YEAR(base[[#This Row],[Data]])</f>
        <v>2017</v>
      </c>
      <c r="D3881" s="7" t="str">
        <f>UPPER(TEXT(base[[#This Row],[Data]],"mmm"))</f>
        <v>ABR</v>
      </c>
      <c r="E3881" t="s">
        <v>10</v>
      </c>
      <c r="F3881" t="s">
        <v>11</v>
      </c>
      <c r="G3881" t="str">
        <f>PROPER(base[[#This Row],[Evento]]&amp;" "&amp;base[[#This Row],[Tipo]])</f>
        <v>Aniversário Infantil</v>
      </c>
      <c r="H3881" t="s">
        <v>12</v>
      </c>
      <c r="I3881">
        <v>50</v>
      </c>
      <c r="J3881" s="3">
        <f>VLOOKUP(_xlfn.CONCAT(base[[#This Row],[Evento]],base[[#This Row],[Tipo]]),'[1]tabela de preços'!$D$4:$E$14,2,0)</f>
        <v>70</v>
      </c>
      <c r="K3881" s="3">
        <v>3500</v>
      </c>
      <c r="L3881" s="3">
        <v>1279</v>
      </c>
      <c r="M3881" s="3">
        <v>2221</v>
      </c>
      <c r="N3881" t="s">
        <v>24</v>
      </c>
    </row>
    <row r="3882" spans="2:14" hidden="1" x14ac:dyDescent="0.25">
      <c r="B3882" s="2">
        <v>42429</v>
      </c>
      <c r="C3882" s="7">
        <f>YEAR(base[[#This Row],[Data]])</f>
        <v>2016</v>
      </c>
      <c r="D3882" s="7" t="str">
        <f>UPPER(TEXT(base[[#This Row],[Data]],"mmm"))</f>
        <v>FEV</v>
      </c>
      <c r="E3882" t="s">
        <v>10</v>
      </c>
      <c r="F3882" t="s">
        <v>14</v>
      </c>
      <c r="G3882" t="str">
        <f>PROPER(base[[#This Row],[Evento]]&amp;" "&amp;base[[#This Row],[Tipo]])</f>
        <v>Aniversário Teen</v>
      </c>
      <c r="H3882" t="s">
        <v>15</v>
      </c>
      <c r="I3882">
        <v>100</v>
      </c>
      <c r="J3882" s="3">
        <f>VLOOKUP(_xlfn.CONCAT(base[[#This Row],[Evento]],base[[#This Row],[Tipo]]),'[1]tabela de preços'!$D$4:$E$14,2,0)</f>
        <v>90</v>
      </c>
      <c r="K3882" s="3">
        <v>9000</v>
      </c>
      <c r="L3882" s="3">
        <v>3763</v>
      </c>
      <c r="M3882" s="3">
        <v>5237</v>
      </c>
      <c r="N3882" t="s">
        <v>24</v>
      </c>
    </row>
    <row r="3883" spans="2:14" hidden="1" x14ac:dyDescent="0.25">
      <c r="B3883" s="2">
        <v>42700</v>
      </c>
      <c r="C3883" s="7">
        <f>YEAR(base[[#This Row],[Data]])</f>
        <v>2016</v>
      </c>
      <c r="D3883" s="7" t="str">
        <f>UPPER(TEXT(base[[#This Row],[Data]],"mmm"))</f>
        <v>NOV</v>
      </c>
      <c r="E3883" t="s">
        <v>10</v>
      </c>
      <c r="F3883" t="s">
        <v>16</v>
      </c>
      <c r="G3883" t="str">
        <f>PROPER(base[[#This Row],[Evento]]&amp;" "&amp;base[[#This Row],[Tipo]])</f>
        <v>Aniversário Adulto</v>
      </c>
      <c r="H3883" t="s">
        <v>12</v>
      </c>
      <c r="I3883">
        <v>150</v>
      </c>
      <c r="J3883" s="3">
        <f>VLOOKUP(_xlfn.CONCAT(base[[#This Row],[Evento]],base[[#This Row],[Tipo]]),'[1]tabela de preços'!$D$4:$E$14,2,0)</f>
        <v>120</v>
      </c>
      <c r="K3883" s="3">
        <v>18000</v>
      </c>
      <c r="L3883" s="3">
        <v>7134</v>
      </c>
      <c r="M3883" s="3">
        <v>10866</v>
      </c>
      <c r="N3883" t="s">
        <v>24</v>
      </c>
    </row>
    <row r="3884" spans="2:14" x14ac:dyDescent="0.25">
      <c r="B3884" s="2">
        <v>42754</v>
      </c>
      <c r="C3884" s="7">
        <f>YEAR(base[[#This Row],[Data]])</f>
        <v>2017</v>
      </c>
      <c r="D3884" s="7" t="str">
        <f>UPPER(TEXT(base[[#This Row],[Data]],"mmm"))</f>
        <v>JAN</v>
      </c>
      <c r="E3884" t="s">
        <v>10</v>
      </c>
      <c r="F3884" t="s">
        <v>17</v>
      </c>
      <c r="G3884" t="str">
        <f>PROPER(base[[#This Row],[Evento]]&amp;" "&amp;base[[#This Row],[Tipo]])</f>
        <v>Aniversário Melhor Idade</v>
      </c>
      <c r="H3884" t="s">
        <v>15</v>
      </c>
      <c r="I3884">
        <v>70</v>
      </c>
      <c r="J3884" s="3">
        <f>VLOOKUP(_xlfn.CONCAT(base[[#This Row],[Evento]],base[[#This Row],[Tipo]]),'[1]tabela de preços'!$D$4:$E$14,2,0)</f>
        <v>120</v>
      </c>
      <c r="K3884" s="3">
        <v>8400</v>
      </c>
      <c r="L3884" s="3">
        <v>2811</v>
      </c>
      <c r="M3884" s="3">
        <v>5589</v>
      </c>
      <c r="N3884" t="s">
        <v>24</v>
      </c>
    </row>
    <row r="3885" spans="2:14" hidden="1" x14ac:dyDescent="0.25">
      <c r="B3885" s="2">
        <v>42688</v>
      </c>
      <c r="C3885" s="7">
        <f>YEAR(base[[#This Row],[Data]])</f>
        <v>2016</v>
      </c>
      <c r="D3885" s="7" t="str">
        <f>UPPER(TEXT(base[[#This Row],[Data]],"mmm"))</f>
        <v>NOV</v>
      </c>
      <c r="E3885" t="s">
        <v>18</v>
      </c>
      <c r="F3885" t="s">
        <v>16</v>
      </c>
      <c r="G3885" t="str">
        <f>PROPER(base[[#This Row],[Evento]]&amp;" "&amp;base[[#This Row],[Tipo]])</f>
        <v>Casamento Adulto</v>
      </c>
      <c r="H3885" t="s">
        <v>12</v>
      </c>
      <c r="I3885">
        <v>120</v>
      </c>
      <c r="J3885" s="3">
        <f>VLOOKUP(_xlfn.CONCAT(base[[#This Row],[Evento]],base[[#This Row],[Tipo]]),'[1]tabela de preços'!$D$4:$E$14,2,0)</f>
        <v>150</v>
      </c>
      <c r="K3885" s="3">
        <v>18000</v>
      </c>
      <c r="L3885" s="3">
        <v>6188</v>
      </c>
      <c r="M3885" s="3">
        <v>11812</v>
      </c>
      <c r="N3885" t="s">
        <v>24</v>
      </c>
    </row>
    <row r="3886" spans="2:14" hidden="1" x14ac:dyDescent="0.25">
      <c r="B3886" s="2">
        <v>42506</v>
      </c>
      <c r="C3886" s="7">
        <f>YEAR(base[[#This Row],[Data]])</f>
        <v>2016</v>
      </c>
      <c r="D3886" s="7" t="str">
        <f>UPPER(TEXT(base[[#This Row],[Data]],"mmm"))</f>
        <v>MAI</v>
      </c>
      <c r="E3886" t="s">
        <v>19</v>
      </c>
      <c r="F3886" t="s">
        <v>16</v>
      </c>
      <c r="G3886" t="str">
        <f>PROPER(base[[#This Row],[Evento]]&amp;" "&amp;base[[#This Row],[Tipo]])</f>
        <v>Bodas Adulto</v>
      </c>
      <c r="H3886" t="s">
        <v>15</v>
      </c>
      <c r="I3886">
        <v>100</v>
      </c>
      <c r="J3886" s="3">
        <f>VLOOKUP(_xlfn.CONCAT(base[[#This Row],[Evento]],base[[#This Row],[Tipo]]),'[1]tabela de preços'!$D$4:$E$14,2,0)</f>
        <v>150</v>
      </c>
      <c r="K3886" s="3">
        <v>15000</v>
      </c>
      <c r="L3886" s="3">
        <v>6633</v>
      </c>
      <c r="M3886" s="3">
        <v>8367</v>
      </c>
      <c r="N3886" t="s">
        <v>24</v>
      </c>
    </row>
    <row r="3887" spans="2:14" hidden="1" x14ac:dyDescent="0.25">
      <c r="B3887" s="2">
        <v>42948</v>
      </c>
      <c r="C3887" s="7">
        <f>YEAR(base[[#This Row],[Data]])</f>
        <v>2017</v>
      </c>
      <c r="D3887" s="7" t="str">
        <f>UPPER(TEXT(base[[#This Row],[Data]],"mmm"))</f>
        <v>AGO</v>
      </c>
      <c r="E3887" t="s">
        <v>19</v>
      </c>
      <c r="F3887" t="s">
        <v>17</v>
      </c>
      <c r="G3887" t="str">
        <f>PROPER(base[[#This Row],[Evento]]&amp;" "&amp;base[[#This Row],[Tipo]])</f>
        <v>Bodas Melhor Idade</v>
      </c>
      <c r="H3887" t="s">
        <v>12</v>
      </c>
      <c r="I3887">
        <v>200</v>
      </c>
      <c r="J3887" s="3">
        <f>VLOOKUP(_xlfn.CONCAT(base[[#This Row],[Evento]],base[[#This Row],[Tipo]]),'[1]tabela de preços'!$D$4:$E$14,2,0)</f>
        <v>120</v>
      </c>
      <c r="K3887" s="3">
        <v>24000</v>
      </c>
      <c r="L3887" s="3">
        <v>10518</v>
      </c>
      <c r="M3887" s="3">
        <v>13482</v>
      </c>
      <c r="N3887" t="s">
        <v>24</v>
      </c>
    </row>
    <row r="3888" spans="2:14" hidden="1" x14ac:dyDescent="0.25">
      <c r="B3888" s="2">
        <v>42555</v>
      </c>
      <c r="C3888" s="7">
        <f>YEAR(base[[#This Row],[Data]])</f>
        <v>2016</v>
      </c>
      <c r="D3888" s="7" t="str">
        <f>UPPER(TEXT(base[[#This Row],[Data]],"mmm"))</f>
        <v>JUL</v>
      </c>
      <c r="E3888" t="s">
        <v>20</v>
      </c>
      <c r="F3888" t="s">
        <v>16</v>
      </c>
      <c r="G3888" t="str">
        <f>PROPER(base[[#This Row],[Evento]]&amp;" "&amp;base[[#This Row],[Tipo]])</f>
        <v>Empresa Adulto</v>
      </c>
      <c r="H3888" t="s">
        <v>15</v>
      </c>
      <c r="I3888">
        <v>50</v>
      </c>
      <c r="J3888" s="3">
        <f>VLOOKUP(_xlfn.CONCAT(base[[#This Row],[Evento]],base[[#This Row],[Tipo]]),'[1]tabela de preços'!$D$4:$E$14,2,0)</f>
        <v>100</v>
      </c>
      <c r="K3888" s="3">
        <v>5000</v>
      </c>
      <c r="L3888" s="3">
        <v>1667</v>
      </c>
      <c r="M3888" s="3">
        <v>3333</v>
      </c>
      <c r="N3888" t="s">
        <v>24</v>
      </c>
    </row>
    <row r="3889" spans="2:14" hidden="1" x14ac:dyDescent="0.25">
      <c r="B3889" s="2">
        <v>42881</v>
      </c>
      <c r="C3889" s="7">
        <f>YEAR(base[[#This Row],[Data]])</f>
        <v>2017</v>
      </c>
      <c r="D3889" s="7" t="str">
        <f>UPPER(TEXT(base[[#This Row],[Data]],"mmm"))</f>
        <v>MAI</v>
      </c>
      <c r="E3889" t="s">
        <v>21</v>
      </c>
      <c r="F3889" t="s">
        <v>14</v>
      </c>
      <c r="G3889" t="str">
        <f>PROPER(base[[#This Row],[Evento]]&amp;" "&amp;base[[#This Row],[Tipo]])</f>
        <v>15 Anos Teen</v>
      </c>
      <c r="H3889" t="s">
        <v>12</v>
      </c>
      <c r="I3889">
        <v>100</v>
      </c>
      <c r="J3889" s="3">
        <f>VLOOKUP(_xlfn.CONCAT(base[[#This Row],[Evento]],base[[#This Row],[Tipo]]),'[1]tabela de preços'!$D$4:$E$14,2,0)</f>
        <v>90</v>
      </c>
      <c r="K3889" s="3">
        <v>9000</v>
      </c>
      <c r="L3889" s="3">
        <v>3402</v>
      </c>
      <c r="M3889" s="3">
        <v>5598</v>
      </c>
      <c r="N3889" t="s">
        <v>24</v>
      </c>
    </row>
    <row r="3890" spans="2:14" hidden="1" x14ac:dyDescent="0.25">
      <c r="B3890" s="2">
        <v>42589</v>
      </c>
      <c r="C3890" s="7">
        <f>YEAR(base[[#This Row],[Data]])</f>
        <v>2016</v>
      </c>
      <c r="D3890" s="7" t="str">
        <f>UPPER(TEXT(base[[#This Row],[Data]],"mmm"))</f>
        <v>AGO</v>
      </c>
      <c r="E3890" t="s">
        <v>22</v>
      </c>
      <c r="F3890" t="s">
        <v>16</v>
      </c>
      <c r="G3890" t="str">
        <f>PROPER(base[[#This Row],[Evento]]&amp;" "&amp;base[[#This Row],[Tipo]])</f>
        <v>Despedida Adulto</v>
      </c>
      <c r="H3890" t="s">
        <v>15</v>
      </c>
      <c r="I3890">
        <v>150</v>
      </c>
      <c r="J3890" s="3">
        <f>VLOOKUP(_xlfn.CONCAT(base[[#This Row],[Evento]],base[[#This Row],[Tipo]]),'[1]tabela de preços'!$D$4:$E$14,2,0)</f>
        <v>120</v>
      </c>
      <c r="K3890" s="3">
        <v>18000</v>
      </c>
      <c r="L3890" s="3">
        <v>8059</v>
      </c>
      <c r="M3890" s="3">
        <v>9941</v>
      </c>
      <c r="N3890" t="s">
        <v>24</v>
      </c>
    </row>
    <row r="3891" spans="2:14" hidden="1" x14ac:dyDescent="0.25">
      <c r="B3891" s="2">
        <v>42511</v>
      </c>
      <c r="C3891" s="7">
        <f>YEAR(base[[#This Row],[Data]])</f>
        <v>2016</v>
      </c>
      <c r="D3891" s="7" t="str">
        <f>UPPER(TEXT(base[[#This Row],[Data]],"mmm"))</f>
        <v>MAI</v>
      </c>
      <c r="E3891" t="s">
        <v>10</v>
      </c>
      <c r="F3891" t="s">
        <v>11</v>
      </c>
      <c r="G3891" t="str">
        <f>PROPER(base[[#This Row],[Evento]]&amp;" "&amp;base[[#This Row],[Tipo]])</f>
        <v>Aniversário Infantil</v>
      </c>
      <c r="H3891" t="s">
        <v>12</v>
      </c>
      <c r="I3891">
        <v>50</v>
      </c>
      <c r="J3891" s="3">
        <f>VLOOKUP(_xlfn.CONCAT(base[[#This Row],[Evento]],base[[#This Row],[Tipo]]),'[1]tabela de preços'!$D$4:$E$14,2,0)</f>
        <v>70</v>
      </c>
      <c r="K3891" s="3">
        <v>3500</v>
      </c>
      <c r="L3891" s="3">
        <v>1180</v>
      </c>
      <c r="M3891" s="3">
        <v>2320</v>
      </c>
      <c r="N3891" t="s">
        <v>24</v>
      </c>
    </row>
    <row r="3892" spans="2:14" hidden="1" x14ac:dyDescent="0.25">
      <c r="B3892" s="2">
        <v>43047</v>
      </c>
      <c r="C3892" s="7">
        <f>YEAR(base[[#This Row],[Data]])</f>
        <v>2017</v>
      </c>
      <c r="D3892" s="7" t="str">
        <f>UPPER(TEXT(base[[#This Row],[Data]],"mmm"))</f>
        <v>NOV</v>
      </c>
      <c r="E3892" t="s">
        <v>10</v>
      </c>
      <c r="F3892" t="s">
        <v>14</v>
      </c>
      <c r="G3892" t="str">
        <f>PROPER(base[[#This Row],[Evento]]&amp;" "&amp;base[[#This Row],[Tipo]])</f>
        <v>Aniversário Teen</v>
      </c>
      <c r="H3892" t="s">
        <v>15</v>
      </c>
      <c r="I3892">
        <v>100</v>
      </c>
      <c r="J3892" s="3">
        <f>VLOOKUP(_xlfn.CONCAT(base[[#This Row],[Evento]],base[[#This Row],[Tipo]]),'[1]tabela de preços'!$D$4:$E$14,2,0)</f>
        <v>90</v>
      </c>
      <c r="K3892" s="3">
        <v>9000</v>
      </c>
      <c r="L3892" s="3">
        <v>3214</v>
      </c>
      <c r="M3892" s="3">
        <v>5786</v>
      </c>
      <c r="N3892" t="s">
        <v>24</v>
      </c>
    </row>
    <row r="3893" spans="2:14" hidden="1" x14ac:dyDescent="0.25">
      <c r="B3893" s="2">
        <v>42576</v>
      </c>
      <c r="C3893" s="7">
        <f>YEAR(base[[#This Row],[Data]])</f>
        <v>2016</v>
      </c>
      <c r="D3893" s="7" t="str">
        <f>UPPER(TEXT(base[[#This Row],[Data]],"mmm"))</f>
        <v>JUL</v>
      </c>
      <c r="E3893" t="s">
        <v>10</v>
      </c>
      <c r="F3893" t="s">
        <v>16</v>
      </c>
      <c r="G3893" t="str">
        <f>PROPER(base[[#This Row],[Evento]]&amp;" "&amp;base[[#This Row],[Tipo]])</f>
        <v>Aniversário Adulto</v>
      </c>
      <c r="H3893" t="s">
        <v>12</v>
      </c>
      <c r="I3893">
        <v>150</v>
      </c>
      <c r="J3893" s="3">
        <f>VLOOKUP(_xlfn.CONCAT(base[[#This Row],[Evento]],base[[#This Row],[Tipo]]),'[1]tabela de preços'!$D$4:$E$14,2,0)</f>
        <v>120</v>
      </c>
      <c r="K3893" s="3">
        <v>18000</v>
      </c>
      <c r="L3893" s="3">
        <v>7126</v>
      </c>
      <c r="M3893" s="3">
        <v>10874</v>
      </c>
      <c r="N3893" t="s">
        <v>24</v>
      </c>
    </row>
    <row r="3894" spans="2:14" hidden="1" x14ac:dyDescent="0.25">
      <c r="B3894" s="2">
        <v>42570</v>
      </c>
      <c r="C3894" s="7">
        <f>YEAR(base[[#This Row],[Data]])</f>
        <v>2016</v>
      </c>
      <c r="D3894" s="7" t="str">
        <f>UPPER(TEXT(base[[#This Row],[Data]],"mmm"))</f>
        <v>JUL</v>
      </c>
      <c r="E3894" t="s">
        <v>10</v>
      </c>
      <c r="F3894" t="s">
        <v>17</v>
      </c>
      <c r="G3894" t="str">
        <f>PROPER(base[[#This Row],[Evento]]&amp;" "&amp;base[[#This Row],[Tipo]])</f>
        <v>Aniversário Melhor Idade</v>
      </c>
      <c r="H3894" t="s">
        <v>15</v>
      </c>
      <c r="I3894">
        <v>70</v>
      </c>
      <c r="J3894" s="3">
        <f>VLOOKUP(_xlfn.CONCAT(base[[#This Row],[Evento]],base[[#This Row],[Tipo]]),'[1]tabela de preços'!$D$4:$E$14,2,0)</f>
        <v>120</v>
      </c>
      <c r="K3894" s="3">
        <v>8400</v>
      </c>
      <c r="L3894" s="3">
        <v>2864</v>
      </c>
      <c r="M3894" s="3">
        <v>5536</v>
      </c>
      <c r="N3894" t="s">
        <v>24</v>
      </c>
    </row>
    <row r="3895" spans="2:14" hidden="1" x14ac:dyDescent="0.25">
      <c r="B3895" s="2">
        <v>43091</v>
      </c>
      <c r="C3895" s="7">
        <f>YEAR(base[[#This Row],[Data]])</f>
        <v>2017</v>
      </c>
      <c r="D3895" s="7" t="str">
        <f>UPPER(TEXT(base[[#This Row],[Data]],"mmm"))</f>
        <v>DEZ</v>
      </c>
      <c r="E3895" t="s">
        <v>18</v>
      </c>
      <c r="F3895" t="s">
        <v>16</v>
      </c>
      <c r="G3895" t="str">
        <f>PROPER(base[[#This Row],[Evento]]&amp;" "&amp;base[[#This Row],[Tipo]])</f>
        <v>Casamento Adulto</v>
      </c>
      <c r="H3895" t="s">
        <v>12</v>
      </c>
      <c r="I3895">
        <v>120</v>
      </c>
      <c r="J3895" s="3">
        <f>VLOOKUP(_xlfn.CONCAT(base[[#This Row],[Evento]],base[[#This Row],[Tipo]]),'[1]tabela de preços'!$D$4:$E$14,2,0)</f>
        <v>150</v>
      </c>
      <c r="K3895" s="3">
        <v>18000</v>
      </c>
      <c r="L3895" s="3">
        <v>6632</v>
      </c>
      <c r="M3895" s="3">
        <v>11368</v>
      </c>
      <c r="N3895" t="s">
        <v>24</v>
      </c>
    </row>
    <row r="3896" spans="2:14" hidden="1" x14ac:dyDescent="0.25">
      <c r="B3896" s="2">
        <v>42389</v>
      </c>
      <c r="C3896" s="7">
        <f>YEAR(base[[#This Row],[Data]])</f>
        <v>2016</v>
      </c>
      <c r="D3896" s="7" t="str">
        <f>UPPER(TEXT(base[[#This Row],[Data]],"mmm"))</f>
        <v>JAN</v>
      </c>
      <c r="E3896" t="s">
        <v>19</v>
      </c>
      <c r="F3896" t="s">
        <v>16</v>
      </c>
      <c r="G3896" t="str">
        <f>PROPER(base[[#This Row],[Evento]]&amp;" "&amp;base[[#This Row],[Tipo]])</f>
        <v>Bodas Adulto</v>
      </c>
      <c r="H3896" t="s">
        <v>15</v>
      </c>
      <c r="I3896">
        <v>100</v>
      </c>
      <c r="J3896" s="3">
        <f>VLOOKUP(_xlfn.CONCAT(base[[#This Row],[Evento]],base[[#This Row],[Tipo]]),'[1]tabela de preços'!$D$4:$E$14,2,0)</f>
        <v>150</v>
      </c>
      <c r="K3896" s="3">
        <v>15000</v>
      </c>
      <c r="L3896" s="3">
        <v>5998</v>
      </c>
      <c r="M3896" s="3">
        <v>9002</v>
      </c>
      <c r="N3896" t="s">
        <v>24</v>
      </c>
    </row>
    <row r="3897" spans="2:14" hidden="1" x14ac:dyDescent="0.25">
      <c r="B3897" s="2">
        <v>42378</v>
      </c>
      <c r="C3897" s="7">
        <f>YEAR(base[[#This Row],[Data]])</f>
        <v>2016</v>
      </c>
      <c r="D3897" s="7" t="str">
        <f>UPPER(TEXT(base[[#This Row],[Data]],"mmm"))</f>
        <v>JAN</v>
      </c>
      <c r="E3897" t="s">
        <v>19</v>
      </c>
      <c r="F3897" t="s">
        <v>17</v>
      </c>
      <c r="G3897" t="str">
        <f>PROPER(base[[#This Row],[Evento]]&amp;" "&amp;base[[#This Row],[Tipo]])</f>
        <v>Bodas Melhor Idade</v>
      </c>
      <c r="H3897" t="s">
        <v>12</v>
      </c>
      <c r="I3897">
        <v>200</v>
      </c>
      <c r="J3897" s="3">
        <f>VLOOKUP(_xlfn.CONCAT(base[[#This Row],[Evento]],base[[#This Row],[Tipo]]),'[1]tabela de preços'!$D$4:$E$14,2,0)</f>
        <v>120</v>
      </c>
      <c r="K3897" s="3">
        <v>24000</v>
      </c>
      <c r="L3897" s="3">
        <v>8756</v>
      </c>
      <c r="M3897" s="3">
        <v>15244</v>
      </c>
      <c r="N3897" t="s">
        <v>24</v>
      </c>
    </row>
    <row r="3898" spans="2:14" hidden="1" x14ac:dyDescent="0.25">
      <c r="B3898" s="2">
        <v>42936</v>
      </c>
      <c r="C3898" s="7">
        <f>YEAR(base[[#This Row],[Data]])</f>
        <v>2017</v>
      </c>
      <c r="D3898" s="7" t="str">
        <f>UPPER(TEXT(base[[#This Row],[Data]],"mmm"))</f>
        <v>JUL</v>
      </c>
      <c r="E3898" t="s">
        <v>20</v>
      </c>
      <c r="F3898" t="s">
        <v>16</v>
      </c>
      <c r="G3898" t="str">
        <f>PROPER(base[[#This Row],[Evento]]&amp;" "&amp;base[[#This Row],[Tipo]])</f>
        <v>Empresa Adulto</v>
      </c>
      <c r="H3898" t="s">
        <v>15</v>
      </c>
      <c r="I3898">
        <v>50</v>
      </c>
      <c r="J3898" s="3">
        <f>VLOOKUP(_xlfn.CONCAT(base[[#This Row],[Evento]],base[[#This Row],[Tipo]]),'[1]tabela de preços'!$D$4:$E$14,2,0)</f>
        <v>100</v>
      </c>
      <c r="K3898" s="3">
        <v>5000</v>
      </c>
      <c r="L3898" s="3">
        <v>1961</v>
      </c>
      <c r="M3898" s="3">
        <v>3039</v>
      </c>
      <c r="N3898" t="s">
        <v>24</v>
      </c>
    </row>
    <row r="3899" spans="2:14" hidden="1" x14ac:dyDescent="0.25">
      <c r="B3899" s="2">
        <v>42483</v>
      </c>
      <c r="C3899" s="7">
        <f>YEAR(base[[#This Row],[Data]])</f>
        <v>2016</v>
      </c>
      <c r="D3899" s="7" t="str">
        <f>UPPER(TEXT(base[[#This Row],[Data]],"mmm"))</f>
        <v>ABR</v>
      </c>
      <c r="E3899" t="s">
        <v>21</v>
      </c>
      <c r="F3899" t="s">
        <v>14</v>
      </c>
      <c r="G3899" t="str">
        <f>PROPER(base[[#This Row],[Evento]]&amp;" "&amp;base[[#This Row],[Tipo]])</f>
        <v>15 Anos Teen</v>
      </c>
      <c r="H3899" t="s">
        <v>12</v>
      </c>
      <c r="I3899">
        <v>100</v>
      </c>
      <c r="J3899" s="3">
        <f>VLOOKUP(_xlfn.CONCAT(base[[#This Row],[Evento]],base[[#This Row],[Tipo]]),'[1]tabela de preços'!$D$4:$E$14,2,0)</f>
        <v>90</v>
      </c>
      <c r="K3899" s="3">
        <v>9000</v>
      </c>
      <c r="L3899" s="3">
        <v>3448</v>
      </c>
      <c r="M3899" s="3">
        <v>5552</v>
      </c>
      <c r="N3899" t="s">
        <v>24</v>
      </c>
    </row>
    <row r="3900" spans="2:14" hidden="1" x14ac:dyDescent="0.25">
      <c r="B3900" s="2">
        <v>43083</v>
      </c>
      <c r="C3900" s="7">
        <f>YEAR(base[[#This Row],[Data]])</f>
        <v>2017</v>
      </c>
      <c r="D3900" s="7" t="str">
        <f>UPPER(TEXT(base[[#This Row],[Data]],"mmm"))</f>
        <v>DEZ</v>
      </c>
      <c r="E3900" t="s">
        <v>22</v>
      </c>
      <c r="F3900" t="s">
        <v>16</v>
      </c>
      <c r="G3900" t="str">
        <f>PROPER(base[[#This Row],[Evento]]&amp;" "&amp;base[[#This Row],[Tipo]])</f>
        <v>Despedida Adulto</v>
      </c>
      <c r="H3900" t="s">
        <v>15</v>
      </c>
      <c r="I3900">
        <v>150</v>
      </c>
      <c r="J3900" s="3">
        <f>VLOOKUP(_xlfn.CONCAT(base[[#This Row],[Evento]],base[[#This Row],[Tipo]]),'[1]tabela de preços'!$D$4:$E$14,2,0)</f>
        <v>120</v>
      </c>
      <c r="K3900" s="3">
        <v>18000</v>
      </c>
      <c r="L3900" s="3">
        <v>7649</v>
      </c>
      <c r="M3900" s="3">
        <v>10351</v>
      </c>
      <c r="N3900" t="s">
        <v>24</v>
      </c>
    </row>
    <row r="3901" spans="2:14" hidden="1" x14ac:dyDescent="0.25">
      <c r="B3901" s="2">
        <v>42584</v>
      </c>
      <c r="C3901" s="7">
        <f>YEAR(base[[#This Row],[Data]])</f>
        <v>2016</v>
      </c>
      <c r="D3901" s="7" t="str">
        <f>UPPER(TEXT(base[[#This Row],[Data]],"mmm"))</f>
        <v>AGO</v>
      </c>
      <c r="E3901" t="s">
        <v>10</v>
      </c>
      <c r="F3901" t="s">
        <v>11</v>
      </c>
      <c r="G3901" t="str">
        <f>PROPER(base[[#This Row],[Evento]]&amp;" "&amp;base[[#This Row],[Tipo]])</f>
        <v>Aniversário Infantil</v>
      </c>
      <c r="H3901" t="s">
        <v>12</v>
      </c>
      <c r="I3901">
        <v>50</v>
      </c>
      <c r="J3901" s="3">
        <f>VLOOKUP(_xlfn.CONCAT(base[[#This Row],[Evento]],base[[#This Row],[Tipo]]),'[1]tabela de preços'!$D$4:$E$14,2,0)</f>
        <v>70</v>
      </c>
      <c r="K3901" s="3">
        <v>3500</v>
      </c>
      <c r="L3901" s="3">
        <v>1409</v>
      </c>
      <c r="M3901" s="3">
        <v>2091</v>
      </c>
      <c r="N3901" t="s">
        <v>24</v>
      </c>
    </row>
    <row r="3902" spans="2:14" hidden="1" x14ac:dyDescent="0.25">
      <c r="B3902" s="2">
        <v>42440</v>
      </c>
      <c r="C3902" s="7">
        <f>YEAR(base[[#This Row],[Data]])</f>
        <v>2016</v>
      </c>
      <c r="D3902" s="7" t="str">
        <f>UPPER(TEXT(base[[#This Row],[Data]],"mmm"))</f>
        <v>MAR</v>
      </c>
      <c r="E3902" t="s">
        <v>10</v>
      </c>
      <c r="F3902" t="s">
        <v>14</v>
      </c>
      <c r="G3902" t="str">
        <f>PROPER(base[[#This Row],[Evento]]&amp;" "&amp;base[[#This Row],[Tipo]])</f>
        <v>Aniversário Teen</v>
      </c>
      <c r="H3902" t="s">
        <v>15</v>
      </c>
      <c r="I3902">
        <v>100</v>
      </c>
      <c r="J3902" s="3">
        <f>VLOOKUP(_xlfn.CONCAT(base[[#This Row],[Evento]],base[[#This Row],[Tipo]]),'[1]tabela de preços'!$D$4:$E$14,2,0)</f>
        <v>90</v>
      </c>
      <c r="K3902" s="3">
        <v>9000</v>
      </c>
      <c r="L3902" s="3">
        <v>3655</v>
      </c>
      <c r="M3902" s="3">
        <v>5345</v>
      </c>
      <c r="N3902" t="s">
        <v>24</v>
      </c>
    </row>
    <row r="3903" spans="2:14" hidden="1" x14ac:dyDescent="0.25">
      <c r="B3903" s="2">
        <v>42565</v>
      </c>
      <c r="C3903" s="7">
        <f>YEAR(base[[#This Row],[Data]])</f>
        <v>2016</v>
      </c>
      <c r="D3903" s="7" t="str">
        <f>UPPER(TEXT(base[[#This Row],[Data]],"mmm"))</f>
        <v>JUL</v>
      </c>
      <c r="E3903" t="s">
        <v>10</v>
      </c>
      <c r="F3903" t="s">
        <v>16</v>
      </c>
      <c r="G3903" t="str">
        <f>PROPER(base[[#This Row],[Evento]]&amp;" "&amp;base[[#This Row],[Tipo]])</f>
        <v>Aniversário Adulto</v>
      </c>
      <c r="H3903" t="s">
        <v>12</v>
      </c>
      <c r="I3903">
        <v>150</v>
      </c>
      <c r="J3903" s="3">
        <f>VLOOKUP(_xlfn.CONCAT(base[[#This Row],[Evento]],base[[#This Row],[Tipo]]),'[1]tabela de preços'!$D$4:$E$14,2,0)</f>
        <v>120</v>
      </c>
      <c r="K3903" s="3">
        <v>18000</v>
      </c>
      <c r="L3903" s="3">
        <v>6323</v>
      </c>
      <c r="M3903" s="3">
        <v>11677</v>
      </c>
      <c r="N3903" t="s">
        <v>24</v>
      </c>
    </row>
    <row r="3904" spans="2:14" hidden="1" x14ac:dyDescent="0.25">
      <c r="B3904" s="2">
        <v>42373</v>
      </c>
      <c r="C3904" s="7">
        <f>YEAR(base[[#This Row],[Data]])</f>
        <v>2016</v>
      </c>
      <c r="D3904" s="7" t="str">
        <f>UPPER(TEXT(base[[#This Row],[Data]],"mmm"))</f>
        <v>JAN</v>
      </c>
      <c r="E3904" t="s">
        <v>10</v>
      </c>
      <c r="F3904" t="s">
        <v>17</v>
      </c>
      <c r="G3904" t="str">
        <f>PROPER(base[[#This Row],[Evento]]&amp;" "&amp;base[[#This Row],[Tipo]])</f>
        <v>Aniversário Melhor Idade</v>
      </c>
      <c r="H3904" t="s">
        <v>15</v>
      </c>
      <c r="I3904">
        <v>70</v>
      </c>
      <c r="J3904" s="3">
        <f>VLOOKUP(_xlfn.CONCAT(base[[#This Row],[Evento]],base[[#This Row],[Tipo]]),'[1]tabela de preços'!$D$4:$E$14,2,0)</f>
        <v>120</v>
      </c>
      <c r="K3904" s="3">
        <v>8400</v>
      </c>
      <c r="L3904" s="3">
        <v>3501</v>
      </c>
      <c r="M3904" s="3">
        <v>4899</v>
      </c>
      <c r="N3904" t="s">
        <v>24</v>
      </c>
    </row>
    <row r="3905" spans="2:14" hidden="1" x14ac:dyDescent="0.25">
      <c r="B3905" s="2">
        <v>42684</v>
      </c>
      <c r="C3905" s="7">
        <f>YEAR(base[[#This Row],[Data]])</f>
        <v>2016</v>
      </c>
      <c r="D3905" s="7" t="str">
        <f>UPPER(TEXT(base[[#This Row],[Data]],"mmm"))</f>
        <v>NOV</v>
      </c>
      <c r="E3905" t="s">
        <v>18</v>
      </c>
      <c r="F3905" t="s">
        <v>16</v>
      </c>
      <c r="G3905" t="str">
        <f>PROPER(base[[#This Row],[Evento]]&amp;" "&amp;base[[#This Row],[Tipo]])</f>
        <v>Casamento Adulto</v>
      </c>
      <c r="H3905" t="s">
        <v>12</v>
      </c>
      <c r="I3905">
        <v>120</v>
      </c>
      <c r="J3905" s="3">
        <f>VLOOKUP(_xlfn.CONCAT(base[[#This Row],[Evento]],base[[#This Row],[Tipo]]),'[1]tabela de preços'!$D$4:$E$14,2,0)</f>
        <v>150</v>
      </c>
      <c r="K3905" s="3">
        <v>18000</v>
      </c>
      <c r="L3905" s="3">
        <v>6764</v>
      </c>
      <c r="M3905" s="3">
        <v>11236</v>
      </c>
      <c r="N3905" t="s">
        <v>24</v>
      </c>
    </row>
    <row r="3906" spans="2:14" hidden="1" x14ac:dyDescent="0.25">
      <c r="B3906" s="2">
        <v>42635</v>
      </c>
      <c r="C3906" s="7">
        <f>YEAR(base[[#This Row],[Data]])</f>
        <v>2016</v>
      </c>
      <c r="D3906" s="7" t="str">
        <f>UPPER(TEXT(base[[#This Row],[Data]],"mmm"))</f>
        <v>SET</v>
      </c>
      <c r="E3906" t="s">
        <v>19</v>
      </c>
      <c r="F3906" t="s">
        <v>16</v>
      </c>
      <c r="G3906" t="str">
        <f>PROPER(base[[#This Row],[Evento]]&amp;" "&amp;base[[#This Row],[Tipo]])</f>
        <v>Bodas Adulto</v>
      </c>
      <c r="H3906" t="s">
        <v>15</v>
      </c>
      <c r="I3906">
        <v>100</v>
      </c>
      <c r="J3906" s="3">
        <f>VLOOKUP(_xlfn.CONCAT(base[[#This Row],[Evento]],base[[#This Row],[Tipo]]),'[1]tabela de preços'!$D$4:$E$14,2,0)</f>
        <v>150</v>
      </c>
      <c r="K3906" s="3">
        <v>15000</v>
      </c>
      <c r="L3906" s="3">
        <v>5681</v>
      </c>
      <c r="M3906" s="3">
        <v>9319</v>
      </c>
      <c r="N3906" t="s">
        <v>24</v>
      </c>
    </row>
    <row r="3907" spans="2:14" hidden="1" x14ac:dyDescent="0.25">
      <c r="B3907" s="2">
        <v>43038</v>
      </c>
      <c r="C3907" s="7">
        <f>YEAR(base[[#This Row],[Data]])</f>
        <v>2017</v>
      </c>
      <c r="D3907" s="7" t="str">
        <f>UPPER(TEXT(base[[#This Row],[Data]],"mmm"))</f>
        <v>OUT</v>
      </c>
      <c r="E3907" t="s">
        <v>19</v>
      </c>
      <c r="F3907" t="s">
        <v>17</v>
      </c>
      <c r="G3907" t="str">
        <f>PROPER(base[[#This Row],[Evento]]&amp;" "&amp;base[[#This Row],[Tipo]])</f>
        <v>Bodas Melhor Idade</v>
      </c>
      <c r="H3907" t="s">
        <v>12</v>
      </c>
      <c r="I3907">
        <v>200</v>
      </c>
      <c r="J3907" s="3">
        <f>VLOOKUP(_xlfn.CONCAT(base[[#This Row],[Evento]],base[[#This Row],[Tipo]]),'[1]tabela de preços'!$D$4:$E$14,2,0)</f>
        <v>120</v>
      </c>
      <c r="K3907" s="3">
        <v>24000</v>
      </c>
      <c r="L3907" s="3">
        <v>9315</v>
      </c>
      <c r="M3907" s="3">
        <v>14685</v>
      </c>
      <c r="N3907" t="s">
        <v>24</v>
      </c>
    </row>
    <row r="3908" spans="2:14" hidden="1" x14ac:dyDescent="0.25">
      <c r="B3908" s="2">
        <v>42717</v>
      </c>
      <c r="C3908" s="7">
        <f>YEAR(base[[#This Row],[Data]])</f>
        <v>2016</v>
      </c>
      <c r="D3908" s="7" t="str">
        <f>UPPER(TEXT(base[[#This Row],[Data]],"mmm"))</f>
        <v>DEZ</v>
      </c>
      <c r="E3908" t="s">
        <v>20</v>
      </c>
      <c r="F3908" t="s">
        <v>16</v>
      </c>
      <c r="G3908" t="str">
        <f>PROPER(base[[#This Row],[Evento]]&amp;" "&amp;base[[#This Row],[Tipo]])</f>
        <v>Empresa Adulto</v>
      </c>
      <c r="H3908" t="s">
        <v>15</v>
      </c>
      <c r="I3908">
        <v>50</v>
      </c>
      <c r="J3908" s="3">
        <f>VLOOKUP(_xlfn.CONCAT(base[[#This Row],[Evento]],base[[#This Row],[Tipo]]),'[1]tabela de preços'!$D$4:$E$14,2,0)</f>
        <v>100</v>
      </c>
      <c r="K3908" s="3">
        <v>5000</v>
      </c>
      <c r="L3908" s="3">
        <v>1955</v>
      </c>
      <c r="M3908" s="3">
        <v>3045</v>
      </c>
      <c r="N3908" t="s">
        <v>24</v>
      </c>
    </row>
    <row r="3909" spans="2:14" x14ac:dyDescent="0.25">
      <c r="B3909" s="2">
        <v>42740</v>
      </c>
      <c r="C3909" s="7">
        <f>YEAR(base[[#This Row],[Data]])</f>
        <v>2017</v>
      </c>
      <c r="D3909" s="7" t="str">
        <f>UPPER(TEXT(base[[#This Row],[Data]],"mmm"))</f>
        <v>JAN</v>
      </c>
      <c r="E3909" t="s">
        <v>21</v>
      </c>
      <c r="F3909" t="s">
        <v>14</v>
      </c>
      <c r="G3909" t="str">
        <f>PROPER(base[[#This Row],[Evento]]&amp;" "&amp;base[[#This Row],[Tipo]])</f>
        <v>15 Anos Teen</v>
      </c>
      <c r="H3909" t="s">
        <v>12</v>
      </c>
      <c r="I3909">
        <v>100</v>
      </c>
      <c r="J3909" s="3">
        <f>VLOOKUP(_xlfn.CONCAT(base[[#This Row],[Evento]],base[[#This Row],[Tipo]]),'[1]tabela de preços'!$D$4:$E$14,2,0)</f>
        <v>90</v>
      </c>
      <c r="K3909" s="3">
        <v>9000</v>
      </c>
      <c r="L3909" s="3">
        <v>3810</v>
      </c>
      <c r="M3909" s="3">
        <v>5190</v>
      </c>
      <c r="N3909" t="s">
        <v>24</v>
      </c>
    </row>
    <row r="3910" spans="2:14" hidden="1" x14ac:dyDescent="0.25">
      <c r="B3910" s="2">
        <v>42541</v>
      </c>
      <c r="C3910" s="7">
        <f>YEAR(base[[#This Row],[Data]])</f>
        <v>2016</v>
      </c>
      <c r="D3910" s="7" t="str">
        <f>UPPER(TEXT(base[[#This Row],[Data]],"mmm"))</f>
        <v>JUN</v>
      </c>
      <c r="E3910" t="s">
        <v>22</v>
      </c>
      <c r="F3910" t="s">
        <v>16</v>
      </c>
      <c r="G3910" t="str">
        <f>PROPER(base[[#This Row],[Evento]]&amp;" "&amp;base[[#This Row],[Tipo]])</f>
        <v>Despedida Adulto</v>
      </c>
      <c r="H3910" t="s">
        <v>15</v>
      </c>
      <c r="I3910">
        <v>150</v>
      </c>
      <c r="J3910" s="3">
        <f>VLOOKUP(_xlfn.CONCAT(base[[#This Row],[Evento]],base[[#This Row],[Tipo]]),'[1]tabela de preços'!$D$4:$E$14,2,0)</f>
        <v>120</v>
      </c>
      <c r="K3910" s="3">
        <v>18000</v>
      </c>
      <c r="L3910" s="3">
        <v>7669</v>
      </c>
      <c r="M3910" s="3">
        <v>10331</v>
      </c>
      <c r="N3910" t="s">
        <v>24</v>
      </c>
    </row>
    <row r="3911" spans="2:14" hidden="1" x14ac:dyDescent="0.25">
      <c r="B3911" s="2">
        <v>42421</v>
      </c>
      <c r="C3911" s="7">
        <f>YEAR(base[[#This Row],[Data]])</f>
        <v>2016</v>
      </c>
      <c r="D3911" s="7" t="str">
        <f>UPPER(TEXT(base[[#This Row],[Data]],"mmm"))</f>
        <v>FEV</v>
      </c>
      <c r="E3911" t="s">
        <v>10</v>
      </c>
      <c r="F3911" t="s">
        <v>11</v>
      </c>
      <c r="G3911" t="str">
        <f>PROPER(base[[#This Row],[Evento]]&amp;" "&amp;base[[#This Row],[Tipo]])</f>
        <v>Aniversário Infantil</v>
      </c>
      <c r="H3911" t="s">
        <v>12</v>
      </c>
      <c r="I3911">
        <v>50</v>
      </c>
      <c r="J3911" s="3">
        <f>VLOOKUP(_xlfn.CONCAT(base[[#This Row],[Evento]],base[[#This Row],[Tipo]]),'[1]tabela de preços'!$D$4:$E$14,2,0)</f>
        <v>70</v>
      </c>
      <c r="K3911" s="3">
        <v>3500</v>
      </c>
      <c r="L3911" s="3">
        <v>1544</v>
      </c>
      <c r="M3911" s="3">
        <v>1956</v>
      </c>
      <c r="N3911" t="s">
        <v>24</v>
      </c>
    </row>
    <row r="3912" spans="2:14" hidden="1" x14ac:dyDescent="0.25">
      <c r="B3912" s="2">
        <v>42966</v>
      </c>
      <c r="C3912" s="7">
        <f>YEAR(base[[#This Row],[Data]])</f>
        <v>2017</v>
      </c>
      <c r="D3912" s="7" t="str">
        <f>UPPER(TEXT(base[[#This Row],[Data]],"mmm"))</f>
        <v>AGO</v>
      </c>
      <c r="E3912" t="s">
        <v>10</v>
      </c>
      <c r="F3912" t="s">
        <v>14</v>
      </c>
      <c r="G3912" t="str">
        <f>PROPER(base[[#This Row],[Evento]]&amp;" "&amp;base[[#This Row],[Tipo]])</f>
        <v>Aniversário Teen</v>
      </c>
      <c r="H3912" t="s">
        <v>15</v>
      </c>
      <c r="I3912">
        <v>100</v>
      </c>
      <c r="J3912" s="3">
        <f>VLOOKUP(_xlfn.CONCAT(base[[#This Row],[Evento]],base[[#This Row],[Tipo]]),'[1]tabela de preços'!$D$4:$E$14,2,0)</f>
        <v>90</v>
      </c>
      <c r="K3912" s="3">
        <v>9000</v>
      </c>
      <c r="L3912" s="3">
        <v>3135</v>
      </c>
      <c r="M3912" s="3">
        <v>5865</v>
      </c>
      <c r="N3912" t="s">
        <v>24</v>
      </c>
    </row>
    <row r="3913" spans="2:14" hidden="1" x14ac:dyDescent="0.25">
      <c r="B3913" s="2">
        <v>43067</v>
      </c>
      <c r="C3913" s="7">
        <f>YEAR(base[[#This Row],[Data]])</f>
        <v>2017</v>
      </c>
      <c r="D3913" s="7" t="str">
        <f>UPPER(TEXT(base[[#This Row],[Data]],"mmm"))</f>
        <v>NOV</v>
      </c>
      <c r="E3913" t="s">
        <v>10</v>
      </c>
      <c r="F3913" t="s">
        <v>16</v>
      </c>
      <c r="G3913" t="str">
        <f>PROPER(base[[#This Row],[Evento]]&amp;" "&amp;base[[#This Row],[Tipo]])</f>
        <v>Aniversário Adulto</v>
      </c>
      <c r="H3913" t="s">
        <v>12</v>
      </c>
      <c r="I3913">
        <v>150</v>
      </c>
      <c r="J3913" s="3">
        <f>VLOOKUP(_xlfn.CONCAT(base[[#This Row],[Evento]],base[[#This Row],[Tipo]]),'[1]tabela de preços'!$D$4:$E$14,2,0)</f>
        <v>120</v>
      </c>
      <c r="K3913" s="3">
        <v>18000</v>
      </c>
      <c r="L3913" s="3">
        <v>6257</v>
      </c>
      <c r="M3913" s="3">
        <v>11743</v>
      </c>
      <c r="N3913" t="s">
        <v>24</v>
      </c>
    </row>
    <row r="3914" spans="2:14" hidden="1" x14ac:dyDescent="0.25">
      <c r="B3914" s="2">
        <v>42410</v>
      </c>
      <c r="C3914" s="7">
        <f>YEAR(base[[#This Row],[Data]])</f>
        <v>2016</v>
      </c>
      <c r="D3914" s="7" t="str">
        <f>UPPER(TEXT(base[[#This Row],[Data]],"mmm"))</f>
        <v>FEV</v>
      </c>
      <c r="E3914" t="s">
        <v>10</v>
      </c>
      <c r="F3914" t="s">
        <v>17</v>
      </c>
      <c r="G3914" t="str">
        <f>PROPER(base[[#This Row],[Evento]]&amp;" "&amp;base[[#This Row],[Tipo]])</f>
        <v>Aniversário Melhor Idade</v>
      </c>
      <c r="H3914" t="s">
        <v>15</v>
      </c>
      <c r="I3914">
        <v>70</v>
      </c>
      <c r="J3914" s="3">
        <f>VLOOKUP(_xlfn.CONCAT(base[[#This Row],[Evento]],base[[#This Row],[Tipo]]),'[1]tabela de preços'!$D$4:$E$14,2,0)</f>
        <v>120</v>
      </c>
      <c r="K3914" s="3">
        <v>8400</v>
      </c>
      <c r="L3914" s="3">
        <v>3586</v>
      </c>
      <c r="M3914" s="3">
        <v>4814</v>
      </c>
      <c r="N3914" t="s">
        <v>24</v>
      </c>
    </row>
    <row r="3915" spans="2:14" x14ac:dyDescent="0.25">
      <c r="B3915" s="2">
        <v>42753</v>
      </c>
      <c r="C3915" s="7">
        <f>YEAR(base[[#This Row],[Data]])</f>
        <v>2017</v>
      </c>
      <c r="D3915" s="7" t="str">
        <f>UPPER(TEXT(base[[#This Row],[Data]],"mmm"))</f>
        <v>JAN</v>
      </c>
      <c r="E3915" t="s">
        <v>18</v>
      </c>
      <c r="F3915" t="s">
        <v>16</v>
      </c>
      <c r="G3915" t="str">
        <f>PROPER(base[[#This Row],[Evento]]&amp;" "&amp;base[[#This Row],[Tipo]])</f>
        <v>Casamento Adulto</v>
      </c>
      <c r="H3915" t="s">
        <v>12</v>
      </c>
      <c r="I3915">
        <v>120</v>
      </c>
      <c r="J3915" s="3">
        <f>VLOOKUP(_xlfn.CONCAT(base[[#This Row],[Evento]],base[[#This Row],[Tipo]]),'[1]tabela de preços'!$D$4:$E$14,2,0)</f>
        <v>150</v>
      </c>
      <c r="K3915" s="3">
        <v>18000</v>
      </c>
      <c r="L3915" s="3">
        <v>7723</v>
      </c>
      <c r="M3915" s="3">
        <v>10277</v>
      </c>
      <c r="N3915" t="s">
        <v>24</v>
      </c>
    </row>
    <row r="3916" spans="2:14" hidden="1" x14ac:dyDescent="0.25">
      <c r="B3916" s="2">
        <v>43002</v>
      </c>
      <c r="C3916" s="7">
        <f>YEAR(base[[#This Row],[Data]])</f>
        <v>2017</v>
      </c>
      <c r="D3916" s="7" t="str">
        <f>UPPER(TEXT(base[[#This Row],[Data]],"mmm"))</f>
        <v>SET</v>
      </c>
      <c r="E3916" t="s">
        <v>19</v>
      </c>
      <c r="F3916" t="s">
        <v>16</v>
      </c>
      <c r="G3916" t="str">
        <f>PROPER(base[[#This Row],[Evento]]&amp;" "&amp;base[[#This Row],[Tipo]])</f>
        <v>Bodas Adulto</v>
      </c>
      <c r="H3916" t="s">
        <v>15</v>
      </c>
      <c r="I3916">
        <v>100</v>
      </c>
      <c r="J3916" s="3">
        <f>VLOOKUP(_xlfn.CONCAT(base[[#This Row],[Evento]],base[[#This Row],[Tipo]]),'[1]tabela de preços'!$D$4:$E$14,2,0)</f>
        <v>150</v>
      </c>
      <c r="K3916" s="3">
        <v>15000</v>
      </c>
      <c r="L3916" s="3">
        <v>5630</v>
      </c>
      <c r="M3916" s="3">
        <v>9370</v>
      </c>
      <c r="N3916" t="s">
        <v>24</v>
      </c>
    </row>
    <row r="3917" spans="2:14" hidden="1" x14ac:dyDescent="0.25">
      <c r="B3917" s="2">
        <v>42577</v>
      </c>
      <c r="C3917" s="7">
        <f>YEAR(base[[#This Row],[Data]])</f>
        <v>2016</v>
      </c>
      <c r="D3917" s="7" t="str">
        <f>UPPER(TEXT(base[[#This Row],[Data]],"mmm"))</f>
        <v>JUL</v>
      </c>
      <c r="E3917" t="s">
        <v>19</v>
      </c>
      <c r="F3917" t="s">
        <v>17</v>
      </c>
      <c r="G3917" t="str">
        <f>PROPER(base[[#This Row],[Evento]]&amp;" "&amp;base[[#This Row],[Tipo]])</f>
        <v>Bodas Melhor Idade</v>
      </c>
      <c r="H3917" t="s">
        <v>12</v>
      </c>
      <c r="I3917">
        <v>200</v>
      </c>
      <c r="J3917" s="3">
        <f>VLOOKUP(_xlfn.CONCAT(base[[#This Row],[Evento]],base[[#This Row],[Tipo]]),'[1]tabela de preços'!$D$4:$E$14,2,0)</f>
        <v>120</v>
      </c>
      <c r="K3917" s="3">
        <v>24000</v>
      </c>
      <c r="L3917" s="3">
        <v>9277</v>
      </c>
      <c r="M3917" s="3">
        <v>14723</v>
      </c>
      <c r="N3917" t="s">
        <v>24</v>
      </c>
    </row>
    <row r="3918" spans="2:14" hidden="1" x14ac:dyDescent="0.25">
      <c r="B3918" s="2">
        <v>42946</v>
      </c>
      <c r="C3918" s="7">
        <f>YEAR(base[[#This Row],[Data]])</f>
        <v>2017</v>
      </c>
      <c r="D3918" s="7" t="str">
        <f>UPPER(TEXT(base[[#This Row],[Data]],"mmm"))</f>
        <v>JUL</v>
      </c>
      <c r="E3918" t="s">
        <v>20</v>
      </c>
      <c r="F3918" t="s">
        <v>16</v>
      </c>
      <c r="G3918" t="str">
        <f>PROPER(base[[#This Row],[Evento]]&amp;" "&amp;base[[#This Row],[Tipo]])</f>
        <v>Empresa Adulto</v>
      </c>
      <c r="H3918" t="s">
        <v>15</v>
      </c>
      <c r="I3918">
        <v>50</v>
      </c>
      <c r="J3918" s="3">
        <f>VLOOKUP(_xlfn.CONCAT(base[[#This Row],[Evento]],base[[#This Row],[Tipo]]),'[1]tabela de preços'!$D$4:$E$14,2,0)</f>
        <v>100</v>
      </c>
      <c r="K3918" s="3">
        <v>5000</v>
      </c>
      <c r="L3918" s="3">
        <v>1698</v>
      </c>
      <c r="M3918" s="3">
        <v>3302</v>
      </c>
      <c r="N3918" t="s">
        <v>24</v>
      </c>
    </row>
    <row r="3919" spans="2:14" hidden="1" x14ac:dyDescent="0.25">
      <c r="B3919" s="2">
        <v>42399</v>
      </c>
      <c r="C3919" s="7">
        <f>YEAR(base[[#This Row],[Data]])</f>
        <v>2016</v>
      </c>
      <c r="D3919" s="7" t="str">
        <f>UPPER(TEXT(base[[#This Row],[Data]],"mmm"))</f>
        <v>JAN</v>
      </c>
      <c r="E3919" t="s">
        <v>21</v>
      </c>
      <c r="F3919" t="s">
        <v>14</v>
      </c>
      <c r="G3919" t="str">
        <f>PROPER(base[[#This Row],[Evento]]&amp;" "&amp;base[[#This Row],[Tipo]])</f>
        <v>15 Anos Teen</v>
      </c>
      <c r="H3919" t="s">
        <v>12</v>
      </c>
      <c r="I3919">
        <v>100</v>
      </c>
      <c r="J3919" s="3">
        <f>VLOOKUP(_xlfn.CONCAT(base[[#This Row],[Evento]],base[[#This Row],[Tipo]]),'[1]tabela de preços'!$D$4:$E$14,2,0)</f>
        <v>90</v>
      </c>
      <c r="K3919" s="3">
        <v>9000</v>
      </c>
      <c r="L3919" s="3">
        <v>3749</v>
      </c>
      <c r="M3919" s="3">
        <v>5251</v>
      </c>
      <c r="N3919" t="s">
        <v>24</v>
      </c>
    </row>
    <row r="3920" spans="2:14" hidden="1" x14ac:dyDescent="0.25">
      <c r="B3920" s="2">
        <v>42533</v>
      </c>
      <c r="C3920" s="7">
        <f>YEAR(base[[#This Row],[Data]])</f>
        <v>2016</v>
      </c>
      <c r="D3920" s="7" t="str">
        <f>UPPER(TEXT(base[[#This Row],[Data]],"mmm"))</f>
        <v>JUN</v>
      </c>
      <c r="E3920" t="s">
        <v>22</v>
      </c>
      <c r="F3920" t="s">
        <v>16</v>
      </c>
      <c r="G3920" t="str">
        <f>PROPER(base[[#This Row],[Evento]]&amp;" "&amp;base[[#This Row],[Tipo]])</f>
        <v>Despedida Adulto</v>
      </c>
      <c r="H3920" t="s">
        <v>15</v>
      </c>
      <c r="I3920">
        <v>150</v>
      </c>
      <c r="J3920" s="3">
        <f>VLOOKUP(_xlfn.CONCAT(base[[#This Row],[Evento]],base[[#This Row],[Tipo]]),'[1]tabela de preços'!$D$4:$E$14,2,0)</f>
        <v>120</v>
      </c>
      <c r="K3920" s="3">
        <v>18000</v>
      </c>
      <c r="L3920" s="3">
        <v>6294</v>
      </c>
      <c r="M3920" s="3">
        <v>11706</v>
      </c>
      <c r="N3920" t="s">
        <v>24</v>
      </c>
    </row>
    <row r="3921" spans="2:14" hidden="1" x14ac:dyDescent="0.25">
      <c r="B3921" s="2">
        <v>43050</v>
      </c>
      <c r="C3921" s="7">
        <f>YEAR(base[[#This Row],[Data]])</f>
        <v>2017</v>
      </c>
      <c r="D3921" s="7" t="str">
        <f>UPPER(TEXT(base[[#This Row],[Data]],"mmm"))</f>
        <v>NOV</v>
      </c>
      <c r="E3921" t="s">
        <v>10</v>
      </c>
      <c r="F3921" t="s">
        <v>11</v>
      </c>
      <c r="G3921" t="str">
        <f>PROPER(base[[#This Row],[Evento]]&amp;" "&amp;base[[#This Row],[Tipo]])</f>
        <v>Aniversário Infantil</v>
      </c>
      <c r="H3921" t="s">
        <v>12</v>
      </c>
      <c r="I3921">
        <v>50</v>
      </c>
      <c r="J3921" s="3">
        <f>VLOOKUP(_xlfn.CONCAT(base[[#This Row],[Evento]],base[[#This Row],[Tipo]]),'[1]tabela de preços'!$D$4:$E$14,2,0)</f>
        <v>70</v>
      </c>
      <c r="K3921" s="3">
        <v>3500</v>
      </c>
      <c r="L3921" s="3">
        <v>1294</v>
      </c>
      <c r="M3921" s="3">
        <v>2206</v>
      </c>
      <c r="N3921" t="s">
        <v>24</v>
      </c>
    </row>
    <row r="3922" spans="2:14" hidden="1" x14ac:dyDescent="0.25">
      <c r="B3922" s="2">
        <v>43046</v>
      </c>
      <c r="C3922" s="7">
        <f>YEAR(base[[#This Row],[Data]])</f>
        <v>2017</v>
      </c>
      <c r="D3922" s="7" t="str">
        <f>UPPER(TEXT(base[[#This Row],[Data]],"mmm"))</f>
        <v>NOV</v>
      </c>
      <c r="E3922" t="s">
        <v>10</v>
      </c>
      <c r="F3922" t="s">
        <v>14</v>
      </c>
      <c r="G3922" t="str">
        <f>PROPER(base[[#This Row],[Evento]]&amp;" "&amp;base[[#This Row],[Tipo]])</f>
        <v>Aniversário Teen</v>
      </c>
      <c r="H3922" t="s">
        <v>15</v>
      </c>
      <c r="I3922">
        <v>100</v>
      </c>
      <c r="J3922" s="3">
        <f>VLOOKUP(_xlfn.CONCAT(base[[#This Row],[Evento]],base[[#This Row],[Tipo]]),'[1]tabela de preços'!$D$4:$E$14,2,0)</f>
        <v>90</v>
      </c>
      <c r="K3922" s="3">
        <v>9000</v>
      </c>
      <c r="L3922" s="3">
        <v>3608</v>
      </c>
      <c r="M3922" s="3">
        <v>5392</v>
      </c>
      <c r="N3922" t="s">
        <v>24</v>
      </c>
    </row>
    <row r="3923" spans="2:14" hidden="1" x14ac:dyDescent="0.25">
      <c r="B3923" s="2">
        <v>42568</v>
      </c>
      <c r="C3923" s="7">
        <f>YEAR(base[[#This Row],[Data]])</f>
        <v>2016</v>
      </c>
      <c r="D3923" s="7" t="str">
        <f>UPPER(TEXT(base[[#This Row],[Data]],"mmm"))</f>
        <v>JUL</v>
      </c>
      <c r="E3923" t="s">
        <v>10</v>
      </c>
      <c r="F3923" t="s">
        <v>16</v>
      </c>
      <c r="G3923" t="str">
        <f>PROPER(base[[#This Row],[Evento]]&amp;" "&amp;base[[#This Row],[Tipo]])</f>
        <v>Aniversário Adulto</v>
      </c>
      <c r="H3923" t="s">
        <v>12</v>
      </c>
      <c r="I3923">
        <v>150</v>
      </c>
      <c r="J3923" s="3">
        <f>VLOOKUP(_xlfn.CONCAT(base[[#This Row],[Evento]],base[[#This Row],[Tipo]]),'[1]tabela de preços'!$D$4:$E$14,2,0)</f>
        <v>120</v>
      </c>
      <c r="K3923" s="3">
        <v>18000</v>
      </c>
      <c r="L3923" s="3">
        <v>6286</v>
      </c>
      <c r="M3923" s="3">
        <v>11714</v>
      </c>
      <c r="N3923" t="s">
        <v>24</v>
      </c>
    </row>
    <row r="3924" spans="2:14" hidden="1" x14ac:dyDescent="0.25">
      <c r="B3924" s="2">
        <v>42988</v>
      </c>
      <c r="C3924" s="7">
        <f>YEAR(base[[#This Row],[Data]])</f>
        <v>2017</v>
      </c>
      <c r="D3924" s="7" t="str">
        <f>UPPER(TEXT(base[[#This Row],[Data]],"mmm"))</f>
        <v>SET</v>
      </c>
      <c r="E3924" t="s">
        <v>10</v>
      </c>
      <c r="F3924" t="s">
        <v>17</v>
      </c>
      <c r="G3924" t="str">
        <f>PROPER(base[[#This Row],[Evento]]&amp;" "&amp;base[[#This Row],[Tipo]])</f>
        <v>Aniversário Melhor Idade</v>
      </c>
      <c r="H3924" t="s">
        <v>15</v>
      </c>
      <c r="I3924">
        <v>70</v>
      </c>
      <c r="J3924" s="3">
        <f>VLOOKUP(_xlfn.CONCAT(base[[#This Row],[Evento]],base[[#This Row],[Tipo]]),'[1]tabela de preços'!$D$4:$E$14,2,0)</f>
        <v>120</v>
      </c>
      <c r="K3924" s="3">
        <v>8400</v>
      </c>
      <c r="L3924" s="3">
        <v>3166</v>
      </c>
      <c r="M3924" s="3">
        <v>5234</v>
      </c>
      <c r="N3924" t="s">
        <v>24</v>
      </c>
    </row>
    <row r="3925" spans="2:14" hidden="1" x14ac:dyDescent="0.25">
      <c r="B3925" s="2">
        <v>42419</v>
      </c>
      <c r="C3925" s="7">
        <f>YEAR(base[[#This Row],[Data]])</f>
        <v>2016</v>
      </c>
      <c r="D3925" s="7" t="str">
        <f>UPPER(TEXT(base[[#This Row],[Data]],"mmm"))</f>
        <v>FEV</v>
      </c>
      <c r="E3925" t="s">
        <v>18</v>
      </c>
      <c r="F3925" t="s">
        <v>16</v>
      </c>
      <c r="G3925" t="str">
        <f>PROPER(base[[#This Row],[Evento]]&amp;" "&amp;base[[#This Row],[Tipo]])</f>
        <v>Casamento Adulto</v>
      </c>
      <c r="H3925" t="s">
        <v>12</v>
      </c>
      <c r="I3925">
        <v>120</v>
      </c>
      <c r="J3925" s="3">
        <f>VLOOKUP(_xlfn.CONCAT(base[[#This Row],[Evento]],base[[#This Row],[Tipo]]),'[1]tabela de preços'!$D$4:$E$14,2,0)</f>
        <v>150</v>
      </c>
      <c r="K3925" s="3">
        <v>18000</v>
      </c>
      <c r="L3925" s="3">
        <v>7648</v>
      </c>
      <c r="M3925" s="3">
        <v>10352</v>
      </c>
      <c r="N3925" t="s">
        <v>24</v>
      </c>
    </row>
    <row r="3926" spans="2:14" hidden="1" x14ac:dyDescent="0.25">
      <c r="B3926" s="2">
        <v>42960</v>
      </c>
      <c r="C3926" s="7">
        <f>YEAR(base[[#This Row],[Data]])</f>
        <v>2017</v>
      </c>
      <c r="D3926" s="7" t="str">
        <f>UPPER(TEXT(base[[#This Row],[Data]],"mmm"))</f>
        <v>AGO</v>
      </c>
      <c r="E3926" t="s">
        <v>19</v>
      </c>
      <c r="F3926" t="s">
        <v>16</v>
      </c>
      <c r="G3926" t="str">
        <f>PROPER(base[[#This Row],[Evento]]&amp;" "&amp;base[[#This Row],[Tipo]])</f>
        <v>Bodas Adulto</v>
      </c>
      <c r="H3926" t="s">
        <v>15</v>
      </c>
      <c r="I3926">
        <v>100</v>
      </c>
      <c r="J3926" s="3">
        <f>VLOOKUP(_xlfn.CONCAT(base[[#This Row],[Evento]],base[[#This Row],[Tipo]]),'[1]tabela de preços'!$D$4:$E$14,2,0)</f>
        <v>150</v>
      </c>
      <c r="K3926" s="3">
        <v>15000</v>
      </c>
      <c r="L3926" s="3">
        <v>5711</v>
      </c>
      <c r="M3926" s="3">
        <v>9289</v>
      </c>
      <c r="N3926" t="s">
        <v>24</v>
      </c>
    </row>
    <row r="3927" spans="2:14" hidden="1" x14ac:dyDescent="0.25">
      <c r="B3927" s="2">
        <v>43093</v>
      </c>
      <c r="C3927" s="7">
        <f>YEAR(base[[#This Row],[Data]])</f>
        <v>2017</v>
      </c>
      <c r="D3927" s="7" t="str">
        <f>UPPER(TEXT(base[[#This Row],[Data]],"mmm"))</f>
        <v>DEZ</v>
      </c>
      <c r="E3927" t="s">
        <v>19</v>
      </c>
      <c r="F3927" t="s">
        <v>17</v>
      </c>
      <c r="G3927" t="str">
        <f>PROPER(base[[#This Row],[Evento]]&amp;" "&amp;base[[#This Row],[Tipo]])</f>
        <v>Bodas Melhor Idade</v>
      </c>
      <c r="H3927" t="s">
        <v>12</v>
      </c>
      <c r="I3927">
        <v>200</v>
      </c>
      <c r="J3927" s="3">
        <f>VLOOKUP(_xlfn.CONCAT(base[[#This Row],[Evento]],base[[#This Row],[Tipo]]),'[1]tabela de preços'!$D$4:$E$14,2,0)</f>
        <v>120</v>
      </c>
      <c r="K3927" s="3">
        <v>24000</v>
      </c>
      <c r="L3927" s="3">
        <v>9507</v>
      </c>
      <c r="M3927" s="3">
        <v>14493</v>
      </c>
      <c r="N3927" t="s">
        <v>24</v>
      </c>
    </row>
    <row r="3928" spans="2:14" hidden="1" x14ac:dyDescent="0.25">
      <c r="B3928" s="2">
        <v>43008</v>
      </c>
      <c r="C3928" s="7">
        <f>YEAR(base[[#This Row],[Data]])</f>
        <v>2017</v>
      </c>
      <c r="D3928" s="7" t="str">
        <f>UPPER(TEXT(base[[#This Row],[Data]],"mmm"))</f>
        <v>SET</v>
      </c>
      <c r="E3928" t="s">
        <v>20</v>
      </c>
      <c r="F3928" t="s">
        <v>16</v>
      </c>
      <c r="G3928" t="str">
        <f>PROPER(base[[#This Row],[Evento]]&amp;" "&amp;base[[#This Row],[Tipo]])</f>
        <v>Empresa Adulto</v>
      </c>
      <c r="H3928" t="s">
        <v>15</v>
      </c>
      <c r="I3928">
        <v>50</v>
      </c>
      <c r="J3928" s="3">
        <f>VLOOKUP(_xlfn.CONCAT(base[[#This Row],[Evento]],base[[#This Row],[Tipo]]),'[1]tabela de preços'!$D$4:$E$14,2,0)</f>
        <v>100</v>
      </c>
      <c r="K3928" s="3">
        <v>5000</v>
      </c>
      <c r="L3928" s="3">
        <v>2089</v>
      </c>
      <c r="M3928" s="3">
        <v>2911</v>
      </c>
      <c r="N3928" t="s">
        <v>24</v>
      </c>
    </row>
    <row r="3929" spans="2:14" hidden="1" x14ac:dyDescent="0.25">
      <c r="B3929" s="2">
        <v>43018</v>
      </c>
      <c r="C3929" s="7">
        <f>YEAR(base[[#This Row],[Data]])</f>
        <v>2017</v>
      </c>
      <c r="D3929" s="7" t="str">
        <f>UPPER(TEXT(base[[#This Row],[Data]],"mmm"))</f>
        <v>OUT</v>
      </c>
      <c r="E3929" t="s">
        <v>21</v>
      </c>
      <c r="F3929" t="s">
        <v>14</v>
      </c>
      <c r="G3929" t="str">
        <f>PROPER(base[[#This Row],[Evento]]&amp;" "&amp;base[[#This Row],[Tipo]])</f>
        <v>15 Anos Teen</v>
      </c>
      <c r="H3929" t="s">
        <v>12</v>
      </c>
      <c r="I3929">
        <v>100</v>
      </c>
      <c r="J3929" s="3">
        <f>VLOOKUP(_xlfn.CONCAT(base[[#This Row],[Evento]],base[[#This Row],[Tipo]]),'[1]tabela de preços'!$D$4:$E$14,2,0)</f>
        <v>90</v>
      </c>
      <c r="K3929" s="3">
        <v>9000</v>
      </c>
      <c r="L3929" s="3">
        <v>3328</v>
      </c>
      <c r="M3929" s="3">
        <v>5672</v>
      </c>
      <c r="N3929" t="s">
        <v>24</v>
      </c>
    </row>
    <row r="3930" spans="2:14" hidden="1" x14ac:dyDescent="0.25">
      <c r="B3930" s="2">
        <v>42449</v>
      </c>
      <c r="C3930" s="7">
        <f>YEAR(base[[#This Row],[Data]])</f>
        <v>2016</v>
      </c>
      <c r="D3930" s="7" t="str">
        <f>UPPER(TEXT(base[[#This Row],[Data]],"mmm"))</f>
        <v>MAR</v>
      </c>
      <c r="E3930" t="s">
        <v>22</v>
      </c>
      <c r="F3930" t="s">
        <v>16</v>
      </c>
      <c r="G3930" t="str">
        <f>PROPER(base[[#This Row],[Evento]]&amp;" "&amp;base[[#This Row],[Tipo]])</f>
        <v>Despedida Adulto</v>
      </c>
      <c r="H3930" t="s">
        <v>15</v>
      </c>
      <c r="I3930">
        <v>150</v>
      </c>
      <c r="J3930" s="3">
        <f>VLOOKUP(_xlfn.CONCAT(base[[#This Row],[Evento]],base[[#This Row],[Tipo]]),'[1]tabela de preços'!$D$4:$E$14,2,0)</f>
        <v>120</v>
      </c>
      <c r="K3930" s="3">
        <v>18000</v>
      </c>
      <c r="L3930" s="3">
        <v>6052</v>
      </c>
      <c r="M3930" s="3">
        <v>11948</v>
      </c>
      <c r="N3930" t="s">
        <v>24</v>
      </c>
    </row>
    <row r="3931" spans="2:14" hidden="1" x14ac:dyDescent="0.25">
      <c r="B3931" s="2">
        <v>43088</v>
      </c>
      <c r="C3931" s="7">
        <f>YEAR(base[[#This Row],[Data]])</f>
        <v>2017</v>
      </c>
      <c r="D3931" s="7" t="str">
        <f>UPPER(TEXT(base[[#This Row],[Data]],"mmm"))</f>
        <v>DEZ</v>
      </c>
      <c r="E3931" t="s">
        <v>10</v>
      </c>
      <c r="F3931" t="s">
        <v>11</v>
      </c>
      <c r="G3931" t="str">
        <f>PROPER(base[[#This Row],[Evento]]&amp;" "&amp;base[[#This Row],[Tipo]])</f>
        <v>Aniversário Infantil</v>
      </c>
      <c r="H3931" t="s">
        <v>12</v>
      </c>
      <c r="I3931">
        <v>50</v>
      </c>
      <c r="J3931" s="3">
        <f>VLOOKUP(_xlfn.CONCAT(base[[#This Row],[Evento]],base[[#This Row],[Tipo]]),'[1]tabela de preços'!$D$4:$E$14,2,0)</f>
        <v>70</v>
      </c>
      <c r="K3931" s="3">
        <v>3500</v>
      </c>
      <c r="L3931" s="3">
        <v>1235</v>
      </c>
      <c r="M3931" s="3">
        <v>2265</v>
      </c>
      <c r="N3931" t="s">
        <v>24</v>
      </c>
    </row>
    <row r="3932" spans="2:14" hidden="1" x14ac:dyDescent="0.25">
      <c r="B3932" s="2">
        <v>42771</v>
      </c>
      <c r="C3932" s="7">
        <f>YEAR(base[[#This Row],[Data]])</f>
        <v>2017</v>
      </c>
      <c r="D3932" s="7" t="str">
        <f>UPPER(TEXT(base[[#This Row],[Data]],"mmm"))</f>
        <v>FEV</v>
      </c>
      <c r="E3932" t="s">
        <v>10</v>
      </c>
      <c r="F3932" t="s">
        <v>14</v>
      </c>
      <c r="G3932" t="str">
        <f>PROPER(base[[#This Row],[Evento]]&amp;" "&amp;base[[#This Row],[Tipo]])</f>
        <v>Aniversário Teen</v>
      </c>
      <c r="H3932" t="s">
        <v>15</v>
      </c>
      <c r="I3932">
        <v>100</v>
      </c>
      <c r="J3932" s="3">
        <f>VLOOKUP(_xlfn.CONCAT(base[[#This Row],[Evento]],base[[#This Row],[Tipo]]),'[1]tabela de preços'!$D$4:$E$14,2,0)</f>
        <v>90</v>
      </c>
      <c r="K3932" s="3">
        <v>9000</v>
      </c>
      <c r="L3932" s="3">
        <v>3374</v>
      </c>
      <c r="M3932" s="3">
        <v>5626</v>
      </c>
      <c r="N3932" t="s">
        <v>24</v>
      </c>
    </row>
    <row r="3933" spans="2:14" hidden="1" x14ac:dyDescent="0.25">
      <c r="B3933" s="2">
        <v>42714</v>
      </c>
      <c r="C3933" s="7">
        <f>YEAR(base[[#This Row],[Data]])</f>
        <v>2016</v>
      </c>
      <c r="D3933" s="7" t="str">
        <f>UPPER(TEXT(base[[#This Row],[Data]],"mmm"))</f>
        <v>DEZ</v>
      </c>
      <c r="E3933" t="s">
        <v>10</v>
      </c>
      <c r="F3933" t="s">
        <v>16</v>
      </c>
      <c r="G3933" t="str">
        <f>PROPER(base[[#This Row],[Evento]]&amp;" "&amp;base[[#This Row],[Tipo]])</f>
        <v>Aniversário Adulto</v>
      </c>
      <c r="H3933" t="s">
        <v>12</v>
      </c>
      <c r="I3933">
        <v>150</v>
      </c>
      <c r="J3933" s="3">
        <f>VLOOKUP(_xlfn.CONCAT(base[[#This Row],[Evento]],base[[#This Row],[Tipo]]),'[1]tabela de preços'!$D$4:$E$14,2,0)</f>
        <v>120</v>
      </c>
      <c r="K3933" s="3">
        <v>18000</v>
      </c>
      <c r="L3933" s="3">
        <v>7154</v>
      </c>
      <c r="M3933" s="3">
        <v>10846</v>
      </c>
      <c r="N3933" t="s">
        <v>24</v>
      </c>
    </row>
    <row r="3934" spans="2:14" hidden="1" x14ac:dyDescent="0.25">
      <c r="B3934" s="2">
        <v>42488</v>
      </c>
      <c r="C3934" s="7">
        <f>YEAR(base[[#This Row],[Data]])</f>
        <v>2016</v>
      </c>
      <c r="D3934" s="7" t="str">
        <f>UPPER(TEXT(base[[#This Row],[Data]],"mmm"))</f>
        <v>ABR</v>
      </c>
      <c r="E3934" t="s">
        <v>10</v>
      </c>
      <c r="F3934" t="s">
        <v>17</v>
      </c>
      <c r="G3934" t="str">
        <f>PROPER(base[[#This Row],[Evento]]&amp;" "&amp;base[[#This Row],[Tipo]])</f>
        <v>Aniversário Melhor Idade</v>
      </c>
      <c r="H3934" t="s">
        <v>15</v>
      </c>
      <c r="I3934">
        <v>70</v>
      </c>
      <c r="J3934" s="3">
        <f>VLOOKUP(_xlfn.CONCAT(base[[#This Row],[Evento]],base[[#This Row],[Tipo]]),'[1]tabela de preços'!$D$4:$E$14,2,0)</f>
        <v>120</v>
      </c>
      <c r="K3934" s="3">
        <v>8400</v>
      </c>
      <c r="L3934" s="3">
        <v>2955</v>
      </c>
      <c r="M3934" s="3">
        <v>5445</v>
      </c>
      <c r="N3934" t="s">
        <v>24</v>
      </c>
    </row>
    <row r="3935" spans="2:14" hidden="1" x14ac:dyDescent="0.25">
      <c r="B3935" s="2">
        <v>42802</v>
      </c>
      <c r="C3935" s="7">
        <f>YEAR(base[[#This Row],[Data]])</f>
        <v>2017</v>
      </c>
      <c r="D3935" s="7" t="str">
        <f>UPPER(TEXT(base[[#This Row],[Data]],"mmm"))</f>
        <v>MAR</v>
      </c>
      <c r="E3935" t="s">
        <v>18</v>
      </c>
      <c r="F3935" t="s">
        <v>16</v>
      </c>
      <c r="G3935" t="str">
        <f>PROPER(base[[#This Row],[Evento]]&amp;" "&amp;base[[#This Row],[Tipo]])</f>
        <v>Casamento Adulto</v>
      </c>
      <c r="H3935" t="s">
        <v>12</v>
      </c>
      <c r="I3935">
        <v>120</v>
      </c>
      <c r="J3935" s="3">
        <f>VLOOKUP(_xlfn.CONCAT(base[[#This Row],[Evento]],base[[#This Row],[Tipo]]),'[1]tabela de preços'!$D$4:$E$14,2,0)</f>
        <v>150</v>
      </c>
      <c r="K3935" s="3">
        <v>18000</v>
      </c>
      <c r="L3935" s="3">
        <v>6685</v>
      </c>
      <c r="M3935" s="3">
        <v>11315</v>
      </c>
      <c r="N3935" t="s">
        <v>24</v>
      </c>
    </row>
    <row r="3936" spans="2:14" hidden="1" x14ac:dyDescent="0.25">
      <c r="B3936" s="2">
        <v>42703</v>
      </c>
      <c r="C3936" s="7">
        <f>YEAR(base[[#This Row],[Data]])</f>
        <v>2016</v>
      </c>
      <c r="D3936" s="7" t="str">
        <f>UPPER(TEXT(base[[#This Row],[Data]],"mmm"))</f>
        <v>NOV</v>
      </c>
      <c r="E3936" t="s">
        <v>19</v>
      </c>
      <c r="F3936" t="s">
        <v>16</v>
      </c>
      <c r="G3936" t="str">
        <f>PROPER(base[[#This Row],[Evento]]&amp;" "&amp;base[[#This Row],[Tipo]])</f>
        <v>Bodas Adulto</v>
      </c>
      <c r="H3936" t="s">
        <v>15</v>
      </c>
      <c r="I3936">
        <v>100</v>
      </c>
      <c r="J3936" s="3">
        <f>VLOOKUP(_xlfn.CONCAT(base[[#This Row],[Evento]],base[[#This Row],[Tipo]]),'[1]tabela de preços'!$D$4:$E$14,2,0)</f>
        <v>150</v>
      </c>
      <c r="K3936" s="3">
        <v>15000</v>
      </c>
      <c r="L3936" s="3">
        <v>5732</v>
      </c>
      <c r="M3936" s="3">
        <v>9268</v>
      </c>
      <c r="N3936" t="s">
        <v>24</v>
      </c>
    </row>
    <row r="3937" spans="2:14" hidden="1" x14ac:dyDescent="0.25">
      <c r="B3937" s="2">
        <v>42957</v>
      </c>
      <c r="C3937" s="7">
        <f>YEAR(base[[#This Row],[Data]])</f>
        <v>2017</v>
      </c>
      <c r="D3937" s="7" t="str">
        <f>UPPER(TEXT(base[[#This Row],[Data]],"mmm"))</f>
        <v>AGO</v>
      </c>
      <c r="E3937" t="s">
        <v>19</v>
      </c>
      <c r="F3937" t="s">
        <v>17</v>
      </c>
      <c r="G3937" t="str">
        <f>PROPER(base[[#This Row],[Evento]]&amp;" "&amp;base[[#This Row],[Tipo]])</f>
        <v>Bodas Melhor Idade</v>
      </c>
      <c r="H3937" t="s">
        <v>12</v>
      </c>
      <c r="I3937">
        <v>200</v>
      </c>
      <c r="J3937" s="3">
        <f>VLOOKUP(_xlfn.CONCAT(base[[#This Row],[Evento]],base[[#This Row],[Tipo]]),'[1]tabela de preços'!$D$4:$E$14,2,0)</f>
        <v>120</v>
      </c>
      <c r="K3937" s="3">
        <v>24000</v>
      </c>
      <c r="L3937" s="3">
        <v>9168</v>
      </c>
      <c r="M3937" s="3">
        <v>14832</v>
      </c>
      <c r="N3937" t="s">
        <v>24</v>
      </c>
    </row>
    <row r="3938" spans="2:14" hidden="1" x14ac:dyDescent="0.25">
      <c r="B3938" s="2">
        <v>42590</v>
      </c>
      <c r="C3938" s="7">
        <f>YEAR(base[[#This Row],[Data]])</f>
        <v>2016</v>
      </c>
      <c r="D3938" s="7" t="str">
        <f>UPPER(TEXT(base[[#This Row],[Data]],"mmm"))</f>
        <v>AGO</v>
      </c>
      <c r="E3938" t="s">
        <v>20</v>
      </c>
      <c r="F3938" t="s">
        <v>16</v>
      </c>
      <c r="G3938" t="str">
        <f>PROPER(base[[#This Row],[Evento]]&amp;" "&amp;base[[#This Row],[Tipo]])</f>
        <v>Empresa Adulto</v>
      </c>
      <c r="H3938" t="s">
        <v>15</v>
      </c>
      <c r="I3938">
        <v>50</v>
      </c>
      <c r="J3938" s="3">
        <f>VLOOKUP(_xlfn.CONCAT(base[[#This Row],[Evento]],base[[#This Row],[Tipo]]),'[1]tabela de preços'!$D$4:$E$14,2,0)</f>
        <v>100</v>
      </c>
      <c r="K3938" s="3">
        <v>5000</v>
      </c>
      <c r="L3938" s="3">
        <v>1823</v>
      </c>
      <c r="M3938" s="3">
        <v>3177</v>
      </c>
      <c r="N3938" t="s">
        <v>24</v>
      </c>
    </row>
    <row r="3939" spans="2:14" hidden="1" x14ac:dyDescent="0.25">
      <c r="B3939" s="2">
        <v>42917</v>
      </c>
      <c r="C3939" s="7">
        <f>YEAR(base[[#This Row],[Data]])</f>
        <v>2017</v>
      </c>
      <c r="D3939" s="7" t="str">
        <f>UPPER(TEXT(base[[#This Row],[Data]],"mmm"))</f>
        <v>JUL</v>
      </c>
      <c r="E3939" t="s">
        <v>21</v>
      </c>
      <c r="F3939" t="s">
        <v>14</v>
      </c>
      <c r="G3939" t="str">
        <f>PROPER(base[[#This Row],[Evento]]&amp;" "&amp;base[[#This Row],[Tipo]])</f>
        <v>15 Anos Teen</v>
      </c>
      <c r="H3939" t="s">
        <v>12</v>
      </c>
      <c r="I3939">
        <v>100</v>
      </c>
      <c r="J3939" s="3">
        <f>VLOOKUP(_xlfn.CONCAT(base[[#This Row],[Evento]],base[[#This Row],[Tipo]]),'[1]tabela de preços'!$D$4:$E$14,2,0)</f>
        <v>90</v>
      </c>
      <c r="K3939" s="3">
        <v>9000</v>
      </c>
      <c r="L3939" s="3">
        <v>3634</v>
      </c>
      <c r="M3939" s="3">
        <v>5366</v>
      </c>
      <c r="N3939" t="s">
        <v>24</v>
      </c>
    </row>
    <row r="3940" spans="2:14" hidden="1" x14ac:dyDescent="0.25">
      <c r="B3940" s="2">
        <v>42631</v>
      </c>
      <c r="C3940" s="7">
        <f>YEAR(base[[#This Row],[Data]])</f>
        <v>2016</v>
      </c>
      <c r="D3940" s="7" t="str">
        <f>UPPER(TEXT(base[[#This Row],[Data]],"mmm"))</f>
        <v>SET</v>
      </c>
      <c r="E3940" t="s">
        <v>22</v>
      </c>
      <c r="F3940" t="s">
        <v>16</v>
      </c>
      <c r="G3940" t="str">
        <f>PROPER(base[[#This Row],[Evento]]&amp;" "&amp;base[[#This Row],[Tipo]])</f>
        <v>Despedida Adulto</v>
      </c>
      <c r="H3940" t="s">
        <v>15</v>
      </c>
      <c r="I3940">
        <v>150</v>
      </c>
      <c r="J3940" s="3">
        <f>VLOOKUP(_xlfn.CONCAT(base[[#This Row],[Evento]],base[[#This Row],[Tipo]]),'[1]tabela de preços'!$D$4:$E$14,2,0)</f>
        <v>120</v>
      </c>
      <c r="K3940" s="3">
        <v>18000</v>
      </c>
      <c r="L3940" s="3">
        <v>7544</v>
      </c>
      <c r="M3940" s="3">
        <v>10456</v>
      </c>
      <c r="N3940" t="s">
        <v>24</v>
      </c>
    </row>
    <row r="3941" spans="2:14" hidden="1" x14ac:dyDescent="0.25">
      <c r="B3941" s="2">
        <v>42735</v>
      </c>
      <c r="C3941" s="7">
        <f>YEAR(base[[#This Row],[Data]])</f>
        <v>2016</v>
      </c>
      <c r="D3941" s="7" t="str">
        <f>UPPER(TEXT(base[[#This Row],[Data]],"mmm"))</f>
        <v>DEZ</v>
      </c>
      <c r="E3941" t="s">
        <v>10</v>
      </c>
      <c r="F3941" t="s">
        <v>11</v>
      </c>
      <c r="G3941" t="str">
        <f>PROPER(base[[#This Row],[Evento]]&amp;" "&amp;base[[#This Row],[Tipo]])</f>
        <v>Aniversário Infantil</v>
      </c>
      <c r="H3941" t="s">
        <v>12</v>
      </c>
      <c r="I3941">
        <v>50</v>
      </c>
      <c r="J3941" s="3">
        <f>VLOOKUP(_xlfn.CONCAT(base[[#This Row],[Evento]],base[[#This Row],[Tipo]]),'[1]tabela de preços'!$D$4:$E$14,2,0)</f>
        <v>70</v>
      </c>
      <c r="K3941" s="3">
        <v>3500</v>
      </c>
      <c r="L3941" s="3">
        <v>1158</v>
      </c>
      <c r="M3941" s="3">
        <v>2342</v>
      </c>
      <c r="N3941" t="s">
        <v>24</v>
      </c>
    </row>
    <row r="3942" spans="2:14" hidden="1" x14ac:dyDescent="0.25">
      <c r="B3942" s="2">
        <v>42970</v>
      </c>
      <c r="C3942" s="7">
        <f>YEAR(base[[#This Row],[Data]])</f>
        <v>2017</v>
      </c>
      <c r="D3942" s="7" t="str">
        <f>UPPER(TEXT(base[[#This Row],[Data]],"mmm"))</f>
        <v>AGO</v>
      </c>
      <c r="E3942" t="s">
        <v>10</v>
      </c>
      <c r="F3942" t="s">
        <v>14</v>
      </c>
      <c r="G3942" t="str">
        <f>PROPER(base[[#This Row],[Evento]]&amp;" "&amp;base[[#This Row],[Tipo]])</f>
        <v>Aniversário Teen</v>
      </c>
      <c r="H3942" t="s">
        <v>15</v>
      </c>
      <c r="I3942">
        <v>100</v>
      </c>
      <c r="J3942" s="3">
        <f>VLOOKUP(_xlfn.CONCAT(base[[#This Row],[Evento]],base[[#This Row],[Tipo]]),'[1]tabela de preços'!$D$4:$E$14,2,0)</f>
        <v>90</v>
      </c>
      <c r="K3942" s="3">
        <v>9000</v>
      </c>
      <c r="L3942" s="3">
        <v>3515</v>
      </c>
      <c r="M3942" s="3">
        <v>5485</v>
      </c>
      <c r="N3942" t="s">
        <v>24</v>
      </c>
    </row>
    <row r="3943" spans="2:14" hidden="1" x14ac:dyDescent="0.25">
      <c r="B3943" s="2">
        <v>42865</v>
      </c>
      <c r="C3943" s="7">
        <f>YEAR(base[[#This Row],[Data]])</f>
        <v>2017</v>
      </c>
      <c r="D3943" s="7" t="str">
        <f>UPPER(TEXT(base[[#This Row],[Data]],"mmm"))</f>
        <v>MAI</v>
      </c>
      <c r="E3943" t="s">
        <v>10</v>
      </c>
      <c r="F3943" t="s">
        <v>16</v>
      </c>
      <c r="G3943" t="str">
        <f>PROPER(base[[#This Row],[Evento]]&amp;" "&amp;base[[#This Row],[Tipo]])</f>
        <v>Aniversário Adulto</v>
      </c>
      <c r="H3943" t="s">
        <v>12</v>
      </c>
      <c r="I3943">
        <v>150</v>
      </c>
      <c r="J3943" s="3">
        <f>VLOOKUP(_xlfn.CONCAT(base[[#This Row],[Evento]],base[[#This Row],[Tipo]]),'[1]tabela de preços'!$D$4:$E$14,2,0)</f>
        <v>120</v>
      </c>
      <c r="K3943" s="3">
        <v>18000</v>
      </c>
      <c r="L3943" s="3">
        <v>6082</v>
      </c>
      <c r="M3943" s="3">
        <v>11918</v>
      </c>
      <c r="N3943" t="s">
        <v>24</v>
      </c>
    </row>
    <row r="3944" spans="2:14" x14ac:dyDescent="0.25">
      <c r="B3944" s="2">
        <v>42740</v>
      </c>
      <c r="C3944" s="7">
        <f>YEAR(base[[#This Row],[Data]])</f>
        <v>2017</v>
      </c>
      <c r="D3944" s="7" t="str">
        <f>UPPER(TEXT(base[[#This Row],[Data]],"mmm"))</f>
        <v>JAN</v>
      </c>
      <c r="E3944" t="s">
        <v>10</v>
      </c>
      <c r="F3944" t="s">
        <v>17</v>
      </c>
      <c r="G3944" t="str">
        <f>PROPER(base[[#This Row],[Evento]]&amp;" "&amp;base[[#This Row],[Tipo]])</f>
        <v>Aniversário Melhor Idade</v>
      </c>
      <c r="H3944" t="s">
        <v>15</v>
      </c>
      <c r="I3944">
        <v>70</v>
      </c>
      <c r="J3944" s="3">
        <f>VLOOKUP(_xlfn.CONCAT(base[[#This Row],[Evento]],base[[#This Row],[Tipo]]),'[1]tabela de preços'!$D$4:$E$14,2,0)</f>
        <v>120</v>
      </c>
      <c r="K3944" s="3">
        <v>8400</v>
      </c>
      <c r="L3944" s="3">
        <v>2907</v>
      </c>
      <c r="M3944" s="3">
        <v>5493</v>
      </c>
      <c r="N3944" t="s">
        <v>24</v>
      </c>
    </row>
    <row r="3945" spans="2:14" hidden="1" x14ac:dyDescent="0.25">
      <c r="B3945" s="2">
        <v>42959</v>
      </c>
      <c r="C3945" s="7">
        <f>YEAR(base[[#This Row],[Data]])</f>
        <v>2017</v>
      </c>
      <c r="D3945" s="7" t="str">
        <f>UPPER(TEXT(base[[#This Row],[Data]],"mmm"))</f>
        <v>AGO</v>
      </c>
      <c r="E3945" t="s">
        <v>18</v>
      </c>
      <c r="F3945" t="s">
        <v>16</v>
      </c>
      <c r="G3945" t="str">
        <f>PROPER(base[[#This Row],[Evento]]&amp;" "&amp;base[[#This Row],[Tipo]])</f>
        <v>Casamento Adulto</v>
      </c>
      <c r="H3945" t="s">
        <v>12</v>
      </c>
      <c r="I3945">
        <v>120</v>
      </c>
      <c r="J3945" s="3">
        <f>VLOOKUP(_xlfn.CONCAT(base[[#This Row],[Evento]],base[[#This Row],[Tipo]]),'[1]tabela de preços'!$D$4:$E$14,2,0)</f>
        <v>150</v>
      </c>
      <c r="K3945" s="3">
        <v>18000</v>
      </c>
      <c r="L3945" s="3">
        <v>7557</v>
      </c>
      <c r="M3945" s="3">
        <v>10443</v>
      </c>
      <c r="N3945" t="s">
        <v>24</v>
      </c>
    </row>
    <row r="3946" spans="2:14" hidden="1" x14ac:dyDescent="0.25">
      <c r="B3946" s="2">
        <v>42396</v>
      </c>
      <c r="C3946" s="7">
        <f>YEAR(base[[#This Row],[Data]])</f>
        <v>2016</v>
      </c>
      <c r="D3946" s="7" t="str">
        <f>UPPER(TEXT(base[[#This Row],[Data]],"mmm"))</f>
        <v>JAN</v>
      </c>
      <c r="E3946" t="s">
        <v>19</v>
      </c>
      <c r="F3946" t="s">
        <v>16</v>
      </c>
      <c r="G3946" t="str">
        <f>PROPER(base[[#This Row],[Evento]]&amp;" "&amp;base[[#This Row],[Tipo]])</f>
        <v>Bodas Adulto</v>
      </c>
      <c r="H3946" t="s">
        <v>15</v>
      </c>
      <c r="I3946">
        <v>100</v>
      </c>
      <c r="J3946" s="3">
        <f>VLOOKUP(_xlfn.CONCAT(base[[#This Row],[Evento]],base[[#This Row],[Tipo]]),'[1]tabela de preços'!$D$4:$E$14,2,0)</f>
        <v>150</v>
      </c>
      <c r="K3946" s="3">
        <v>15000</v>
      </c>
      <c r="L3946" s="3">
        <v>6076</v>
      </c>
      <c r="M3946" s="3">
        <v>8924</v>
      </c>
      <c r="N3946" t="s">
        <v>24</v>
      </c>
    </row>
    <row r="3947" spans="2:14" hidden="1" x14ac:dyDescent="0.25">
      <c r="B3947" s="2">
        <v>42967</v>
      </c>
      <c r="C3947" s="7">
        <f>YEAR(base[[#This Row],[Data]])</f>
        <v>2017</v>
      </c>
      <c r="D3947" s="7" t="str">
        <f>UPPER(TEXT(base[[#This Row],[Data]],"mmm"))</f>
        <v>AGO</v>
      </c>
      <c r="E3947" t="s">
        <v>19</v>
      </c>
      <c r="F3947" t="s">
        <v>17</v>
      </c>
      <c r="G3947" t="str">
        <f>PROPER(base[[#This Row],[Evento]]&amp;" "&amp;base[[#This Row],[Tipo]])</f>
        <v>Bodas Melhor Idade</v>
      </c>
      <c r="H3947" t="s">
        <v>12</v>
      </c>
      <c r="I3947">
        <v>200</v>
      </c>
      <c r="J3947" s="3">
        <f>VLOOKUP(_xlfn.CONCAT(base[[#This Row],[Evento]],base[[#This Row],[Tipo]]),'[1]tabela de preços'!$D$4:$E$14,2,0)</f>
        <v>120</v>
      </c>
      <c r="K3947" s="3">
        <v>24000</v>
      </c>
      <c r="L3947" s="3">
        <v>9161</v>
      </c>
      <c r="M3947" s="3">
        <v>14839</v>
      </c>
      <c r="N3947" t="s">
        <v>24</v>
      </c>
    </row>
    <row r="3948" spans="2:14" hidden="1" x14ac:dyDescent="0.25">
      <c r="B3948" s="2">
        <v>42436</v>
      </c>
      <c r="C3948" s="7">
        <f>YEAR(base[[#This Row],[Data]])</f>
        <v>2016</v>
      </c>
      <c r="D3948" s="7" t="str">
        <f>UPPER(TEXT(base[[#This Row],[Data]],"mmm"))</f>
        <v>MAR</v>
      </c>
      <c r="E3948" t="s">
        <v>20</v>
      </c>
      <c r="F3948" t="s">
        <v>16</v>
      </c>
      <c r="G3948" t="str">
        <f>PROPER(base[[#This Row],[Evento]]&amp;" "&amp;base[[#This Row],[Tipo]])</f>
        <v>Empresa Adulto</v>
      </c>
      <c r="H3948" t="s">
        <v>15</v>
      </c>
      <c r="I3948">
        <v>50</v>
      </c>
      <c r="J3948" s="3">
        <f>VLOOKUP(_xlfn.CONCAT(base[[#This Row],[Evento]],base[[#This Row],[Tipo]]),'[1]tabela de preços'!$D$4:$E$14,2,0)</f>
        <v>100</v>
      </c>
      <c r="K3948" s="3">
        <v>5000</v>
      </c>
      <c r="L3948" s="3">
        <v>1996</v>
      </c>
      <c r="M3948" s="3">
        <v>3004</v>
      </c>
      <c r="N3948" t="s">
        <v>24</v>
      </c>
    </row>
    <row r="3949" spans="2:14" hidden="1" x14ac:dyDescent="0.25">
      <c r="B3949" s="2">
        <v>42464</v>
      </c>
      <c r="C3949" s="7">
        <f>YEAR(base[[#This Row],[Data]])</f>
        <v>2016</v>
      </c>
      <c r="D3949" s="7" t="str">
        <f>UPPER(TEXT(base[[#This Row],[Data]],"mmm"))</f>
        <v>ABR</v>
      </c>
      <c r="E3949" t="s">
        <v>21</v>
      </c>
      <c r="F3949" t="s">
        <v>14</v>
      </c>
      <c r="G3949" t="str">
        <f>PROPER(base[[#This Row],[Evento]]&amp;" "&amp;base[[#This Row],[Tipo]])</f>
        <v>15 Anos Teen</v>
      </c>
      <c r="H3949" t="s">
        <v>12</v>
      </c>
      <c r="I3949">
        <v>100</v>
      </c>
      <c r="J3949" s="3">
        <f>VLOOKUP(_xlfn.CONCAT(base[[#This Row],[Evento]],base[[#This Row],[Tipo]]),'[1]tabela de preços'!$D$4:$E$14,2,0)</f>
        <v>90</v>
      </c>
      <c r="K3949" s="3">
        <v>9000</v>
      </c>
      <c r="L3949" s="3">
        <v>3640</v>
      </c>
      <c r="M3949" s="3">
        <v>5360</v>
      </c>
      <c r="N3949" t="s">
        <v>24</v>
      </c>
    </row>
    <row r="3950" spans="2:14" hidden="1" x14ac:dyDescent="0.25">
      <c r="B3950" s="2">
        <v>42631</v>
      </c>
      <c r="C3950" s="7">
        <f>YEAR(base[[#This Row],[Data]])</f>
        <v>2016</v>
      </c>
      <c r="D3950" s="7" t="str">
        <f>UPPER(TEXT(base[[#This Row],[Data]],"mmm"))</f>
        <v>SET</v>
      </c>
      <c r="E3950" t="s">
        <v>22</v>
      </c>
      <c r="F3950" t="s">
        <v>16</v>
      </c>
      <c r="G3950" t="str">
        <f>PROPER(base[[#This Row],[Evento]]&amp;" "&amp;base[[#This Row],[Tipo]])</f>
        <v>Despedida Adulto</v>
      </c>
      <c r="H3950" t="s">
        <v>15</v>
      </c>
      <c r="I3950">
        <v>150</v>
      </c>
      <c r="J3950" s="3">
        <f>VLOOKUP(_xlfn.CONCAT(base[[#This Row],[Evento]],base[[#This Row],[Tipo]]),'[1]tabela de preços'!$D$4:$E$14,2,0)</f>
        <v>120</v>
      </c>
      <c r="K3950" s="3">
        <v>18000</v>
      </c>
      <c r="L3950" s="3">
        <v>6993</v>
      </c>
      <c r="M3950" s="3">
        <v>11007</v>
      </c>
      <c r="N3950" t="s">
        <v>24</v>
      </c>
    </row>
    <row r="3951" spans="2:14" hidden="1" x14ac:dyDescent="0.25">
      <c r="B3951" s="2">
        <v>42806</v>
      </c>
      <c r="C3951" s="7">
        <f>YEAR(base[[#This Row],[Data]])</f>
        <v>2017</v>
      </c>
      <c r="D3951" s="7" t="str">
        <f>UPPER(TEXT(base[[#This Row],[Data]],"mmm"))</f>
        <v>MAR</v>
      </c>
      <c r="E3951" t="s">
        <v>10</v>
      </c>
      <c r="F3951" t="s">
        <v>11</v>
      </c>
      <c r="G3951" t="str">
        <f>PROPER(base[[#This Row],[Evento]]&amp;" "&amp;base[[#This Row],[Tipo]])</f>
        <v>Aniversário Infantil</v>
      </c>
      <c r="H3951" t="s">
        <v>12</v>
      </c>
      <c r="I3951">
        <v>50</v>
      </c>
      <c r="J3951" s="3">
        <f>VLOOKUP(_xlfn.CONCAT(base[[#This Row],[Evento]],base[[#This Row],[Tipo]]),'[1]tabela de preços'!$D$4:$E$14,2,0)</f>
        <v>70</v>
      </c>
      <c r="K3951" s="3">
        <v>3500</v>
      </c>
      <c r="L3951" s="3">
        <v>1236</v>
      </c>
      <c r="M3951" s="3">
        <v>2264</v>
      </c>
      <c r="N3951" t="s">
        <v>24</v>
      </c>
    </row>
    <row r="3952" spans="2:14" hidden="1" x14ac:dyDescent="0.25">
      <c r="B3952" s="2">
        <v>42611</v>
      </c>
      <c r="C3952" s="7">
        <f>YEAR(base[[#This Row],[Data]])</f>
        <v>2016</v>
      </c>
      <c r="D3952" s="7" t="str">
        <f>UPPER(TEXT(base[[#This Row],[Data]],"mmm"))</f>
        <v>AGO</v>
      </c>
      <c r="E3952" t="s">
        <v>10</v>
      </c>
      <c r="F3952" t="s">
        <v>14</v>
      </c>
      <c r="G3952" t="str">
        <f>PROPER(base[[#This Row],[Evento]]&amp;" "&amp;base[[#This Row],[Tipo]])</f>
        <v>Aniversário Teen</v>
      </c>
      <c r="H3952" t="s">
        <v>15</v>
      </c>
      <c r="I3952">
        <v>100</v>
      </c>
      <c r="J3952" s="3">
        <f>VLOOKUP(_xlfn.CONCAT(base[[#This Row],[Evento]],base[[#This Row],[Tipo]]),'[1]tabela de preços'!$D$4:$E$14,2,0)</f>
        <v>90</v>
      </c>
      <c r="K3952" s="3">
        <v>9000</v>
      </c>
      <c r="L3952" s="3">
        <v>3902</v>
      </c>
      <c r="M3952" s="3">
        <v>5098</v>
      </c>
      <c r="N3952" t="s">
        <v>24</v>
      </c>
    </row>
    <row r="3953" spans="2:14" hidden="1" x14ac:dyDescent="0.25">
      <c r="B3953" s="2">
        <v>42600</v>
      </c>
      <c r="C3953" s="7">
        <f>YEAR(base[[#This Row],[Data]])</f>
        <v>2016</v>
      </c>
      <c r="D3953" s="7" t="str">
        <f>UPPER(TEXT(base[[#This Row],[Data]],"mmm"))</f>
        <v>AGO</v>
      </c>
      <c r="E3953" t="s">
        <v>10</v>
      </c>
      <c r="F3953" t="s">
        <v>16</v>
      </c>
      <c r="G3953" t="str">
        <f>PROPER(base[[#This Row],[Evento]]&amp;" "&amp;base[[#This Row],[Tipo]])</f>
        <v>Aniversário Adulto</v>
      </c>
      <c r="H3953" t="s">
        <v>12</v>
      </c>
      <c r="I3953">
        <v>150</v>
      </c>
      <c r="J3953" s="3">
        <f>VLOOKUP(_xlfn.CONCAT(base[[#This Row],[Evento]],base[[#This Row],[Tipo]]),'[1]tabela de preços'!$D$4:$E$14,2,0)</f>
        <v>120</v>
      </c>
      <c r="K3953" s="3">
        <v>18000</v>
      </c>
      <c r="L3953" s="3">
        <v>7899</v>
      </c>
      <c r="M3953" s="3">
        <v>10101</v>
      </c>
      <c r="N3953" t="s">
        <v>24</v>
      </c>
    </row>
    <row r="3954" spans="2:14" hidden="1" x14ac:dyDescent="0.25">
      <c r="B3954" s="2">
        <v>42437</v>
      </c>
      <c r="C3954" s="7">
        <f>YEAR(base[[#This Row],[Data]])</f>
        <v>2016</v>
      </c>
      <c r="D3954" s="7" t="str">
        <f>UPPER(TEXT(base[[#This Row],[Data]],"mmm"))</f>
        <v>MAR</v>
      </c>
      <c r="E3954" t="s">
        <v>10</v>
      </c>
      <c r="F3954" t="s">
        <v>17</v>
      </c>
      <c r="G3954" t="str">
        <f>PROPER(base[[#This Row],[Evento]]&amp;" "&amp;base[[#This Row],[Tipo]])</f>
        <v>Aniversário Melhor Idade</v>
      </c>
      <c r="H3954" t="s">
        <v>15</v>
      </c>
      <c r="I3954">
        <v>70</v>
      </c>
      <c r="J3954" s="3">
        <f>VLOOKUP(_xlfn.CONCAT(base[[#This Row],[Evento]],base[[#This Row],[Tipo]]),'[1]tabela de preços'!$D$4:$E$14,2,0)</f>
        <v>120</v>
      </c>
      <c r="K3954" s="3">
        <v>8400</v>
      </c>
      <c r="L3954" s="3">
        <v>3426</v>
      </c>
      <c r="M3954" s="3">
        <v>4974</v>
      </c>
      <c r="N3954" t="s">
        <v>24</v>
      </c>
    </row>
    <row r="3955" spans="2:14" hidden="1" x14ac:dyDescent="0.25">
      <c r="B3955" s="2">
        <v>42786</v>
      </c>
      <c r="C3955" s="7">
        <f>YEAR(base[[#This Row],[Data]])</f>
        <v>2017</v>
      </c>
      <c r="D3955" s="7" t="str">
        <f>UPPER(TEXT(base[[#This Row],[Data]],"mmm"))</f>
        <v>FEV</v>
      </c>
      <c r="E3955" t="s">
        <v>18</v>
      </c>
      <c r="F3955" t="s">
        <v>16</v>
      </c>
      <c r="G3955" t="str">
        <f>PROPER(base[[#This Row],[Evento]]&amp;" "&amp;base[[#This Row],[Tipo]])</f>
        <v>Casamento Adulto</v>
      </c>
      <c r="H3955" t="s">
        <v>12</v>
      </c>
      <c r="I3955">
        <v>120</v>
      </c>
      <c r="J3955" s="3">
        <f>VLOOKUP(_xlfn.CONCAT(base[[#This Row],[Evento]],base[[#This Row],[Tipo]]),'[1]tabela de preços'!$D$4:$E$14,2,0)</f>
        <v>150</v>
      </c>
      <c r="K3955" s="3">
        <v>18000</v>
      </c>
      <c r="L3955" s="3">
        <v>7680</v>
      </c>
      <c r="M3955" s="3">
        <v>10320</v>
      </c>
      <c r="N3955" t="s">
        <v>24</v>
      </c>
    </row>
    <row r="3956" spans="2:14" hidden="1" x14ac:dyDescent="0.25">
      <c r="B3956" s="2">
        <v>42558</v>
      </c>
      <c r="C3956" s="7">
        <f>YEAR(base[[#This Row],[Data]])</f>
        <v>2016</v>
      </c>
      <c r="D3956" s="7" t="str">
        <f>UPPER(TEXT(base[[#This Row],[Data]],"mmm"))</f>
        <v>JUL</v>
      </c>
      <c r="E3956" t="s">
        <v>19</v>
      </c>
      <c r="F3956" t="s">
        <v>16</v>
      </c>
      <c r="G3956" t="str">
        <f>PROPER(base[[#This Row],[Evento]]&amp;" "&amp;base[[#This Row],[Tipo]])</f>
        <v>Bodas Adulto</v>
      </c>
      <c r="H3956" t="s">
        <v>15</v>
      </c>
      <c r="I3956">
        <v>100</v>
      </c>
      <c r="J3956" s="3">
        <f>VLOOKUP(_xlfn.CONCAT(base[[#This Row],[Evento]],base[[#This Row],[Tipo]]),'[1]tabela de preços'!$D$4:$E$14,2,0)</f>
        <v>150</v>
      </c>
      <c r="K3956" s="3">
        <v>15000</v>
      </c>
      <c r="L3956" s="3">
        <v>6580</v>
      </c>
      <c r="M3956" s="3">
        <v>8420</v>
      </c>
      <c r="N3956" t="s">
        <v>24</v>
      </c>
    </row>
    <row r="3957" spans="2:14" hidden="1" x14ac:dyDescent="0.25">
      <c r="B3957" s="2">
        <v>42619</v>
      </c>
      <c r="C3957" s="7">
        <f>YEAR(base[[#This Row],[Data]])</f>
        <v>2016</v>
      </c>
      <c r="D3957" s="7" t="str">
        <f>UPPER(TEXT(base[[#This Row],[Data]],"mmm"))</f>
        <v>SET</v>
      </c>
      <c r="E3957" t="s">
        <v>19</v>
      </c>
      <c r="F3957" t="s">
        <v>17</v>
      </c>
      <c r="G3957" t="str">
        <f>PROPER(base[[#This Row],[Evento]]&amp;" "&amp;base[[#This Row],[Tipo]])</f>
        <v>Bodas Melhor Idade</v>
      </c>
      <c r="H3957" t="s">
        <v>12</v>
      </c>
      <c r="I3957">
        <v>200</v>
      </c>
      <c r="J3957" s="3">
        <f>VLOOKUP(_xlfn.CONCAT(base[[#This Row],[Evento]],base[[#This Row],[Tipo]]),'[1]tabela de preços'!$D$4:$E$14,2,0)</f>
        <v>120</v>
      </c>
      <c r="K3957" s="3">
        <v>24000</v>
      </c>
      <c r="L3957" s="3">
        <v>9386</v>
      </c>
      <c r="M3957" s="3">
        <v>14614</v>
      </c>
      <c r="N3957" t="s">
        <v>24</v>
      </c>
    </row>
    <row r="3958" spans="2:14" hidden="1" x14ac:dyDescent="0.25">
      <c r="B3958" s="2">
        <v>42777</v>
      </c>
      <c r="C3958" s="7">
        <f>YEAR(base[[#This Row],[Data]])</f>
        <v>2017</v>
      </c>
      <c r="D3958" s="7" t="str">
        <f>UPPER(TEXT(base[[#This Row],[Data]],"mmm"))</f>
        <v>FEV</v>
      </c>
      <c r="E3958" t="s">
        <v>20</v>
      </c>
      <c r="F3958" t="s">
        <v>16</v>
      </c>
      <c r="G3958" t="str">
        <f>PROPER(base[[#This Row],[Evento]]&amp;" "&amp;base[[#This Row],[Tipo]])</f>
        <v>Empresa Adulto</v>
      </c>
      <c r="H3958" t="s">
        <v>15</v>
      </c>
      <c r="I3958">
        <v>50</v>
      </c>
      <c r="J3958" s="3">
        <f>VLOOKUP(_xlfn.CONCAT(base[[#This Row],[Evento]],base[[#This Row],[Tipo]]),'[1]tabela de preços'!$D$4:$E$14,2,0)</f>
        <v>100</v>
      </c>
      <c r="K3958" s="3">
        <v>5000</v>
      </c>
      <c r="L3958" s="3">
        <v>1878</v>
      </c>
      <c r="M3958" s="3">
        <v>3122</v>
      </c>
      <c r="N3958" t="s">
        <v>24</v>
      </c>
    </row>
    <row r="3959" spans="2:14" x14ac:dyDescent="0.25">
      <c r="B3959" s="2">
        <v>42747</v>
      </c>
      <c r="C3959" s="7">
        <f>YEAR(base[[#This Row],[Data]])</f>
        <v>2017</v>
      </c>
      <c r="D3959" s="7" t="str">
        <f>UPPER(TEXT(base[[#This Row],[Data]],"mmm"))</f>
        <v>JAN</v>
      </c>
      <c r="E3959" t="s">
        <v>21</v>
      </c>
      <c r="F3959" t="s">
        <v>14</v>
      </c>
      <c r="G3959" t="str">
        <f>PROPER(base[[#This Row],[Evento]]&amp;" "&amp;base[[#This Row],[Tipo]])</f>
        <v>15 Anos Teen</v>
      </c>
      <c r="H3959" t="s">
        <v>12</v>
      </c>
      <c r="I3959">
        <v>100</v>
      </c>
      <c r="J3959" s="3">
        <f>VLOOKUP(_xlfn.CONCAT(base[[#This Row],[Evento]],base[[#This Row],[Tipo]]),'[1]tabela de preços'!$D$4:$E$14,2,0)</f>
        <v>90</v>
      </c>
      <c r="K3959" s="3">
        <v>9000</v>
      </c>
      <c r="L3959" s="3">
        <v>3262</v>
      </c>
      <c r="M3959" s="3">
        <v>5738</v>
      </c>
      <c r="N3959" t="s">
        <v>24</v>
      </c>
    </row>
    <row r="3960" spans="2:14" hidden="1" x14ac:dyDescent="0.25">
      <c r="B3960" s="2">
        <v>42528</v>
      </c>
      <c r="C3960" s="7">
        <f>YEAR(base[[#This Row],[Data]])</f>
        <v>2016</v>
      </c>
      <c r="D3960" s="7" t="str">
        <f>UPPER(TEXT(base[[#This Row],[Data]],"mmm"))</f>
        <v>JUN</v>
      </c>
      <c r="E3960" t="s">
        <v>22</v>
      </c>
      <c r="F3960" t="s">
        <v>16</v>
      </c>
      <c r="G3960" t="str">
        <f>PROPER(base[[#This Row],[Evento]]&amp;" "&amp;base[[#This Row],[Tipo]])</f>
        <v>Despedida Adulto</v>
      </c>
      <c r="H3960" t="s">
        <v>15</v>
      </c>
      <c r="I3960">
        <v>150</v>
      </c>
      <c r="J3960" s="3">
        <f>VLOOKUP(_xlfn.CONCAT(base[[#This Row],[Evento]],base[[#This Row],[Tipo]]),'[1]tabela de preços'!$D$4:$E$14,2,0)</f>
        <v>120</v>
      </c>
      <c r="K3960" s="3">
        <v>18000</v>
      </c>
      <c r="L3960" s="3">
        <v>7823</v>
      </c>
      <c r="M3960" s="3">
        <v>10177</v>
      </c>
      <c r="N3960" t="s">
        <v>24</v>
      </c>
    </row>
    <row r="3961" spans="2:14" hidden="1" x14ac:dyDescent="0.25">
      <c r="B3961" s="2">
        <v>42894</v>
      </c>
      <c r="C3961" s="7">
        <f>YEAR(base[[#This Row],[Data]])</f>
        <v>2017</v>
      </c>
      <c r="D3961" s="7" t="str">
        <f>UPPER(TEXT(base[[#This Row],[Data]],"mmm"))</f>
        <v>JUN</v>
      </c>
      <c r="E3961" t="s">
        <v>10</v>
      </c>
      <c r="F3961" t="s">
        <v>11</v>
      </c>
      <c r="G3961" t="str">
        <f>PROPER(base[[#This Row],[Evento]]&amp;" "&amp;base[[#This Row],[Tipo]])</f>
        <v>Aniversário Infantil</v>
      </c>
      <c r="H3961" t="s">
        <v>12</v>
      </c>
      <c r="I3961">
        <v>50</v>
      </c>
      <c r="J3961" s="3">
        <f>VLOOKUP(_xlfn.CONCAT(base[[#This Row],[Evento]],base[[#This Row],[Tipo]]),'[1]tabela de preços'!$D$4:$E$14,2,0)</f>
        <v>70</v>
      </c>
      <c r="K3961" s="3">
        <v>3500</v>
      </c>
      <c r="L3961" s="3">
        <v>1425</v>
      </c>
      <c r="M3961" s="3">
        <v>2075</v>
      </c>
      <c r="N3961" t="s">
        <v>24</v>
      </c>
    </row>
    <row r="3962" spans="2:14" hidden="1" x14ac:dyDescent="0.25">
      <c r="B3962" s="2">
        <v>42591</v>
      </c>
      <c r="C3962" s="7">
        <f>YEAR(base[[#This Row],[Data]])</f>
        <v>2016</v>
      </c>
      <c r="D3962" s="7" t="str">
        <f>UPPER(TEXT(base[[#This Row],[Data]],"mmm"))</f>
        <v>AGO</v>
      </c>
      <c r="E3962" t="s">
        <v>10</v>
      </c>
      <c r="F3962" t="s">
        <v>14</v>
      </c>
      <c r="G3962" t="str">
        <f>PROPER(base[[#This Row],[Evento]]&amp;" "&amp;base[[#This Row],[Tipo]])</f>
        <v>Aniversário Teen</v>
      </c>
      <c r="H3962" t="s">
        <v>15</v>
      </c>
      <c r="I3962">
        <v>100</v>
      </c>
      <c r="J3962" s="3">
        <f>VLOOKUP(_xlfn.CONCAT(base[[#This Row],[Evento]],base[[#This Row],[Tipo]]),'[1]tabela de preços'!$D$4:$E$14,2,0)</f>
        <v>90</v>
      </c>
      <c r="K3962" s="3">
        <v>9000</v>
      </c>
      <c r="L3962" s="3">
        <v>3054</v>
      </c>
      <c r="M3962" s="3">
        <v>5946</v>
      </c>
      <c r="N3962" t="s">
        <v>24</v>
      </c>
    </row>
    <row r="3963" spans="2:14" hidden="1" x14ac:dyDescent="0.25">
      <c r="B3963" s="2">
        <v>42439</v>
      </c>
      <c r="C3963" s="7">
        <f>YEAR(base[[#This Row],[Data]])</f>
        <v>2016</v>
      </c>
      <c r="D3963" s="7" t="str">
        <f>UPPER(TEXT(base[[#This Row],[Data]],"mmm"))</f>
        <v>MAR</v>
      </c>
      <c r="E3963" t="s">
        <v>10</v>
      </c>
      <c r="F3963" t="s">
        <v>16</v>
      </c>
      <c r="G3963" t="str">
        <f>PROPER(base[[#This Row],[Evento]]&amp;" "&amp;base[[#This Row],[Tipo]])</f>
        <v>Aniversário Adulto</v>
      </c>
      <c r="H3963" t="s">
        <v>12</v>
      </c>
      <c r="I3963">
        <v>150</v>
      </c>
      <c r="J3963" s="3">
        <f>VLOOKUP(_xlfn.CONCAT(base[[#This Row],[Evento]],base[[#This Row],[Tipo]]),'[1]tabela de preços'!$D$4:$E$14,2,0)</f>
        <v>120</v>
      </c>
      <c r="K3963" s="3">
        <v>18000</v>
      </c>
      <c r="L3963" s="3">
        <v>6405</v>
      </c>
      <c r="M3963" s="3">
        <v>11595</v>
      </c>
      <c r="N3963" t="s">
        <v>24</v>
      </c>
    </row>
    <row r="3964" spans="2:14" hidden="1" x14ac:dyDescent="0.25">
      <c r="B3964" s="2">
        <v>42831</v>
      </c>
      <c r="C3964" s="7">
        <f>YEAR(base[[#This Row],[Data]])</f>
        <v>2017</v>
      </c>
      <c r="D3964" s="7" t="str">
        <f>UPPER(TEXT(base[[#This Row],[Data]],"mmm"))</f>
        <v>ABR</v>
      </c>
      <c r="E3964" t="s">
        <v>10</v>
      </c>
      <c r="F3964" t="s">
        <v>17</v>
      </c>
      <c r="G3964" t="str">
        <f>PROPER(base[[#This Row],[Evento]]&amp;" "&amp;base[[#This Row],[Tipo]])</f>
        <v>Aniversário Melhor Idade</v>
      </c>
      <c r="H3964" t="s">
        <v>15</v>
      </c>
      <c r="I3964">
        <v>70</v>
      </c>
      <c r="J3964" s="3">
        <f>VLOOKUP(_xlfn.CONCAT(base[[#This Row],[Evento]],base[[#This Row],[Tipo]]),'[1]tabela de preços'!$D$4:$E$14,2,0)</f>
        <v>120</v>
      </c>
      <c r="K3964" s="3">
        <v>8400</v>
      </c>
      <c r="L3964" s="3">
        <v>3081</v>
      </c>
      <c r="M3964" s="3">
        <v>5319</v>
      </c>
      <c r="N3964" t="s">
        <v>24</v>
      </c>
    </row>
    <row r="3965" spans="2:14" hidden="1" x14ac:dyDescent="0.25">
      <c r="B3965" s="2">
        <v>42446</v>
      </c>
      <c r="C3965" s="7">
        <f>YEAR(base[[#This Row],[Data]])</f>
        <v>2016</v>
      </c>
      <c r="D3965" s="7" t="str">
        <f>UPPER(TEXT(base[[#This Row],[Data]],"mmm"))</f>
        <v>MAR</v>
      </c>
      <c r="E3965" t="s">
        <v>18</v>
      </c>
      <c r="F3965" t="s">
        <v>16</v>
      </c>
      <c r="G3965" t="str">
        <f>PROPER(base[[#This Row],[Evento]]&amp;" "&amp;base[[#This Row],[Tipo]])</f>
        <v>Casamento Adulto</v>
      </c>
      <c r="H3965" t="s">
        <v>12</v>
      </c>
      <c r="I3965">
        <v>120</v>
      </c>
      <c r="J3965" s="3">
        <f>VLOOKUP(_xlfn.CONCAT(base[[#This Row],[Evento]],base[[#This Row],[Tipo]]),'[1]tabela de preços'!$D$4:$E$14,2,0)</f>
        <v>150</v>
      </c>
      <c r="K3965" s="3">
        <v>18000</v>
      </c>
      <c r="L3965" s="3">
        <v>6348</v>
      </c>
      <c r="M3965" s="3">
        <v>11652</v>
      </c>
      <c r="N3965" t="s">
        <v>24</v>
      </c>
    </row>
    <row r="3966" spans="2:14" hidden="1" x14ac:dyDescent="0.25">
      <c r="B3966" s="2">
        <v>42779</v>
      </c>
      <c r="C3966" s="7">
        <f>YEAR(base[[#This Row],[Data]])</f>
        <v>2017</v>
      </c>
      <c r="D3966" s="7" t="str">
        <f>UPPER(TEXT(base[[#This Row],[Data]],"mmm"))</f>
        <v>FEV</v>
      </c>
      <c r="E3966" t="s">
        <v>19</v>
      </c>
      <c r="F3966" t="s">
        <v>16</v>
      </c>
      <c r="G3966" t="str">
        <f>PROPER(base[[#This Row],[Evento]]&amp;" "&amp;base[[#This Row],[Tipo]])</f>
        <v>Bodas Adulto</v>
      </c>
      <c r="H3966" t="s">
        <v>15</v>
      </c>
      <c r="I3966">
        <v>100</v>
      </c>
      <c r="J3966" s="3">
        <f>VLOOKUP(_xlfn.CONCAT(base[[#This Row],[Evento]],base[[#This Row],[Tipo]]),'[1]tabela de preços'!$D$4:$E$14,2,0)</f>
        <v>150</v>
      </c>
      <c r="K3966" s="3">
        <v>15000</v>
      </c>
      <c r="L3966" s="3">
        <v>5037</v>
      </c>
      <c r="M3966" s="3">
        <v>9963</v>
      </c>
      <c r="N3966" t="s">
        <v>24</v>
      </c>
    </row>
    <row r="3967" spans="2:14" hidden="1" x14ac:dyDescent="0.25">
      <c r="B3967" s="2">
        <v>42419</v>
      </c>
      <c r="C3967" s="7">
        <f>YEAR(base[[#This Row],[Data]])</f>
        <v>2016</v>
      </c>
      <c r="D3967" s="7" t="str">
        <f>UPPER(TEXT(base[[#This Row],[Data]],"mmm"))</f>
        <v>FEV</v>
      </c>
      <c r="E3967" t="s">
        <v>19</v>
      </c>
      <c r="F3967" t="s">
        <v>17</v>
      </c>
      <c r="G3967" t="str">
        <f>PROPER(base[[#This Row],[Evento]]&amp;" "&amp;base[[#This Row],[Tipo]])</f>
        <v>Bodas Melhor Idade</v>
      </c>
      <c r="H3967" t="s">
        <v>12</v>
      </c>
      <c r="I3967">
        <v>200</v>
      </c>
      <c r="J3967" s="3">
        <f>VLOOKUP(_xlfn.CONCAT(base[[#This Row],[Evento]],base[[#This Row],[Tipo]]),'[1]tabela de preços'!$D$4:$E$14,2,0)</f>
        <v>120</v>
      </c>
      <c r="K3967" s="3">
        <v>24000</v>
      </c>
      <c r="L3967" s="3">
        <v>9031</v>
      </c>
      <c r="M3967" s="3">
        <v>14969</v>
      </c>
      <c r="N3967" t="s">
        <v>24</v>
      </c>
    </row>
    <row r="3968" spans="2:14" hidden="1" x14ac:dyDescent="0.25">
      <c r="B3968" s="2">
        <v>42937</v>
      </c>
      <c r="C3968" s="7">
        <f>YEAR(base[[#This Row],[Data]])</f>
        <v>2017</v>
      </c>
      <c r="D3968" s="7" t="str">
        <f>UPPER(TEXT(base[[#This Row],[Data]],"mmm"))</f>
        <v>JUL</v>
      </c>
      <c r="E3968" t="s">
        <v>20</v>
      </c>
      <c r="F3968" t="s">
        <v>16</v>
      </c>
      <c r="G3968" t="str">
        <f>PROPER(base[[#This Row],[Evento]]&amp;" "&amp;base[[#This Row],[Tipo]])</f>
        <v>Empresa Adulto</v>
      </c>
      <c r="H3968" t="s">
        <v>15</v>
      </c>
      <c r="I3968">
        <v>50</v>
      </c>
      <c r="J3968" s="3">
        <f>VLOOKUP(_xlfn.CONCAT(base[[#This Row],[Evento]],base[[#This Row],[Tipo]]),'[1]tabela de preços'!$D$4:$E$14,2,0)</f>
        <v>100</v>
      </c>
      <c r="K3968" s="3">
        <v>5000</v>
      </c>
      <c r="L3968" s="3">
        <v>1936</v>
      </c>
      <c r="M3968" s="3">
        <v>3064</v>
      </c>
      <c r="N3968" t="s">
        <v>24</v>
      </c>
    </row>
    <row r="3969" spans="2:14" hidden="1" x14ac:dyDescent="0.25">
      <c r="B3969" s="2">
        <v>43009</v>
      </c>
      <c r="C3969" s="7">
        <f>YEAR(base[[#This Row],[Data]])</f>
        <v>2017</v>
      </c>
      <c r="D3969" s="7" t="str">
        <f>UPPER(TEXT(base[[#This Row],[Data]],"mmm"))</f>
        <v>OUT</v>
      </c>
      <c r="E3969" t="s">
        <v>21</v>
      </c>
      <c r="F3969" t="s">
        <v>14</v>
      </c>
      <c r="G3969" t="str">
        <f>PROPER(base[[#This Row],[Evento]]&amp;" "&amp;base[[#This Row],[Tipo]])</f>
        <v>15 Anos Teen</v>
      </c>
      <c r="H3969" t="s">
        <v>12</v>
      </c>
      <c r="I3969">
        <v>100</v>
      </c>
      <c r="J3969" s="3">
        <f>VLOOKUP(_xlfn.CONCAT(base[[#This Row],[Evento]],base[[#This Row],[Tipo]]),'[1]tabela de preços'!$D$4:$E$14,2,0)</f>
        <v>90</v>
      </c>
      <c r="K3969" s="3">
        <v>9000</v>
      </c>
      <c r="L3969" s="3">
        <v>3758</v>
      </c>
      <c r="M3969" s="3">
        <v>5242</v>
      </c>
      <c r="N3969" t="s">
        <v>24</v>
      </c>
    </row>
    <row r="3970" spans="2:14" hidden="1" x14ac:dyDescent="0.25">
      <c r="B3970" s="2">
        <v>42899</v>
      </c>
      <c r="C3970" s="7">
        <f>YEAR(base[[#This Row],[Data]])</f>
        <v>2017</v>
      </c>
      <c r="D3970" s="7" t="str">
        <f>UPPER(TEXT(base[[#This Row],[Data]],"mmm"))</f>
        <v>JUN</v>
      </c>
      <c r="E3970" t="s">
        <v>22</v>
      </c>
      <c r="F3970" t="s">
        <v>16</v>
      </c>
      <c r="G3970" t="str">
        <f>PROPER(base[[#This Row],[Evento]]&amp;" "&amp;base[[#This Row],[Tipo]])</f>
        <v>Despedida Adulto</v>
      </c>
      <c r="H3970" t="s">
        <v>15</v>
      </c>
      <c r="I3970">
        <v>150</v>
      </c>
      <c r="J3970" s="3">
        <f>VLOOKUP(_xlfn.CONCAT(base[[#This Row],[Evento]],base[[#This Row],[Tipo]]),'[1]tabela de preços'!$D$4:$E$14,2,0)</f>
        <v>120</v>
      </c>
      <c r="K3970" s="3">
        <v>18000</v>
      </c>
      <c r="L3970" s="3">
        <v>6134</v>
      </c>
      <c r="M3970" s="3">
        <v>11866</v>
      </c>
      <c r="N3970" t="s">
        <v>24</v>
      </c>
    </row>
    <row r="3971" spans="2:14" hidden="1" x14ac:dyDescent="0.25">
      <c r="B3971" s="2">
        <v>42597</v>
      </c>
      <c r="C3971" s="7">
        <f>YEAR(base[[#This Row],[Data]])</f>
        <v>2016</v>
      </c>
      <c r="D3971" s="7" t="str">
        <f>UPPER(TEXT(base[[#This Row],[Data]],"mmm"))</f>
        <v>AGO</v>
      </c>
      <c r="E3971" t="s">
        <v>10</v>
      </c>
      <c r="F3971" t="s">
        <v>11</v>
      </c>
      <c r="G3971" t="str">
        <f>PROPER(base[[#This Row],[Evento]]&amp;" "&amp;base[[#This Row],[Tipo]])</f>
        <v>Aniversário Infantil</v>
      </c>
      <c r="H3971" t="s">
        <v>12</v>
      </c>
      <c r="I3971">
        <v>50</v>
      </c>
      <c r="J3971" s="3">
        <f>VLOOKUP(_xlfn.CONCAT(base[[#This Row],[Evento]],base[[#This Row],[Tipo]]),'[1]tabela de preços'!$D$4:$E$14,2,0)</f>
        <v>70</v>
      </c>
      <c r="K3971" s="3">
        <v>3500</v>
      </c>
      <c r="L3971" s="3">
        <v>1538</v>
      </c>
      <c r="M3971" s="3">
        <v>1962</v>
      </c>
      <c r="N3971" t="s">
        <v>24</v>
      </c>
    </row>
    <row r="3972" spans="2:14" hidden="1" x14ac:dyDescent="0.25">
      <c r="B3972" s="2">
        <v>42596</v>
      </c>
      <c r="C3972" s="7">
        <f>YEAR(base[[#This Row],[Data]])</f>
        <v>2016</v>
      </c>
      <c r="D3972" s="7" t="str">
        <f>UPPER(TEXT(base[[#This Row],[Data]],"mmm"))</f>
        <v>AGO</v>
      </c>
      <c r="E3972" t="s">
        <v>10</v>
      </c>
      <c r="F3972" t="s">
        <v>14</v>
      </c>
      <c r="G3972" t="str">
        <f>PROPER(base[[#This Row],[Evento]]&amp;" "&amp;base[[#This Row],[Tipo]])</f>
        <v>Aniversário Teen</v>
      </c>
      <c r="H3972" t="s">
        <v>15</v>
      </c>
      <c r="I3972">
        <v>100</v>
      </c>
      <c r="J3972" s="3">
        <f>VLOOKUP(_xlfn.CONCAT(base[[#This Row],[Evento]],base[[#This Row],[Tipo]]),'[1]tabela de preços'!$D$4:$E$14,2,0)</f>
        <v>90</v>
      </c>
      <c r="K3972" s="3">
        <v>9000</v>
      </c>
      <c r="L3972" s="3">
        <v>3211</v>
      </c>
      <c r="M3972" s="3">
        <v>5789</v>
      </c>
      <c r="N3972" t="s">
        <v>24</v>
      </c>
    </row>
    <row r="3973" spans="2:14" hidden="1" x14ac:dyDescent="0.25">
      <c r="B3973" s="2">
        <v>42455</v>
      </c>
      <c r="C3973" s="7">
        <f>YEAR(base[[#This Row],[Data]])</f>
        <v>2016</v>
      </c>
      <c r="D3973" s="7" t="str">
        <f>UPPER(TEXT(base[[#This Row],[Data]],"mmm"))</f>
        <v>MAR</v>
      </c>
      <c r="E3973" t="s">
        <v>10</v>
      </c>
      <c r="F3973" t="s">
        <v>16</v>
      </c>
      <c r="G3973" t="str">
        <f>PROPER(base[[#This Row],[Evento]]&amp;" "&amp;base[[#This Row],[Tipo]])</f>
        <v>Aniversário Adulto</v>
      </c>
      <c r="H3973" t="s">
        <v>12</v>
      </c>
      <c r="I3973">
        <v>150</v>
      </c>
      <c r="J3973" s="3">
        <f>VLOOKUP(_xlfn.CONCAT(base[[#This Row],[Evento]],base[[#This Row],[Tipo]]),'[1]tabela de preços'!$D$4:$E$14,2,0)</f>
        <v>120</v>
      </c>
      <c r="K3973" s="3">
        <v>18000</v>
      </c>
      <c r="L3973" s="3">
        <v>7472</v>
      </c>
      <c r="M3973" s="3">
        <v>10528</v>
      </c>
      <c r="N3973" t="s">
        <v>24</v>
      </c>
    </row>
    <row r="3974" spans="2:14" hidden="1" x14ac:dyDescent="0.25">
      <c r="B3974" s="2">
        <v>42540</v>
      </c>
      <c r="C3974" s="7">
        <f>YEAR(base[[#This Row],[Data]])</f>
        <v>2016</v>
      </c>
      <c r="D3974" s="7" t="str">
        <f>UPPER(TEXT(base[[#This Row],[Data]],"mmm"))</f>
        <v>JUN</v>
      </c>
      <c r="E3974" t="s">
        <v>10</v>
      </c>
      <c r="F3974" t="s">
        <v>17</v>
      </c>
      <c r="G3974" t="str">
        <f>PROPER(base[[#This Row],[Evento]]&amp;" "&amp;base[[#This Row],[Tipo]])</f>
        <v>Aniversário Melhor Idade</v>
      </c>
      <c r="H3974" t="s">
        <v>15</v>
      </c>
      <c r="I3974">
        <v>70</v>
      </c>
      <c r="J3974" s="3">
        <f>VLOOKUP(_xlfn.CONCAT(base[[#This Row],[Evento]],base[[#This Row],[Tipo]]),'[1]tabela de preços'!$D$4:$E$14,2,0)</f>
        <v>120</v>
      </c>
      <c r="K3974" s="3">
        <v>8400</v>
      </c>
      <c r="L3974" s="3">
        <v>3282</v>
      </c>
      <c r="M3974" s="3">
        <v>5118</v>
      </c>
      <c r="N3974" t="s">
        <v>24</v>
      </c>
    </row>
    <row r="3975" spans="2:14" hidden="1" x14ac:dyDescent="0.25">
      <c r="B3975" s="2">
        <v>43022</v>
      </c>
      <c r="C3975" s="7">
        <f>YEAR(base[[#This Row],[Data]])</f>
        <v>2017</v>
      </c>
      <c r="D3975" s="7" t="str">
        <f>UPPER(TEXT(base[[#This Row],[Data]],"mmm"))</f>
        <v>OUT</v>
      </c>
      <c r="E3975" t="s">
        <v>18</v>
      </c>
      <c r="F3975" t="s">
        <v>16</v>
      </c>
      <c r="G3975" t="str">
        <f>PROPER(base[[#This Row],[Evento]]&amp;" "&amp;base[[#This Row],[Tipo]])</f>
        <v>Casamento Adulto</v>
      </c>
      <c r="H3975" t="s">
        <v>12</v>
      </c>
      <c r="I3975">
        <v>120</v>
      </c>
      <c r="J3975" s="3">
        <f>VLOOKUP(_xlfn.CONCAT(base[[#This Row],[Evento]],base[[#This Row],[Tipo]]),'[1]tabela de preços'!$D$4:$E$14,2,0)</f>
        <v>150</v>
      </c>
      <c r="K3975" s="3">
        <v>18000</v>
      </c>
      <c r="L3975" s="3">
        <v>7380</v>
      </c>
      <c r="M3975" s="3">
        <v>10620</v>
      </c>
      <c r="N3975" t="s">
        <v>24</v>
      </c>
    </row>
    <row r="3976" spans="2:14" hidden="1" x14ac:dyDescent="0.25">
      <c r="B3976" s="2">
        <v>42837</v>
      </c>
      <c r="C3976" s="7">
        <f>YEAR(base[[#This Row],[Data]])</f>
        <v>2017</v>
      </c>
      <c r="D3976" s="7" t="str">
        <f>UPPER(TEXT(base[[#This Row],[Data]],"mmm"))</f>
        <v>ABR</v>
      </c>
      <c r="E3976" t="s">
        <v>19</v>
      </c>
      <c r="F3976" t="s">
        <v>16</v>
      </c>
      <c r="G3976" t="str">
        <f>PROPER(base[[#This Row],[Evento]]&amp;" "&amp;base[[#This Row],[Tipo]])</f>
        <v>Bodas Adulto</v>
      </c>
      <c r="H3976" t="s">
        <v>15</v>
      </c>
      <c r="I3976">
        <v>100</v>
      </c>
      <c r="J3976" s="3">
        <f>VLOOKUP(_xlfn.CONCAT(base[[#This Row],[Evento]],base[[#This Row],[Tipo]]),'[1]tabela de preços'!$D$4:$E$14,2,0)</f>
        <v>150</v>
      </c>
      <c r="K3976" s="3">
        <v>15000</v>
      </c>
      <c r="L3976" s="3">
        <v>5767</v>
      </c>
      <c r="M3976" s="3">
        <v>9233</v>
      </c>
      <c r="N3976" t="s">
        <v>24</v>
      </c>
    </row>
    <row r="3977" spans="2:14" hidden="1" x14ac:dyDescent="0.25">
      <c r="B3977" s="2">
        <v>42633</v>
      </c>
      <c r="C3977" s="7">
        <f>YEAR(base[[#This Row],[Data]])</f>
        <v>2016</v>
      </c>
      <c r="D3977" s="7" t="str">
        <f>UPPER(TEXT(base[[#This Row],[Data]],"mmm"))</f>
        <v>SET</v>
      </c>
      <c r="E3977" t="s">
        <v>19</v>
      </c>
      <c r="F3977" t="s">
        <v>17</v>
      </c>
      <c r="G3977" t="str">
        <f>PROPER(base[[#This Row],[Evento]]&amp;" "&amp;base[[#This Row],[Tipo]])</f>
        <v>Bodas Melhor Idade</v>
      </c>
      <c r="H3977" t="s">
        <v>12</v>
      </c>
      <c r="I3977">
        <v>200</v>
      </c>
      <c r="J3977" s="3">
        <f>VLOOKUP(_xlfn.CONCAT(base[[#This Row],[Evento]],base[[#This Row],[Tipo]]),'[1]tabela de preços'!$D$4:$E$14,2,0)</f>
        <v>120</v>
      </c>
      <c r="K3977" s="3">
        <v>24000</v>
      </c>
      <c r="L3977" s="3">
        <v>8409</v>
      </c>
      <c r="M3977" s="3">
        <v>15591</v>
      </c>
      <c r="N3977" t="s">
        <v>24</v>
      </c>
    </row>
    <row r="3978" spans="2:14" hidden="1" x14ac:dyDescent="0.25">
      <c r="B3978" s="2">
        <v>42697</v>
      </c>
      <c r="C3978" s="7">
        <f>YEAR(base[[#This Row],[Data]])</f>
        <v>2016</v>
      </c>
      <c r="D3978" s="7" t="str">
        <f>UPPER(TEXT(base[[#This Row],[Data]],"mmm"))</f>
        <v>NOV</v>
      </c>
      <c r="E3978" t="s">
        <v>20</v>
      </c>
      <c r="F3978" t="s">
        <v>16</v>
      </c>
      <c r="G3978" t="str">
        <f>PROPER(base[[#This Row],[Evento]]&amp;" "&amp;base[[#This Row],[Tipo]])</f>
        <v>Empresa Adulto</v>
      </c>
      <c r="H3978" t="s">
        <v>15</v>
      </c>
      <c r="I3978">
        <v>50</v>
      </c>
      <c r="J3978" s="3">
        <f>VLOOKUP(_xlfn.CONCAT(base[[#This Row],[Evento]],base[[#This Row],[Tipo]]),'[1]tabela de preços'!$D$4:$E$14,2,0)</f>
        <v>100</v>
      </c>
      <c r="K3978" s="3">
        <v>5000</v>
      </c>
      <c r="L3978" s="3">
        <v>2115</v>
      </c>
      <c r="M3978" s="3">
        <v>2885</v>
      </c>
      <c r="N3978" t="s">
        <v>24</v>
      </c>
    </row>
    <row r="3979" spans="2:14" hidden="1" x14ac:dyDescent="0.25">
      <c r="B3979" s="2">
        <v>42724</v>
      </c>
      <c r="C3979" s="7">
        <f>YEAR(base[[#This Row],[Data]])</f>
        <v>2016</v>
      </c>
      <c r="D3979" s="7" t="str">
        <f>UPPER(TEXT(base[[#This Row],[Data]],"mmm"))</f>
        <v>DEZ</v>
      </c>
      <c r="E3979" t="s">
        <v>21</v>
      </c>
      <c r="F3979" t="s">
        <v>14</v>
      </c>
      <c r="G3979" t="str">
        <f>PROPER(base[[#This Row],[Evento]]&amp;" "&amp;base[[#This Row],[Tipo]])</f>
        <v>15 Anos Teen</v>
      </c>
      <c r="H3979" t="s">
        <v>12</v>
      </c>
      <c r="I3979">
        <v>100</v>
      </c>
      <c r="J3979" s="3">
        <f>VLOOKUP(_xlfn.CONCAT(base[[#This Row],[Evento]],base[[#This Row],[Tipo]]),'[1]tabela de preços'!$D$4:$E$14,2,0)</f>
        <v>90</v>
      </c>
      <c r="K3979" s="3">
        <v>9000</v>
      </c>
      <c r="L3979" s="3">
        <v>3667</v>
      </c>
      <c r="M3979" s="3">
        <v>5333</v>
      </c>
      <c r="N3979" t="s">
        <v>24</v>
      </c>
    </row>
    <row r="3980" spans="2:14" hidden="1" x14ac:dyDescent="0.25">
      <c r="B3980" s="2">
        <v>42712</v>
      </c>
      <c r="C3980" s="7">
        <f>YEAR(base[[#This Row],[Data]])</f>
        <v>2016</v>
      </c>
      <c r="D3980" s="7" t="str">
        <f>UPPER(TEXT(base[[#This Row],[Data]],"mmm"))</f>
        <v>DEZ</v>
      </c>
      <c r="E3980" t="s">
        <v>22</v>
      </c>
      <c r="F3980" t="s">
        <v>16</v>
      </c>
      <c r="G3980" t="str">
        <f>PROPER(base[[#This Row],[Evento]]&amp;" "&amp;base[[#This Row],[Tipo]])</f>
        <v>Despedida Adulto</v>
      </c>
      <c r="H3980" t="s">
        <v>15</v>
      </c>
      <c r="I3980">
        <v>150</v>
      </c>
      <c r="J3980" s="3">
        <f>VLOOKUP(_xlfn.CONCAT(base[[#This Row],[Evento]],base[[#This Row],[Tipo]]),'[1]tabela de preços'!$D$4:$E$14,2,0)</f>
        <v>120</v>
      </c>
      <c r="K3980" s="3">
        <v>18000</v>
      </c>
      <c r="L3980" s="3">
        <v>6332</v>
      </c>
      <c r="M3980" s="3">
        <v>11668</v>
      </c>
      <c r="N3980" t="s">
        <v>24</v>
      </c>
    </row>
    <row r="3981" spans="2:14" hidden="1" x14ac:dyDescent="0.25">
      <c r="B3981" s="2">
        <v>43044</v>
      </c>
      <c r="C3981" s="7">
        <f>YEAR(base[[#This Row],[Data]])</f>
        <v>2017</v>
      </c>
      <c r="D3981" s="7" t="str">
        <f>UPPER(TEXT(base[[#This Row],[Data]],"mmm"))</f>
        <v>NOV</v>
      </c>
      <c r="E3981" t="s">
        <v>10</v>
      </c>
      <c r="F3981" t="s">
        <v>11</v>
      </c>
      <c r="G3981" t="str">
        <f>PROPER(base[[#This Row],[Evento]]&amp;" "&amp;base[[#This Row],[Tipo]])</f>
        <v>Aniversário Infantil</v>
      </c>
      <c r="H3981" t="s">
        <v>12</v>
      </c>
      <c r="I3981">
        <v>50</v>
      </c>
      <c r="J3981" s="3">
        <f>VLOOKUP(_xlfn.CONCAT(base[[#This Row],[Evento]],base[[#This Row],[Tipo]]),'[1]tabela de preços'!$D$4:$E$14,2,0)</f>
        <v>70</v>
      </c>
      <c r="K3981" s="3">
        <v>3500</v>
      </c>
      <c r="L3981" s="3">
        <v>1235</v>
      </c>
      <c r="M3981" s="3">
        <v>2265</v>
      </c>
      <c r="N3981" t="s">
        <v>24</v>
      </c>
    </row>
    <row r="3982" spans="2:14" hidden="1" x14ac:dyDescent="0.25">
      <c r="B3982" s="2">
        <v>42681</v>
      </c>
      <c r="C3982" s="7">
        <f>YEAR(base[[#This Row],[Data]])</f>
        <v>2016</v>
      </c>
      <c r="D3982" s="7" t="str">
        <f>UPPER(TEXT(base[[#This Row],[Data]],"mmm"))</f>
        <v>NOV</v>
      </c>
      <c r="E3982" t="s">
        <v>10</v>
      </c>
      <c r="F3982" t="s">
        <v>14</v>
      </c>
      <c r="G3982" t="str">
        <f>PROPER(base[[#This Row],[Evento]]&amp;" "&amp;base[[#This Row],[Tipo]])</f>
        <v>Aniversário Teen</v>
      </c>
      <c r="H3982" t="s">
        <v>15</v>
      </c>
      <c r="I3982">
        <v>100</v>
      </c>
      <c r="J3982" s="3">
        <f>VLOOKUP(_xlfn.CONCAT(base[[#This Row],[Evento]],base[[#This Row],[Tipo]]),'[1]tabela de preços'!$D$4:$E$14,2,0)</f>
        <v>90</v>
      </c>
      <c r="K3982" s="3">
        <v>9000</v>
      </c>
      <c r="L3982" s="3">
        <v>3249</v>
      </c>
      <c r="M3982" s="3">
        <v>5751</v>
      </c>
      <c r="N3982" t="s">
        <v>24</v>
      </c>
    </row>
    <row r="3983" spans="2:14" hidden="1" x14ac:dyDescent="0.25">
      <c r="B3983" s="2">
        <v>43030</v>
      </c>
      <c r="C3983" s="7">
        <f>YEAR(base[[#This Row],[Data]])</f>
        <v>2017</v>
      </c>
      <c r="D3983" s="7" t="str">
        <f>UPPER(TEXT(base[[#This Row],[Data]],"mmm"))</f>
        <v>OUT</v>
      </c>
      <c r="E3983" t="s">
        <v>10</v>
      </c>
      <c r="F3983" t="s">
        <v>16</v>
      </c>
      <c r="G3983" t="str">
        <f>PROPER(base[[#This Row],[Evento]]&amp;" "&amp;base[[#This Row],[Tipo]])</f>
        <v>Aniversário Adulto</v>
      </c>
      <c r="H3983" t="s">
        <v>12</v>
      </c>
      <c r="I3983">
        <v>150</v>
      </c>
      <c r="J3983" s="3">
        <f>VLOOKUP(_xlfn.CONCAT(base[[#This Row],[Evento]],base[[#This Row],[Tipo]]),'[1]tabela de preços'!$D$4:$E$14,2,0)</f>
        <v>120</v>
      </c>
      <c r="K3983" s="3">
        <v>18000</v>
      </c>
      <c r="L3983" s="3">
        <v>7324</v>
      </c>
      <c r="M3983" s="3">
        <v>10676</v>
      </c>
      <c r="N3983" t="s">
        <v>24</v>
      </c>
    </row>
    <row r="3984" spans="2:14" hidden="1" x14ac:dyDescent="0.25">
      <c r="B3984" s="2">
        <v>42496</v>
      </c>
      <c r="C3984" s="7">
        <f>YEAR(base[[#This Row],[Data]])</f>
        <v>2016</v>
      </c>
      <c r="D3984" s="7" t="str">
        <f>UPPER(TEXT(base[[#This Row],[Data]],"mmm"))</f>
        <v>MAI</v>
      </c>
      <c r="E3984" t="s">
        <v>10</v>
      </c>
      <c r="F3984" t="s">
        <v>17</v>
      </c>
      <c r="G3984" t="str">
        <f>PROPER(base[[#This Row],[Evento]]&amp;" "&amp;base[[#This Row],[Tipo]])</f>
        <v>Aniversário Melhor Idade</v>
      </c>
      <c r="H3984" t="s">
        <v>15</v>
      </c>
      <c r="I3984">
        <v>70</v>
      </c>
      <c r="J3984" s="3">
        <f>VLOOKUP(_xlfn.CONCAT(base[[#This Row],[Evento]],base[[#This Row],[Tipo]]),'[1]tabela de preços'!$D$4:$E$14,2,0)</f>
        <v>120</v>
      </c>
      <c r="K3984" s="3">
        <v>8400</v>
      </c>
      <c r="L3984" s="3">
        <v>3186</v>
      </c>
      <c r="M3984" s="3">
        <v>5214</v>
      </c>
      <c r="N3984" t="s">
        <v>24</v>
      </c>
    </row>
    <row r="3985" spans="2:14" hidden="1" x14ac:dyDescent="0.25">
      <c r="B3985" s="2">
        <v>42555</v>
      </c>
      <c r="C3985" s="7">
        <f>YEAR(base[[#This Row],[Data]])</f>
        <v>2016</v>
      </c>
      <c r="D3985" s="7" t="str">
        <f>UPPER(TEXT(base[[#This Row],[Data]],"mmm"))</f>
        <v>JUL</v>
      </c>
      <c r="E3985" t="s">
        <v>18</v>
      </c>
      <c r="F3985" t="s">
        <v>16</v>
      </c>
      <c r="G3985" t="str">
        <f>PROPER(base[[#This Row],[Evento]]&amp;" "&amp;base[[#This Row],[Tipo]])</f>
        <v>Casamento Adulto</v>
      </c>
      <c r="H3985" t="s">
        <v>12</v>
      </c>
      <c r="I3985">
        <v>120</v>
      </c>
      <c r="J3985" s="3">
        <f>VLOOKUP(_xlfn.CONCAT(base[[#This Row],[Evento]],base[[#This Row],[Tipo]]),'[1]tabela de preços'!$D$4:$E$14,2,0)</f>
        <v>150</v>
      </c>
      <c r="K3985" s="3">
        <v>18000</v>
      </c>
      <c r="L3985" s="3">
        <v>6913</v>
      </c>
      <c r="M3985" s="3">
        <v>11087</v>
      </c>
      <c r="N3985" t="s">
        <v>24</v>
      </c>
    </row>
    <row r="3986" spans="2:14" hidden="1" x14ac:dyDescent="0.25">
      <c r="B3986" s="2">
        <v>42640</v>
      </c>
      <c r="C3986" s="7">
        <f>YEAR(base[[#This Row],[Data]])</f>
        <v>2016</v>
      </c>
      <c r="D3986" s="7" t="str">
        <f>UPPER(TEXT(base[[#This Row],[Data]],"mmm"))</f>
        <v>SET</v>
      </c>
      <c r="E3986" t="s">
        <v>19</v>
      </c>
      <c r="F3986" t="s">
        <v>16</v>
      </c>
      <c r="G3986" t="str">
        <f>PROPER(base[[#This Row],[Evento]]&amp;" "&amp;base[[#This Row],[Tipo]])</f>
        <v>Bodas Adulto</v>
      </c>
      <c r="H3986" t="s">
        <v>15</v>
      </c>
      <c r="I3986">
        <v>100</v>
      </c>
      <c r="J3986" s="3">
        <f>VLOOKUP(_xlfn.CONCAT(base[[#This Row],[Evento]],base[[#This Row],[Tipo]]),'[1]tabela de preços'!$D$4:$E$14,2,0)</f>
        <v>150</v>
      </c>
      <c r="K3986" s="3">
        <v>15000</v>
      </c>
      <c r="L3986" s="3">
        <v>5272</v>
      </c>
      <c r="M3986" s="3">
        <v>9728</v>
      </c>
      <c r="N3986" t="s">
        <v>24</v>
      </c>
    </row>
    <row r="3987" spans="2:14" hidden="1" x14ac:dyDescent="0.25">
      <c r="B3987" s="2">
        <v>42787</v>
      </c>
      <c r="C3987" s="7">
        <f>YEAR(base[[#This Row],[Data]])</f>
        <v>2017</v>
      </c>
      <c r="D3987" s="7" t="str">
        <f>UPPER(TEXT(base[[#This Row],[Data]],"mmm"))</f>
        <v>FEV</v>
      </c>
      <c r="E3987" t="s">
        <v>19</v>
      </c>
      <c r="F3987" t="s">
        <v>17</v>
      </c>
      <c r="G3987" t="str">
        <f>PROPER(base[[#This Row],[Evento]]&amp;" "&amp;base[[#This Row],[Tipo]])</f>
        <v>Bodas Melhor Idade</v>
      </c>
      <c r="H3987" t="s">
        <v>12</v>
      </c>
      <c r="I3987">
        <v>200</v>
      </c>
      <c r="J3987" s="3">
        <f>VLOOKUP(_xlfn.CONCAT(base[[#This Row],[Evento]],base[[#This Row],[Tipo]]),'[1]tabela de preços'!$D$4:$E$14,2,0)</f>
        <v>120</v>
      </c>
      <c r="K3987" s="3">
        <v>24000</v>
      </c>
      <c r="L3987" s="3">
        <v>9201</v>
      </c>
      <c r="M3987" s="3">
        <v>14799</v>
      </c>
      <c r="N3987" t="s">
        <v>24</v>
      </c>
    </row>
    <row r="3988" spans="2:14" hidden="1" x14ac:dyDescent="0.25">
      <c r="B3988" s="2">
        <v>42831</v>
      </c>
      <c r="C3988" s="7">
        <f>YEAR(base[[#This Row],[Data]])</f>
        <v>2017</v>
      </c>
      <c r="D3988" s="7" t="str">
        <f>UPPER(TEXT(base[[#This Row],[Data]],"mmm"))</f>
        <v>ABR</v>
      </c>
      <c r="E3988" t="s">
        <v>20</v>
      </c>
      <c r="F3988" t="s">
        <v>16</v>
      </c>
      <c r="G3988" t="str">
        <f>PROPER(base[[#This Row],[Evento]]&amp;" "&amp;base[[#This Row],[Tipo]])</f>
        <v>Empresa Adulto</v>
      </c>
      <c r="H3988" t="s">
        <v>15</v>
      </c>
      <c r="I3988">
        <v>50</v>
      </c>
      <c r="J3988" s="3">
        <f>VLOOKUP(_xlfn.CONCAT(base[[#This Row],[Evento]],base[[#This Row],[Tipo]]),'[1]tabela de preços'!$D$4:$E$14,2,0)</f>
        <v>100</v>
      </c>
      <c r="K3988" s="3">
        <v>5000</v>
      </c>
      <c r="L3988" s="3">
        <v>2016</v>
      </c>
      <c r="M3988" s="3">
        <v>2984</v>
      </c>
      <c r="N3988" t="s">
        <v>24</v>
      </c>
    </row>
    <row r="3989" spans="2:14" hidden="1" x14ac:dyDescent="0.25">
      <c r="B3989" s="2">
        <v>42968</v>
      </c>
      <c r="C3989" s="7">
        <f>YEAR(base[[#This Row],[Data]])</f>
        <v>2017</v>
      </c>
      <c r="D3989" s="7" t="str">
        <f>UPPER(TEXT(base[[#This Row],[Data]],"mmm"))</f>
        <v>AGO</v>
      </c>
      <c r="E3989" t="s">
        <v>21</v>
      </c>
      <c r="F3989" t="s">
        <v>14</v>
      </c>
      <c r="G3989" t="str">
        <f>PROPER(base[[#This Row],[Evento]]&amp;" "&amp;base[[#This Row],[Tipo]])</f>
        <v>15 Anos Teen</v>
      </c>
      <c r="H3989" t="s">
        <v>12</v>
      </c>
      <c r="I3989">
        <v>100</v>
      </c>
      <c r="J3989" s="3">
        <f>VLOOKUP(_xlfn.CONCAT(base[[#This Row],[Evento]],base[[#This Row],[Tipo]]),'[1]tabela de preços'!$D$4:$E$14,2,0)</f>
        <v>90</v>
      </c>
      <c r="K3989" s="3">
        <v>9000</v>
      </c>
      <c r="L3989" s="3">
        <v>3485</v>
      </c>
      <c r="M3989" s="3">
        <v>5515</v>
      </c>
      <c r="N3989" t="s">
        <v>24</v>
      </c>
    </row>
    <row r="3990" spans="2:14" hidden="1" x14ac:dyDescent="0.25">
      <c r="B3990" s="2">
        <v>42859</v>
      </c>
      <c r="C3990" s="7">
        <f>YEAR(base[[#This Row],[Data]])</f>
        <v>2017</v>
      </c>
      <c r="D3990" s="7" t="str">
        <f>UPPER(TEXT(base[[#This Row],[Data]],"mmm"))</f>
        <v>MAI</v>
      </c>
      <c r="E3990" t="s">
        <v>22</v>
      </c>
      <c r="F3990" t="s">
        <v>16</v>
      </c>
      <c r="G3990" t="str">
        <f>PROPER(base[[#This Row],[Evento]]&amp;" "&amp;base[[#This Row],[Tipo]])</f>
        <v>Despedida Adulto</v>
      </c>
      <c r="H3990" t="s">
        <v>15</v>
      </c>
      <c r="I3990">
        <v>150</v>
      </c>
      <c r="J3990" s="3">
        <f>VLOOKUP(_xlfn.CONCAT(base[[#This Row],[Evento]],base[[#This Row],[Tipo]]),'[1]tabela de preços'!$D$4:$E$14,2,0)</f>
        <v>120</v>
      </c>
      <c r="K3990" s="3">
        <v>18000</v>
      </c>
      <c r="L3990" s="3">
        <v>7237</v>
      </c>
      <c r="M3990" s="3">
        <v>10763</v>
      </c>
      <c r="N3990" t="s">
        <v>24</v>
      </c>
    </row>
    <row r="3991" spans="2:14" hidden="1" x14ac:dyDescent="0.25">
      <c r="B3991" s="2">
        <v>43092</v>
      </c>
      <c r="C3991" s="7">
        <f>YEAR(base[[#This Row],[Data]])</f>
        <v>2017</v>
      </c>
      <c r="D3991" s="7" t="str">
        <f>UPPER(TEXT(base[[#This Row],[Data]],"mmm"))</f>
        <v>DEZ</v>
      </c>
      <c r="E3991" t="s">
        <v>10</v>
      </c>
      <c r="F3991" t="s">
        <v>11</v>
      </c>
      <c r="G3991" t="str">
        <f>PROPER(base[[#This Row],[Evento]]&amp;" "&amp;base[[#This Row],[Tipo]])</f>
        <v>Aniversário Infantil</v>
      </c>
      <c r="H3991" t="s">
        <v>12</v>
      </c>
      <c r="I3991">
        <v>50</v>
      </c>
      <c r="J3991" s="3">
        <f>VLOOKUP(_xlfn.CONCAT(base[[#This Row],[Evento]],base[[#This Row],[Tipo]]),'[1]tabela de preços'!$D$4:$E$14,2,0)</f>
        <v>70</v>
      </c>
      <c r="K3991" s="3">
        <v>3500</v>
      </c>
      <c r="L3991" s="3">
        <v>1540</v>
      </c>
      <c r="M3991" s="3">
        <v>1960</v>
      </c>
      <c r="N3991" t="s">
        <v>24</v>
      </c>
    </row>
    <row r="3992" spans="2:14" hidden="1" x14ac:dyDescent="0.25">
      <c r="B3992" s="2">
        <v>42482</v>
      </c>
      <c r="C3992" s="7">
        <f>YEAR(base[[#This Row],[Data]])</f>
        <v>2016</v>
      </c>
      <c r="D3992" s="7" t="str">
        <f>UPPER(TEXT(base[[#This Row],[Data]],"mmm"))</f>
        <v>ABR</v>
      </c>
      <c r="E3992" t="s">
        <v>10</v>
      </c>
      <c r="F3992" t="s">
        <v>14</v>
      </c>
      <c r="G3992" t="str">
        <f>PROPER(base[[#This Row],[Evento]]&amp;" "&amp;base[[#This Row],[Tipo]])</f>
        <v>Aniversário Teen</v>
      </c>
      <c r="H3992" t="s">
        <v>15</v>
      </c>
      <c r="I3992">
        <v>100</v>
      </c>
      <c r="J3992" s="3">
        <f>VLOOKUP(_xlfn.CONCAT(base[[#This Row],[Evento]],base[[#This Row],[Tipo]]),'[1]tabela de preços'!$D$4:$E$14,2,0)</f>
        <v>90</v>
      </c>
      <c r="K3992" s="3">
        <v>9000</v>
      </c>
      <c r="L3992" s="3">
        <v>2995</v>
      </c>
      <c r="M3992" s="3">
        <v>6005</v>
      </c>
      <c r="N3992" t="s">
        <v>24</v>
      </c>
    </row>
    <row r="3993" spans="2:14" x14ac:dyDescent="0.25">
      <c r="B3993" s="2">
        <v>42743</v>
      </c>
      <c r="C3993" s="7">
        <f>YEAR(base[[#This Row],[Data]])</f>
        <v>2017</v>
      </c>
      <c r="D3993" s="7" t="str">
        <f>UPPER(TEXT(base[[#This Row],[Data]],"mmm"))</f>
        <v>JAN</v>
      </c>
      <c r="E3993" t="s">
        <v>10</v>
      </c>
      <c r="F3993" t="s">
        <v>16</v>
      </c>
      <c r="G3993" t="str">
        <f>PROPER(base[[#This Row],[Evento]]&amp;" "&amp;base[[#This Row],[Tipo]])</f>
        <v>Aniversário Adulto</v>
      </c>
      <c r="H3993" t="s">
        <v>12</v>
      </c>
      <c r="I3993">
        <v>150</v>
      </c>
      <c r="J3993" s="3">
        <f>VLOOKUP(_xlfn.CONCAT(base[[#This Row],[Evento]],base[[#This Row],[Tipo]]),'[1]tabela de preços'!$D$4:$E$14,2,0)</f>
        <v>120</v>
      </c>
      <c r="K3993" s="3">
        <v>18000</v>
      </c>
      <c r="L3993" s="3">
        <v>7013</v>
      </c>
      <c r="M3993" s="3">
        <v>10987</v>
      </c>
      <c r="N3993" t="s">
        <v>24</v>
      </c>
    </row>
    <row r="3994" spans="2:14" hidden="1" x14ac:dyDescent="0.25">
      <c r="B3994" s="2">
        <v>42923</v>
      </c>
      <c r="C3994" s="7">
        <f>YEAR(base[[#This Row],[Data]])</f>
        <v>2017</v>
      </c>
      <c r="D3994" s="7" t="str">
        <f>UPPER(TEXT(base[[#This Row],[Data]],"mmm"))</f>
        <v>JUL</v>
      </c>
      <c r="E3994" t="s">
        <v>10</v>
      </c>
      <c r="F3994" t="s">
        <v>17</v>
      </c>
      <c r="G3994" t="str">
        <f>PROPER(base[[#This Row],[Evento]]&amp;" "&amp;base[[#This Row],[Tipo]])</f>
        <v>Aniversário Melhor Idade</v>
      </c>
      <c r="H3994" t="s">
        <v>15</v>
      </c>
      <c r="I3994">
        <v>70</v>
      </c>
      <c r="J3994" s="3">
        <f>VLOOKUP(_xlfn.CONCAT(base[[#This Row],[Evento]],base[[#This Row],[Tipo]]),'[1]tabela de preços'!$D$4:$E$14,2,0)</f>
        <v>120</v>
      </c>
      <c r="K3994" s="3">
        <v>8400</v>
      </c>
      <c r="L3994" s="3">
        <v>3617</v>
      </c>
      <c r="M3994" s="3">
        <v>4783</v>
      </c>
      <c r="N3994" t="s">
        <v>24</v>
      </c>
    </row>
    <row r="3995" spans="2:14" x14ac:dyDescent="0.25">
      <c r="B3995" s="2">
        <v>42760</v>
      </c>
      <c r="C3995" s="7">
        <f>YEAR(base[[#This Row],[Data]])</f>
        <v>2017</v>
      </c>
      <c r="D3995" s="7" t="str">
        <f>UPPER(TEXT(base[[#This Row],[Data]],"mmm"))</f>
        <v>JAN</v>
      </c>
      <c r="E3995" t="s">
        <v>18</v>
      </c>
      <c r="F3995" t="s">
        <v>16</v>
      </c>
      <c r="G3995" t="str">
        <f>PROPER(base[[#This Row],[Evento]]&amp;" "&amp;base[[#This Row],[Tipo]])</f>
        <v>Casamento Adulto</v>
      </c>
      <c r="H3995" t="s">
        <v>12</v>
      </c>
      <c r="I3995">
        <v>120</v>
      </c>
      <c r="J3995" s="3">
        <f>VLOOKUP(_xlfn.CONCAT(base[[#This Row],[Evento]],base[[#This Row],[Tipo]]),'[1]tabela de preços'!$D$4:$E$14,2,0)</f>
        <v>150</v>
      </c>
      <c r="K3995" s="3">
        <v>18000</v>
      </c>
      <c r="L3995" s="3">
        <v>6939</v>
      </c>
      <c r="M3995" s="3">
        <v>11061</v>
      </c>
      <c r="N3995" t="s">
        <v>24</v>
      </c>
    </row>
    <row r="3996" spans="2:14" hidden="1" x14ac:dyDescent="0.25">
      <c r="B3996" s="2">
        <v>42937</v>
      </c>
      <c r="C3996" s="7">
        <f>YEAR(base[[#This Row],[Data]])</f>
        <v>2017</v>
      </c>
      <c r="D3996" s="7" t="str">
        <f>UPPER(TEXT(base[[#This Row],[Data]],"mmm"))</f>
        <v>JUL</v>
      </c>
      <c r="E3996" t="s">
        <v>19</v>
      </c>
      <c r="F3996" t="s">
        <v>16</v>
      </c>
      <c r="G3996" t="str">
        <f>PROPER(base[[#This Row],[Evento]]&amp;" "&amp;base[[#This Row],[Tipo]])</f>
        <v>Bodas Adulto</v>
      </c>
      <c r="H3996" t="s">
        <v>15</v>
      </c>
      <c r="I3996">
        <v>100</v>
      </c>
      <c r="J3996" s="3">
        <f>VLOOKUP(_xlfn.CONCAT(base[[#This Row],[Evento]],base[[#This Row],[Tipo]]),'[1]tabela de preços'!$D$4:$E$14,2,0)</f>
        <v>150</v>
      </c>
      <c r="K3996" s="3">
        <v>15000</v>
      </c>
      <c r="L3996" s="3">
        <v>5985</v>
      </c>
      <c r="M3996" s="3">
        <v>9015</v>
      </c>
      <c r="N3996" t="s">
        <v>24</v>
      </c>
    </row>
    <row r="3997" spans="2:14" hidden="1" x14ac:dyDescent="0.25">
      <c r="B3997" s="2">
        <v>42489</v>
      </c>
      <c r="C3997" s="7">
        <f>YEAR(base[[#This Row],[Data]])</f>
        <v>2016</v>
      </c>
      <c r="D3997" s="7" t="str">
        <f>UPPER(TEXT(base[[#This Row],[Data]],"mmm"))</f>
        <v>ABR</v>
      </c>
      <c r="E3997" t="s">
        <v>19</v>
      </c>
      <c r="F3997" t="s">
        <v>17</v>
      </c>
      <c r="G3997" t="str">
        <f>PROPER(base[[#This Row],[Evento]]&amp;" "&amp;base[[#This Row],[Tipo]])</f>
        <v>Bodas Melhor Idade</v>
      </c>
      <c r="H3997" t="s">
        <v>12</v>
      </c>
      <c r="I3997">
        <v>200</v>
      </c>
      <c r="J3997" s="3">
        <f>VLOOKUP(_xlfn.CONCAT(base[[#This Row],[Evento]],base[[#This Row],[Tipo]]),'[1]tabela de preços'!$D$4:$E$14,2,0)</f>
        <v>120</v>
      </c>
      <c r="K3997" s="3">
        <v>24000</v>
      </c>
      <c r="L3997" s="3">
        <v>10695</v>
      </c>
      <c r="M3997" s="3">
        <v>13305</v>
      </c>
      <c r="N3997" t="s">
        <v>24</v>
      </c>
    </row>
    <row r="3998" spans="2:14" hidden="1" x14ac:dyDescent="0.25">
      <c r="B3998" s="2">
        <v>42625</v>
      </c>
      <c r="C3998" s="7">
        <f>YEAR(base[[#This Row],[Data]])</f>
        <v>2016</v>
      </c>
      <c r="D3998" s="7" t="str">
        <f>UPPER(TEXT(base[[#This Row],[Data]],"mmm"))</f>
        <v>SET</v>
      </c>
      <c r="E3998" t="s">
        <v>20</v>
      </c>
      <c r="F3998" t="s">
        <v>16</v>
      </c>
      <c r="G3998" t="str">
        <f>PROPER(base[[#This Row],[Evento]]&amp;" "&amp;base[[#This Row],[Tipo]])</f>
        <v>Empresa Adulto</v>
      </c>
      <c r="H3998" t="s">
        <v>15</v>
      </c>
      <c r="I3998">
        <v>50</v>
      </c>
      <c r="J3998" s="3">
        <f>VLOOKUP(_xlfn.CONCAT(base[[#This Row],[Evento]],base[[#This Row],[Tipo]]),'[1]tabela de preços'!$D$4:$E$14,2,0)</f>
        <v>100</v>
      </c>
      <c r="K3998" s="3">
        <v>5000</v>
      </c>
      <c r="L3998" s="3">
        <v>2211</v>
      </c>
      <c r="M3998" s="3">
        <v>2789</v>
      </c>
      <c r="N3998" t="s">
        <v>24</v>
      </c>
    </row>
    <row r="3999" spans="2:14" hidden="1" x14ac:dyDescent="0.25">
      <c r="B3999" s="2">
        <v>42687</v>
      </c>
      <c r="C3999" s="7">
        <f>YEAR(base[[#This Row],[Data]])</f>
        <v>2016</v>
      </c>
      <c r="D3999" s="7" t="str">
        <f>UPPER(TEXT(base[[#This Row],[Data]],"mmm"))</f>
        <v>NOV</v>
      </c>
      <c r="E3999" t="s">
        <v>21</v>
      </c>
      <c r="F3999" t="s">
        <v>14</v>
      </c>
      <c r="G3999" t="str">
        <f>PROPER(base[[#This Row],[Evento]]&amp;" "&amp;base[[#This Row],[Tipo]])</f>
        <v>15 Anos Teen</v>
      </c>
      <c r="H3999" t="s">
        <v>12</v>
      </c>
      <c r="I3999">
        <v>100</v>
      </c>
      <c r="J3999" s="3">
        <f>VLOOKUP(_xlfn.CONCAT(base[[#This Row],[Evento]],base[[#This Row],[Tipo]]),'[1]tabela de preços'!$D$4:$E$14,2,0)</f>
        <v>90</v>
      </c>
      <c r="K3999" s="3">
        <v>9000</v>
      </c>
      <c r="L3999" s="3">
        <v>3143</v>
      </c>
      <c r="M3999" s="3">
        <v>5857</v>
      </c>
      <c r="N3999" t="s">
        <v>24</v>
      </c>
    </row>
    <row r="4000" spans="2:14" hidden="1" x14ac:dyDescent="0.25">
      <c r="B4000" s="2">
        <v>42651</v>
      </c>
      <c r="C4000" s="7">
        <f>YEAR(base[[#This Row],[Data]])</f>
        <v>2016</v>
      </c>
      <c r="D4000" s="7" t="str">
        <f>UPPER(TEXT(base[[#This Row],[Data]],"mmm"))</f>
        <v>OUT</v>
      </c>
      <c r="E4000" t="s">
        <v>22</v>
      </c>
      <c r="F4000" t="s">
        <v>16</v>
      </c>
      <c r="G4000" t="str">
        <f>PROPER(base[[#This Row],[Evento]]&amp;" "&amp;base[[#This Row],[Tipo]])</f>
        <v>Despedida Adulto</v>
      </c>
      <c r="H4000" t="s">
        <v>15</v>
      </c>
      <c r="I4000">
        <v>150</v>
      </c>
      <c r="J4000" s="3">
        <f>VLOOKUP(_xlfn.CONCAT(base[[#This Row],[Evento]],base[[#This Row],[Tipo]]),'[1]tabela de preços'!$D$4:$E$14,2,0)</f>
        <v>120</v>
      </c>
      <c r="K4000" s="3">
        <v>18000</v>
      </c>
      <c r="L4000" s="3">
        <v>6290</v>
      </c>
      <c r="M4000" s="3">
        <v>11710</v>
      </c>
      <c r="N4000" t="s">
        <v>24</v>
      </c>
    </row>
    <row r="4001" spans="2:14" hidden="1" x14ac:dyDescent="0.25">
      <c r="B4001" s="2">
        <v>42605</v>
      </c>
      <c r="C4001" s="7">
        <f>YEAR(base[[#This Row],[Data]])</f>
        <v>2016</v>
      </c>
      <c r="D4001" s="7" t="str">
        <f>UPPER(TEXT(base[[#This Row],[Data]],"mmm"))</f>
        <v>AGO</v>
      </c>
      <c r="E4001" t="s">
        <v>10</v>
      </c>
      <c r="F4001" t="s">
        <v>11</v>
      </c>
      <c r="G4001" t="str">
        <f>PROPER(base[[#This Row],[Evento]]&amp;" "&amp;base[[#This Row],[Tipo]])</f>
        <v>Aniversário Infantil</v>
      </c>
      <c r="H4001" t="s">
        <v>12</v>
      </c>
      <c r="I4001">
        <v>50</v>
      </c>
      <c r="J4001" s="3">
        <f>VLOOKUP(_xlfn.CONCAT(base[[#This Row],[Evento]],base[[#This Row],[Tipo]]),'[1]tabela de preços'!$D$4:$E$14,2,0)</f>
        <v>70</v>
      </c>
      <c r="K4001" s="3">
        <v>3500</v>
      </c>
      <c r="L4001" s="3">
        <v>1405</v>
      </c>
      <c r="M4001" s="3">
        <v>2095</v>
      </c>
      <c r="N4001" t="s">
        <v>24</v>
      </c>
    </row>
    <row r="4002" spans="2:14" hidden="1" x14ac:dyDescent="0.25">
      <c r="B4002" s="2">
        <v>42806</v>
      </c>
      <c r="C4002" s="7">
        <f>YEAR(base[[#This Row],[Data]])</f>
        <v>2017</v>
      </c>
      <c r="D4002" s="7" t="str">
        <f>UPPER(TEXT(base[[#This Row],[Data]],"mmm"))</f>
        <v>MAR</v>
      </c>
      <c r="E4002" t="s">
        <v>10</v>
      </c>
      <c r="F4002" t="s">
        <v>14</v>
      </c>
      <c r="G4002" t="str">
        <f>PROPER(base[[#This Row],[Evento]]&amp;" "&amp;base[[#This Row],[Tipo]])</f>
        <v>Aniversário Teen</v>
      </c>
      <c r="H4002" t="s">
        <v>15</v>
      </c>
      <c r="I4002">
        <v>100</v>
      </c>
      <c r="J4002" s="3">
        <f>VLOOKUP(_xlfn.CONCAT(base[[#This Row],[Evento]],base[[#This Row],[Tipo]]),'[1]tabela de preços'!$D$4:$E$14,2,0)</f>
        <v>90</v>
      </c>
      <c r="K4002" s="3">
        <v>9000</v>
      </c>
      <c r="L4002" s="3">
        <v>3198</v>
      </c>
      <c r="M4002" s="3">
        <v>5802</v>
      </c>
      <c r="N4002" t="s">
        <v>24</v>
      </c>
    </row>
    <row r="4003" spans="2:14" hidden="1" x14ac:dyDescent="0.25">
      <c r="B4003" s="2">
        <v>42710</v>
      </c>
      <c r="C4003" s="7">
        <f>YEAR(base[[#This Row],[Data]])</f>
        <v>2016</v>
      </c>
      <c r="D4003" s="7" t="str">
        <f>UPPER(TEXT(base[[#This Row],[Data]],"mmm"))</f>
        <v>DEZ</v>
      </c>
      <c r="E4003" t="s">
        <v>10</v>
      </c>
      <c r="F4003" t="s">
        <v>16</v>
      </c>
      <c r="G4003" t="str">
        <f>PROPER(base[[#This Row],[Evento]]&amp;" "&amp;base[[#This Row],[Tipo]])</f>
        <v>Aniversário Adulto</v>
      </c>
      <c r="H4003" t="s">
        <v>12</v>
      </c>
      <c r="I4003">
        <v>150</v>
      </c>
      <c r="J4003" s="3">
        <f>VLOOKUP(_xlfn.CONCAT(base[[#This Row],[Evento]],base[[#This Row],[Tipo]]),'[1]tabela de preços'!$D$4:$E$14,2,0)</f>
        <v>120</v>
      </c>
      <c r="K4003" s="3">
        <v>18000</v>
      </c>
      <c r="L4003" s="3">
        <v>6190</v>
      </c>
      <c r="M4003" s="3">
        <v>11810</v>
      </c>
      <c r="N4003" t="s">
        <v>24</v>
      </c>
    </row>
    <row r="4004" spans="2:14" hidden="1" x14ac:dyDescent="0.25">
      <c r="B4004" s="2">
        <v>42470</v>
      </c>
      <c r="C4004" s="7">
        <f>YEAR(base[[#This Row],[Data]])</f>
        <v>2016</v>
      </c>
      <c r="D4004" s="7" t="str">
        <f>UPPER(TEXT(base[[#This Row],[Data]],"mmm"))</f>
        <v>ABR</v>
      </c>
      <c r="E4004" t="s">
        <v>10</v>
      </c>
      <c r="F4004" t="s">
        <v>17</v>
      </c>
      <c r="G4004" t="str">
        <f>PROPER(base[[#This Row],[Evento]]&amp;" "&amp;base[[#This Row],[Tipo]])</f>
        <v>Aniversário Melhor Idade</v>
      </c>
      <c r="H4004" t="s">
        <v>15</v>
      </c>
      <c r="I4004">
        <v>70</v>
      </c>
      <c r="J4004" s="3">
        <f>VLOOKUP(_xlfn.CONCAT(base[[#This Row],[Evento]],base[[#This Row],[Tipo]]),'[1]tabela de preços'!$D$4:$E$14,2,0)</f>
        <v>120</v>
      </c>
      <c r="K4004" s="3">
        <v>8400</v>
      </c>
      <c r="L4004" s="3">
        <v>3722</v>
      </c>
      <c r="M4004" s="3">
        <v>4678</v>
      </c>
      <c r="N4004" t="s">
        <v>24</v>
      </c>
    </row>
    <row r="4005" spans="2:14" hidden="1" x14ac:dyDescent="0.25">
      <c r="B4005" s="2">
        <v>42569</v>
      </c>
      <c r="C4005" s="7">
        <f>YEAR(base[[#This Row],[Data]])</f>
        <v>2016</v>
      </c>
      <c r="D4005" s="7" t="str">
        <f>UPPER(TEXT(base[[#This Row],[Data]],"mmm"))</f>
        <v>JUL</v>
      </c>
      <c r="E4005" t="s">
        <v>18</v>
      </c>
      <c r="F4005" t="s">
        <v>16</v>
      </c>
      <c r="G4005" t="str">
        <f>PROPER(base[[#This Row],[Evento]]&amp;" "&amp;base[[#This Row],[Tipo]])</f>
        <v>Casamento Adulto</v>
      </c>
      <c r="H4005" t="s">
        <v>12</v>
      </c>
      <c r="I4005">
        <v>120</v>
      </c>
      <c r="J4005" s="3">
        <f>VLOOKUP(_xlfn.CONCAT(base[[#This Row],[Evento]],base[[#This Row],[Tipo]]),'[1]tabela de preços'!$D$4:$E$14,2,0)</f>
        <v>150</v>
      </c>
      <c r="K4005" s="3">
        <v>18000</v>
      </c>
      <c r="L4005" s="3">
        <v>7919</v>
      </c>
      <c r="M4005" s="3">
        <v>10081</v>
      </c>
      <c r="N4005" t="s">
        <v>24</v>
      </c>
    </row>
    <row r="4006" spans="2:14" hidden="1" x14ac:dyDescent="0.25">
      <c r="B4006" s="2">
        <v>42631</v>
      </c>
      <c r="C4006" s="7">
        <f>YEAR(base[[#This Row],[Data]])</f>
        <v>2016</v>
      </c>
      <c r="D4006" s="7" t="str">
        <f>UPPER(TEXT(base[[#This Row],[Data]],"mmm"))</f>
        <v>SET</v>
      </c>
      <c r="E4006" t="s">
        <v>19</v>
      </c>
      <c r="F4006" t="s">
        <v>16</v>
      </c>
      <c r="G4006" t="str">
        <f>PROPER(base[[#This Row],[Evento]]&amp;" "&amp;base[[#This Row],[Tipo]])</f>
        <v>Bodas Adulto</v>
      </c>
      <c r="H4006" t="s">
        <v>15</v>
      </c>
      <c r="I4006">
        <v>100</v>
      </c>
      <c r="J4006" s="3">
        <f>VLOOKUP(_xlfn.CONCAT(base[[#This Row],[Evento]],base[[#This Row],[Tipo]]),'[1]tabela de preços'!$D$4:$E$14,2,0)</f>
        <v>150</v>
      </c>
      <c r="K4006" s="3">
        <v>15000</v>
      </c>
      <c r="L4006" s="3">
        <v>6233</v>
      </c>
      <c r="M4006" s="3">
        <v>8767</v>
      </c>
      <c r="N4006" t="s">
        <v>24</v>
      </c>
    </row>
    <row r="4007" spans="2:14" hidden="1" x14ac:dyDescent="0.25">
      <c r="B4007" s="2">
        <v>42486</v>
      </c>
      <c r="C4007" s="7">
        <f>YEAR(base[[#This Row],[Data]])</f>
        <v>2016</v>
      </c>
      <c r="D4007" s="7" t="str">
        <f>UPPER(TEXT(base[[#This Row],[Data]],"mmm"))</f>
        <v>ABR</v>
      </c>
      <c r="E4007" t="s">
        <v>19</v>
      </c>
      <c r="F4007" t="s">
        <v>17</v>
      </c>
      <c r="G4007" t="str">
        <f>PROPER(base[[#This Row],[Evento]]&amp;" "&amp;base[[#This Row],[Tipo]])</f>
        <v>Bodas Melhor Idade</v>
      </c>
      <c r="H4007" t="s">
        <v>12</v>
      </c>
      <c r="I4007">
        <v>200</v>
      </c>
      <c r="J4007" s="3">
        <f>VLOOKUP(_xlfn.CONCAT(base[[#This Row],[Evento]],base[[#This Row],[Tipo]]),'[1]tabela de preços'!$D$4:$E$14,2,0)</f>
        <v>120</v>
      </c>
      <c r="K4007" s="3">
        <v>24000</v>
      </c>
      <c r="L4007" s="3">
        <v>8340</v>
      </c>
      <c r="M4007" s="3">
        <v>15660</v>
      </c>
      <c r="N4007" t="s">
        <v>24</v>
      </c>
    </row>
    <row r="4008" spans="2:14" hidden="1" x14ac:dyDescent="0.25">
      <c r="B4008" s="2">
        <v>42600</v>
      </c>
      <c r="C4008" s="7">
        <f>YEAR(base[[#This Row],[Data]])</f>
        <v>2016</v>
      </c>
      <c r="D4008" s="7" t="str">
        <f>UPPER(TEXT(base[[#This Row],[Data]],"mmm"))</f>
        <v>AGO</v>
      </c>
      <c r="E4008" t="s">
        <v>20</v>
      </c>
      <c r="F4008" t="s">
        <v>16</v>
      </c>
      <c r="G4008" t="str">
        <f>PROPER(base[[#This Row],[Evento]]&amp;" "&amp;base[[#This Row],[Tipo]])</f>
        <v>Empresa Adulto</v>
      </c>
      <c r="H4008" t="s">
        <v>15</v>
      </c>
      <c r="I4008">
        <v>50</v>
      </c>
      <c r="J4008" s="3">
        <f>VLOOKUP(_xlfn.CONCAT(base[[#This Row],[Evento]],base[[#This Row],[Tipo]]),'[1]tabela de preços'!$D$4:$E$14,2,0)</f>
        <v>100</v>
      </c>
      <c r="K4008" s="3">
        <v>5000</v>
      </c>
      <c r="L4008" s="3">
        <v>2139</v>
      </c>
      <c r="M4008" s="3">
        <v>2861</v>
      </c>
      <c r="N4008" t="s">
        <v>24</v>
      </c>
    </row>
    <row r="4009" spans="2:14" hidden="1" x14ac:dyDescent="0.25">
      <c r="B4009" s="2">
        <v>42996</v>
      </c>
      <c r="C4009" s="7">
        <f>YEAR(base[[#This Row],[Data]])</f>
        <v>2017</v>
      </c>
      <c r="D4009" s="7" t="str">
        <f>UPPER(TEXT(base[[#This Row],[Data]],"mmm"))</f>
        <v>SET</v>
      </c>
      <c r="E4009" t="s">
        <v>21</v>
      </c>
      <c r="F4009" t="s">
        <v>14</v>
      </c>
      <c r="G4009" t="str">
        <f>PROPER(base[[#This Row],[Evento]]&amp;" "&amp;base[[#This Row],[Tipo]])</f>
        <v>15 Anos Teen</v>
      </c>
      <c r="H4009" t="s">
        <v>12</v>
      </c>
      <c r="I4009">
        <v>100</v>
      </c>
      <c r="J4009" s="3">
        <f>VLOOKUP(_xlfn.CONCAT(base[[#This Row],[Evento]],base[[#This Row],[Tipo]]),'[1]tabela de preços'!$D$4:$E$14,2,0)</f>
        <v>90</v>
      </c>
      <c r="K4009" s="3">
        <v>9000</v>
      </c>
      <c r="L4009" s="3">
        <v>3415</v>
      </c>
      <c r="M4009" s="3">
        <v>5585</v>
      </c>
      <c r="N4009" t="s">
        <v>24</v>
      </c>
    </row>
    <row r="4010" spans="2:14" hidden="1" x14ac:dyDescent="0.25">
      <c r="B4010" s="2">
        <v>42814</v>
      </c>
      <c r="C4010" s="7">
        <f>YEAR(base[[#This Row],[Data]])</f>
        <v>2017</v>
      </c>
      <c r="D4010" s="7" t="str">
        <f>UPPER(TEXT(base[[#This Row],[Data]],"mmm"))</f>
        <v>MAR</v>
      </c>
      <c r="E4010" t="s">
        <v>22</v>
      </c>
      <c r="F4010" t="s">
        <v>16</v>
      </c>
      <c r="G4010" t="str">
        <f>PROPER(base[[#This Row],[Evento]]&amp;" "&amp;base[[#This Row],[Tipo]])</f>
        <v>Despedida Adulto</v>
      </c>
      <c r="H4010" t="s">
        <v>15</v>
      </c>
      <c r="I4010">
        <v>150</v>
      </c>
      <c r="J4010" s="3">
        <f>VLOOKUP(_xlfn.CONCAT(base[[#This Row],[Evento]],base[[#This Row],[Tipo]]),'[1]tabela de preços'!$D$4:$E$14,2,0)</f>
        <v>120</v>
      </c>
      <c r="K4010" s="3">
        <v>18000</v>
      </c>
      <c r="L4010" s="3">
        <v>6565</v>
      </c>
      <c r="M4010" s="3">
        <v>11435</v>
      </c>
      <c r="N4010" t="s">
        <v>24</v>
      </c>
    </row>
    <row r="4011" spans="2:14" hidden="1" x14ac:dyDescent="0.25">
      <c r="B4011" s="2">
        <v>42803</v>
      </c>
      <c r="C4011" s="7">
        <f>YEAR(base[[#This Row],[Data]])</f>
        <v>2017</v>
      </c>
      <c r="D4011" s="7" t="str">
        <f>UPPER(TEXT(base[[#This Row],[Data]],"mmm"))</f>
        <v>MAR</v>
      </c>
      <c r="E4011" t="s">
        <v>10</v>
      </c>
      <c r="F4011" t="s">
        <v>11</v>
      </c>
      <c r="G4011" t="str">
        <f>PROPER(base[[#This Row],[Evento]]&amp;" "&amp;base[[#This Row],[Tipo]])</f>
        <v>Aniversário Infantil</v>
      </c>
      <c r="H4011" t="s">
        <v>12</v>
      </c>
      <c r="I4011">
        <v>50</v>
      </c>
      <c r="J4011" s="3">
        <f>VLOOKUP(_xlfn.CONCAT(base[[#This Row],[Evento]],base[[#This Row],[Tipo]]),'[1]tabela de preços'!$D$4:$E$14,2,0)</f>
        <v>70</v>
      </c>
      <c r="K4011" s="3">
        <v>3500</v>
      </c>
      <c r="L4011" s="3">
        <v>1529</v>
      </c>
      <c r="M4011" s="3">
        <v>1971</v>
      </c>
      <c r="N4011" t="s">
        <v>24</v>
      </c>
    </row>
    <row r="4012" spans="2:14" hidden="1" x14ac:dyDescent="0.25">
      <c r="B4012" s="2">
        <v>42531</v>
      </c>
      <c r="C4012" s="7">
        <f>YEAR(base[[#This Row],[Data]])</f>
        <v>2016</v>
      </c>
      <c r="D4012" s="7" t="str">
        <f>UPPER(TEXT(base[[#This Row],[Data]],"mmm"))</f>
        <v>JUN</v>
      </c>
      <c r="E4012" t="s">
        <v>10</v>
      </c>
      <c r="F4012" t="s">
        <v>14</v>
      </c>
      <c r="G4012" t="str">
        <f>PROPER(base[[#This Row],[Evento]]&amp;" "&amp;base[[#This Row],[Tipo]])</f>
        <v>Aniversário Teen</v>
      </c>
      <c r="H4012" t="s">
        <v>15</v>
      </c>
      <c r="I4012">
        <v>100</v>
      </c>
      <c r="J4012" s="3">
        <f>VLOOKUP(_xlfn.CONCAT(base[[#This Row],[Evento]],base[[#This Row],[Tipo]]),'[1]tabela de preços'!$D$4:$E$14,2,0)</f>
        <v>90</v>
      </c>
      <c r="K4012" s="3">
        <v>9000</v>
      </c>
      <c r="L4012" s="3">
        <v>3389</v>
      </c>
      <c r="M4012" s="3">
        <v>5611</v>
      </c>
      <c r="N4012" t="s">
        <v>24</v>
      </c>
    </row>
    <row r="4013" spans="2:14" hidden="1" x14ac:dyDescent="0.25">
      <c r="B4013" s="2">
        <v>42714</v>
      </c>
      <c r="C4013" s="7">
        <f>YEAR(base[[#This Row],[Data]])</f>
        <v>2016</v>
      </c>
      <c r="D4013" s="7" t="str">
        <f>UPPER(TEXT(base[[#This Row],[Data]],"mmm"))</f>
        <v>DEZ</v>
      </c>
      <c r="E4013" t="s">
        <v>10</v>
      </c>
      <c r="F4013" t="s">
        <v>16</v>
      </c>
      <c r="G4013" t="str">
        <f>PROPER(base[[#This Row],[Evento]]&amp;" "&amp;base[[#This Row],[Tipo]])</f>
        <v>Aniversário Adulto</v>
      </c>
      <c r="H4013" t="s">
        <v>12</v>
      </c>
      <c r="I4013">
        <v>150</v>
      </c>
      <c r="J4013" s="3">
        <f>VLOOKUP(_xlfn.CONCAT(base[[#This Row],[Evento]],base[[#This Row],[Tipo]]),'[1]tabela de preços'!$D$4:$E$14,2,0)</f>
        <v>120</v>
      </c>
      <c r="K4013" s="3">
        <v>18000</v>
      </c>
      <c r="L4013" s="3">
        <v>6164</v>
      </c>
      <c r="M4013" s="3">
        <v>11836</v>
      </c>
      <c r="N4013" t="s">
        <v>24</v>
      </c>
    </row>
    <row r="4014" spans="2:14" hidden="1" x14ac:dyDescent="0.25">
      <c r="B4014" s="2">
        <v>42949</v>
      </c>
      <c r="C4014" s="7">
        <f>YEAR(base[[#This Row],[Data]])</f>
        <v>2017</v>
      </c>
      <c r="D4014" s="7" t="str">
        <f>UPPER(TEXT(base[[#This Row],[Data]],"mmm"))</f>
        <v>AGO</v>
      </c>
      <c r="E4014" t="s">
        <v>21</v>
      </c>
      <c r="F4014" t="s">
        <v>14</v>
      </c>
      <c r="G4014" t="str">
        <f>PROPER(base[[#This Row],[Evento]]&amp;" "&amp;base[[#This Row],[Tipo]])</f>
        <v>15 Anos Teen</v>
      </c>
      <c r="H4014" t="s">
        <v>12</v>
      </c>
      <c r="I4014">
        <v>100</v>
      </c>
      <c r="J4014" s="3">
        <f>VLOOKUP(_xlfn.CONCAT(base[[#This Row],[Evento]],base[[#This Row],[Tipo]]),'[1]tabela de preços'!$D$4:$E$14,2,0)</f>
        <v>90</v>
      </c>
      <c r="K4014" s="3">
        <v>9000</v>
      </c>
      <c r="L4014" s="3">
        <v>3865</v>
      </c>
      <c r="M4014" s="3">
        <v>5135</v>
      </c>
      <c r="N4014" t="s">
        <v>24</v>
      </c>
    </row>
    <row r="4015" spans="2:14" hidden="1" x14ac:dyDescent="0.25">
      <c r="B4015" s="2">
        <v>42673</v>
      </c>
      <c r="C4015" s="7">
        <f>YEAR(base[[#This Row],[Data]])</f>
        <v>2016</v>
      </c>
      <c r="D4015" s="7" t="str">
        <f>UPPER(TEXT(base[[#This Row],[Data]],"mmm"))</f>
        <v>OUT</v>
      </c>
      <c r="E4015" t="s">
        <v>22</v>
      </c>
      <c r="F4015" t="s">
        <v>16</v>
      </c>
      <c r="G4015" t="str">
        <f>PROPER(base[[#This Row],[Evento]]&amp;" "&amp;base[[#This Row],[Tipo]])</f>
        <v>Despedida Adulto</v>
      </c>
      <c r="H4015" t="s">
        <v>15</v>
      </c>
      <c r="I4015">
        <v>150</v>
      </c>
      <c r="J4015" s="3">
        <f>VLOOKUP(_xlfn.CONCAT(base[[#This Row],[Evento]],base[[#This Row],[Tipo]]),'[1]tabela de preços'!$D$4:$E$14,2,0)</f>
        <v>120</v>
      </c>
      <c r="K4015" s="3">
        <v>18000</v>
      </c>
      <c r="L4015" s="3">
        <v>6117</v>
      </c>
      <c r="M4015" s="3">
        <v>11883</v>
      </c>
      <c r="N4015" t="s">
        <v>24</v>
      </c>
    </row>
    <row r="4016" spans="2:14" hidden="1" x14ac:dyDescent="0.25">
      <c r="B4016" s="2">
        <v>42731</v>
      </c>
      <c r="C4016" s="7">
        <f>YEAR(base[[#This Row],[Data]])</f>
        <v>2016</v>
      </c>
      <c r="D4016" s="7" t="str">
        <f>UPPER(TEXT(base[[#This Row],[Data]],"mmm"))</f>
        <v>DEZ</v>
      </c>
      <c r="E4016" t="s">
        <v>10</v>
      </c>
      <c r="F4016" t="s">
        <v>11</v>
      </c>
      <c r="G4016" t="str">
        <f>PROPER(base[[#This Row],[Evento]]&amp;" "&amp;base[[#This Row],[Tipo]])</f>
        <v>Aniversário Infantil</v>
      </c>
      <c r="H4016" t="s">
        <v>12</v>
      </c>
      <c r="I4016">
        <v>50</v>
      </c>
      <c r="J4016" s="3">
        <f>VLOOKUP(_xlfn.CONCAT(base[[#This Row],[Evento]],base[[#This Row],[Tipo]]),'[1]tabela de preços'!$D$4:$E$14,2,0)</f>
        <v>70</v>
      </c>
      <c r="K4016" s="3">
        <v>3500</v>
      </c>
      <c r="L4016" s="3">
        <v>1342</v>
      </c>
      <c r="M4016" s="3">
        <v>2158</v>
      </c>
      <c r="N4016" t="s">
        <v>24</v>
      </c>
    </row>
    <row r="4017" spans="2:14" hidden="1" x14ac:dyDescent="0.25">
      <c r="B4017" s="2">
        <v>43024</v>
      </c>
      <c r="C4017" s="7">
        <f>YEAR(base[[#This Row],[Data]])</f>
        <v>2017</v>
      </c>
      <c r="D4017" s="7" t="str">
        <f>UPPER(TEXT(base[[#This Row],[Data]],"mmm"))</f>
        <v>OUT</v>
      </c>
      <c r="E4017" t="s">
        <v>10</v>
      </c>
      <c r="F4017" t="s">
        <v>14</v>
      </c>
      <c r="G4017" t="str">
        <f>PROPER(base[[#This Row],[Evento]]&amp;" "&amp;base[[#This Row],[Tipo]])</f>
        <v>Aniversário Teen</v>
      </c>
      <c r="H4017" t="s">
        <v>15</v>
      </c>
      <c r="I4017">
        <v>100</v>
      </c>
      <c r="J4017" s="3">
        <f>VLOOKUP(_xlfn.CONCAT(base[[#This Row],[Evento]],base[[#This Row],[Tipo]]),'[1]tabela de preços'!$D$4:$E$14,2,0)</f>
        <v>90</v>
      </c>
      <c r="K4017" s="3">
        <v>9000</v>
      </c>
      <c r="L4017" s="3">
        <v>3064</v>
      </c>
      <c r="M4017" s="3">
        <v>5936</v>
      </c>
      <c r="N4017" t="s">
        <v>24</v>
      </c>
    </row>
    <row r="4018" spans="2:14" hidden="1" x14ac:dyDescent="0.25">
      <c r="B4018" s="2">
        <v>42636</v>
      </c>
      <c r="C4018" s="7">
        <f>YEAR(base[[#This Row],[Data]])</f>
        <v>2016</v>
      </c>
      <c r="D4018" s="7" t="str">
        <f>UPPER(TEXT(base[[#This Row],[Data]],"mmm"))</f>
        <v>SET</v>
      </c>
      <c r="E4018" t="s">
        <v>10</v>
      </c>
      <c r="F4018" t="s">
        <v>16</v>
      </c>
      <c r="G4018" t="str">
        <f>PROPER(base[[#This Row],[Evento]]&amp;" "&amp;base[[#This Row],[Tipo]])</f>
        <v>Aniversário Adulto</v>
      </c>
      <c r="H4018" t="s">
        <v>12</v>
      </c>
      <c r="I4018">
        <v>150</v>
      </c>
      <c r="J4018" s="3">
        <f>VLOOKUP(_xlfn.CONCAT(base[[#This Row],[Evento]],base[[#This Row],[Tipo]]),'[1]tabela de preços'!$D$4:$E$14,2,0)</f>
        <v>120</v>
      </c>
      <c r="K4018" s="3">
        <v>18000</v>
      </c>
      <c r="L4018" s="3">
        <v>7317</v>
      </c>
      <c r="M4018" s="3">
        <v>10683</v>
      </c>
      <c r="N4018" t="s">
        <v>24</v>
      </c>
    </row>
    <row r="4019" spans="2:14" hidden="1" x14ac:dyDescent="0.25">
      <c r="B4019" s="2">
        <v>42904</v>
      </c>
      <c r="C4019" s="7">
        <f>YEAR(base[[#This Row],[Data]])</f>
        <v>2017</v>
      </c>
      <c r="D4019" s="7" t="str">
        <f>UPPER(TEXT(base[[#This Row],[Data]],"mmm"))</f>
        <v>JUN</v>
      </c>
      <c r="E4019" t="s">
        <v>21</v>
      </c>
      <c r="F4019" t="s">
        <v>14</v>
      </c>
      <c r="G4019" t="str">
        <f>PROPER(base[[#This Row],[Evento]]&amp;" "&amp;base[[#This Row],[Tipo]])</f>
        <v>15 Anos Teen</v>
      </c>
      <c r="H4019" t="s">
        <v>12</v>
      </c>
      <c r="I4019">
        <v>100</v>
      </c>
      <c r="J4019" s="3">
        <f>VLOOKUP(_xlfn.CONCAT(base[[#This Row],[Evento]],base[[#This Row],[Tipo]]),'[1]tabela de preços'!$D$4:$E$14,2,0)</f>
        <v>90</v>
      </c>
      <c r="K4019" s="3">
        <v>9000</v>
      </c>
      <c r="L4019" s="3">
        <v>2991</v>
      </c>
      <c r="M4019" s="3">
        <v>6009</v>
      </c>
      <c r="N4019" t="s">
        <v>24</v>
      </c>
    </row>
    <row r="4020" spans="2:14" hidden="1" x14ac:dyDescent="0.25">
      <c r="B4020" s="2">
        <v>42564</v>
      </c>
      <c r="C4020" s="7">
        <f>YEAR(base[[#This Row],[Data]])</f>
        <v>2016</v>
      </c>
      <c r="D4020" s="7" t="str">
        <f>UPPER(TEXT(base[[#This Row],[Data]],"mmm"))</f>
        <v>JUL</v>
      </c>
      <c r="E4020" t="s">
        <v>22</v>
      </c>
      <c r="F4020" t="s">
        <v>16</v>
      </c>
      <c r="G4020" t="str">
        <f>PROPER(base[[#This Row],[Evento]]&amp;" "&amp;base[[#This Row],[Tipo]])</f>
        <v>Despedida Adulto</v>
      </c>
      <c r="H4020" t="s">
        <v>15</v>
      </c>
      <c r="I4020">
        <v>150</v>
      </c>
      <c r="J4020" s="3">
        <f>VLOOKUP(_xlfn.CONCAT(base[[#This Row],[Evento]],base[[#This Row],[Tipo]]),'[1]tabela de preços'!$D$4:$E$14,2,0)</f>
        <v>120</v>
      </c>
      <c r="K4020" s="3">
        <v>18000</v>
      </c>
      <c r="L4020" s="3">
        <v>7220</v>
      </c>
      <c r="M4020" s="3">
        <v>10780</v>
      </c>
      <c r="N4020" t="s">
        <v>24</v>
      </c>
    </row>
    <row r="4021" spans="2:14" hidden="1" x14ac:dyDescent="0.25">
      <c r="B4021" s="2">
        <v>42649</v>
      </c>
      <c r="C4021" s="7">
        <f>YEAR(base[[#This Row],[Data]])</f>
        <v>2016</v>
      </c>
      <c r="D4021" s="7" t="str">
        <f>UPPER(TEXT(base[[#This Row],[Data]],"mmm"))</f>
        <v>OUT</v>
      </c>
      <c r="E4021" t="s">
        <v>10</v>
      </c>
      <c r="F4021" t="s">
        <v>11</v>
      </c>
      <c r="G4021" t="str">
        <f>PROPER(base[[#This Row],[Evento]]&amp;" "&amp;base[[#This Row],[Tipo]])</f>
        <v>Aniversário Infantil</v>
      </c>
      <c r="H4021" t="s">
        <v>12</v>
      </c>
      <c r="I4021">
        <v>50</v>
      </c>
      <c r="J4021" s="3">
        <f>VLOOKUP(_xlfn.CONCAT(base[[#This Row],[Evento]],base[[#This Row],[Tipo]]),'[1]tabela de preços'!$D$4:$E$14,2,0)</f>
        <v>70</v>
      </c>
      <c r="K4021" s="3">
        <v>3500</v>
      </c>
      <c r="L4021" s="3">
        <v>1308</v>
      </c>
      <c r="M4021" s="3">
        <v>2192</v>
      </c>
      <c r="N4021" t="s">
        <v>24</v>
      </c>
    </row>
    <row r="4022" spans="2:14" hidden="1" x14ac:dyDescent="0.25">
      <c r="B4022" s="2">
        <v>43081</v>
      </c>
      <c r="C4022" s="7">
        <f>YEAR(base[[#This Row],[Data]])</f>
        <v>2017</v>
      </c>
      <c r="D4022" s="7" t="str">
        <f>UPPER(TEXT(base[[#This Row],[Data]],"mmm"))</f>
        <v>DEZ</v>
      </c>
      <c r="E4022" t="s">
        <v>10</v>
      </c>
      <c r="F4022" t="s">
        <v>14</v>
      </c>
      <c r="G4022" t="str">
        <f>PROPER(base[[#This Row],[Evento]]&amp;" "&amp;base[[#This Row],[Tipo]])</f>
        <v>Aniversário Teen</v>
      </c>
      <c r="H4022" t="s">
        <v>15</v>
      </c>
      <c r="I4022">
        <v>100</v>
      </c>
      <c r="J4022" s="3">
        <f>VLOOKUP(_xlfn.CONCAT(base[[#This Row],[Evento]],base[[#This Row],[Tipo]]),'[1]tabela de preços'!$D$4:$E$14,2,0)</f>
        <v>90</v>
      </c>
      <c r="K4022" s="3">
        <v>9000</v>
      </c>
      <c r="L4022" s="3">
        <v>3228</v>
      </c>
      <c r="M4022" s="3">
        <v>5772</v>
      </c>
      <c r="N4022" t="s">
        <v>24</v>
      </c>
    </row>
    <row r="4023" spans="2:14" hidden="1" x14ac:dyDescent="0.25">
      <c r="B4023" s="2">
        <v>42977</v>
      </c>
      <c r="C4023" s="7">
        <f>YEAR(base[[#This Row],[Data]])</f>
        <v>2017</v>
      </c>
      <c r="D4023" s="7" t="str">
        <f>UPPER(TEXT(base[[#This Row],[Data]],"mmm"))</f>
        <v>AGO</v>
      </c>
      <c r="E4023" t="s">
        <v>10</v>
      </c>
      <c r="F4023" t="s">
        <v>16</v>
      </c>
      <c r="G4023" t="str">
        <f>PROPER(base[[#This Row],[Evento]]&amp;" "&amp;base[[#This Row],[Tipo]])</f>
        <v>Aniversário Adulto</v>
      </c>
      <c r="H4023" t="s">
        <v>12</v>
      </c>
      <c r="I4023">
        <v>150</v>
      </c>
      <c r="J4023" s="3">
        <f>VLOOKUP(_xlfn.CONCAT(base[[#This Row],[Evento]],base[[#This Row],[Tipo]]),'[1]tabela de preços'!$D$4:$E$14,2,0)</f>
        <v>120</v>
      </c>
      <c r="K4023" s="3">
        <v>18000</v>
      </c>
      <c r="L4023" s="3">
        <v>7847</v>
      </c>
      <c r="M4023" s="3">
        <v>10153</v>
      </c>
      <c r="N4023" t="s">
        <v>24</v>
      </c>
    </row>
    <row r="4024" spans="2:14" hidden="1" x14ac:dyDescent="0.25">
      <c r="B4024" s="2">
        <v>42772</v>
      </c>
      <c r="C4024" s="7">
        <f>YEAR(base[[#This Row],[Data]])</f>
        <v>2017</v>
      </c>
      <c r="D4024" s="7" t="str">
        <f>UPPER(TEXT(base[[#This Row],[Data]],"mmm"))</f>
        <v>FEV</v>
      </c>
      <c r="E4024" t="s">
        <v>21</v>
      </c>
      <c r="F4024" t="s">
        <v>14</v>
      </c>
      <c r="G4024" t="str">
        <f>PROPER(base[[#This Row],[Evento]]&amp;" "&amp;base[[#This Row],[Tipo]])</f>
        <v>15 Anos Teen</v>
      </c>
      <c r="H4024" t="s">
        <v>12</v>
      </c>
      <c r="I4024">
        <v>100</v>
      </c>
      <c r="J4024" s="3">
        <f>VLOOKUP(_xlfn.CONCAT(base[[#This Row],[Evento]],base[[#This Row],[Tipo]]),'[1]tabela de preços'!$D$4:$E$14,2,0)</f>
        <v>90</v>
      </c>
      <c r="K4024" s="3">
        <v>9000</v>
      </c>
      <c r="L4024" s="3">
        <v>2999</v>
      </c>
      <c r="M4024" s="3">
        <v>6001</v>
      </c>
      <c r="N4024" t="s">
        <v>24</v>
      </c>
    </row>
    <row r="4025" spans="2:14" x14ac:dyDescent="0.25">
      <c r="B4025" s="2">
        <v>42747</v>
      </c>
      <c r="C4025" s="7">
        <f>YEAR(base[[#This Row],[Data]])</f>
        <v>2017</v>
      </c>
      <c r="D4025" s="7" t="str">
        <f>UPPER(TEXT(base[[#This Row],[Data]],"mmm"))</f>
        <v>JAN</v>
      </c>
      <c r="E4025" t="s">
        <v>22</v>
      </c>
      <c r="F4025" t="s">
        <v>16</v>
      </c>
      <c r="G4025" t="str">
        <f>PROPER(base[[#This Row],[Evento]]&amp;" "&amp;base[[#This Row],[Tipo]])</f>
        <v>Despedida Adulto</v>
      </c>
      <c r="H4025" t="s">
        <v>15</v>
      </c>
      <c r="I4025">
        <v>150</v>
      </c>
      <c r="J4025" s="3">
        <f>VLOOKUP(_xlfn.CONCAT(base[[#This Row],[Evento]],base[[#This Row],[Tipo]]),'[1]tabela de preços'!$D$4:$E$14,2,0)</f>
        <v>120</v>
      </c>
      <c r="K4025" s="3">
        <v>18000</v>
      </c>
      <c r="L4025" s="3">
        <v>6222</v>
      </c>
      <c r="M4025" s="3">
        <v>11778</v>
      </c>
      <c r="N4025" t="s">
        <v>24</v>
      </c>
    </row>
    <row r="4026" spans="2:14" hidden="1" x14ac:dyDescent="0.25">
      <c r="B4026" s="2">
        <v>42985</v>
      </c>
      <c r="C4026" s="7">
        <f>YEAR(base[[#This Row],[Data]])</f>
        <v>2017</v>
      </c>
      <c r="D4026" s="7" t="str">
        <f>UPPER(TEXT(base[[#This Row],[Data]],"mmm"))</f>
        <v>SET</v>
      </c>
      <c r="E4026" t="s">
        <v>10</v>
      </c>
      <c r="F4026" t="s">
        <v>11</v>
      </c>
      <c r="G4026" t="str">
        <f>PROPER(base[[#This Row],[Evento]]&amp;" "&amp;base[[#This Row],[Tipo]])</f>
        <v>Aniversário Infantil</v>
      </c>
      <c r="H4026" t="s">
        <v>12</v>
      </c>
      <c r="I4026">
        <v>50</v>
      </c>
      <c r="J4026" s="3">
        <f>VLOOKUP(_xlfn.CONCAT(base[[#This Row],[Evento]],base[[#This Row],[Tipo]]),'[1]tabela de preços'!$D$4:$E$14,2,0)</f>
        <v>70</v>
      </c>
      <c r="K4026" s="3">
        <v>3500</v>
      </c>
      <c r="L4026" s="3">
        <v>1361</v>
      </c>
      <c r="M4026" s="3">
        <v>2139</v>
      </c>
      <c r="N4026" t="s">
        <v>24</v>
      </c>
    </row>
    <row r="4027" spans="2:14" hidden="1" x14ac:dyDescent="0.25">
      <c r="B4027" s="2">
        <v>42604</v>
      </c>
      <c r="C4027" s="7">
        <f>YEAR(base[[#This Row],[Data]])</f>
        <v>2016</v>
      </c>
      <c r="D4027" s="7" t="str">
        <f>UPPER(TEXT(base[[#This Row],[Data]],"mmm"))</f>
        <v>AGO</v>
      </c>
      <c r="E4027" t="s">
        <v>10</v>
      </c>
      <c r="F4027" t="s">
        <v>14</v>
      </c>
      <c r="G4027" t="str">
        <f>PROPER(base[[#This Row],[Evento]]&amp;" "&amp;base[[#This Row],[Tipo]])</f>
        <v>Aniversário Teen</v>
      </c>
      <c r="H4027" t="s">
        <v>15</v>
      </c>
      <c r="I4027">
        <v>100</v>
      </c>
      <c r="J4027" s="3">
        <f>VLOOKUP(_xlfn.CONCAT(base[[#This Row],[Evento]],base[[#This Row],[Tipo]]),'[1]tabela de preços'!$D$4:$E$14,2,0)</f>
        <v>90</v>
      </c>
      <c r="K4027" s="3">
        <v>9000</v>
      </c>
      <c r="L4027" s="3">
        <v>3039</v>
      </c>
      <c r="M4027" s="3">
        <v>5961</v>
      </c>
      <c r="N4027" t="s">
        <v>24</v>
      </c>
    </row>
    <row r="4028" spans="2:14" hidden="1" x14ac:dyDescent="0.25">
      <c r="B4028" s="2">
        <v>42810</v>
      </c>
      <c r="C4028" s="7">
        <f>YEAR(base[[#This Row],[Data]])</f>
        <v>2017</v>
      </c>
      <c r="D4028" s="7" t="str">
        <f>UPPER(TEXT(base[[#This Row],[Data]],"mmm"))</f>
        <v>MAR</v>
      </c>
      <c r="E4028" t="s">
        <v>10</v>
      </c>
      <c r="F4028" t="s">
        <v>16</v>
      </c>
      <c r="G4028" t="str">
        <f>PROPER(base[[#This Row],[Evento]]&amp;" "&amp;base[[#This Row],[Tipo]])</f>
        <v>Aniversário Adulto</v>
      </c>
      <c r="H4028" t="s">
        <v>12</v>
      </c>
      <c r="I4028">
        <v>150</v>
      </c>
      <c r="J4028" s="3">
        <f>VLOOKUP(_xlfn.CONCAT(base[[#This Row],[Evento]],base[[#This Row],[Tipo]]),'[1]tabela de preços'!$D$4:$E$14,2,0)</f>
        <v>120</v>
      </c>
      <c r="K4028" s="3">
        <v>18000</v>
      </c>
      <c r="L4028" s="3">
        <v>6995</v>
      </c>
      <c r="M4028" s="3">
        <v>11005</v>
      </c>
      <c r="N4028" t="s">
        <v>24</v>
      </c>
    </row>
    <row r="4029" spans="2:14" hidden="1" x14ac:dyDescent="0.25">
      <c r="B4029" s="2">
        <v>42703</v>
      </c>
      <c r="C4029" s="7">
        <f>YEAR(base[[#This Row],[Data]])</f>
        <v>2016</v>
      </c>
      <c r="D4029" s="7" t="str">
        <f>UPPER(TEXT(base[[#This Row],[Data]],"mmm"))</f>
        <v>NOV</v>
      </c>
      <c r="E4029" t="s">
        <v>21</v>
      </c>
      <c r="F4029" t="s">
        <v>14</v>
      </c>
      <c r="G4029" t="str">
        <f>PROPER(base[[#This Row],[Evento]]&amp;" "&amp;base[[#This Row],[Tipo]])</f>
        <v>15 Anos Teen</v>
      </c>
      <c r="H4029" t="s">
        <v>12</v>
      </c>
      <c r="I4029">
        <v>100</v>
      </c>
      <c r="J4029" s="3">
        <f>VLOOKUP(_xlfn.CONCAT(base[[#This Row],[Evento]],base[[#This Row],[Tipo]]),'[1]tabela de preços'!$D$4:$E$14,2,0)</f>
        <v>90</v>
      </c>
      <c r="K4029" s="3">
        <v>9000</v>
      </c>
      <c r="L4029" s="3">
        <v>3005</v>
      </c>
      <c r="M4029" s="3">
        <v>5995</v>
      </c>
      <c r="N4029" t="s">
        <v>24</v>
      </c>
    </row>
    <row r="4030" spans="2:14" hidden="1" x14ac:dyDescent="0.25">
      <c r="B4030" s="2">
        <v>42636</v>
      </c>
      <c r="C4030" s="7">
        <f>YEAR(base[[#This Row],[Data]])</f>
        <v>2016</v>
      </c>
      <c r="D4030" s="7" t="str">
        <f>UPPER(TEXT(base[[#This Row],[Data]],"mmm"))</f>
        <v>SET</v>
      </c>
      <c r="E4030" t="s">
        <v>22</v>
      </c>
      <c r="F4030" t="s">
        <v>16</v>
      </c>
      <c r="G4030" t="str">
        <f>PROPER(base[[#This Row],[Evento]]&amp;" "&amp;base[[#This Row],[Tipo]])</f>
        <v>Despedida Adulto</v>
      </c>
      <c r="H4030" t="s">
        <v>15</v>
      </c>
      <c r="I4030">
        <v>150</v>
      </c>
      <c r="J4030" s="3">
        <f>VLOOKUP(_xlfn.CONCAT(base[[#This Row],[Evento]],base[[#This Row],[Tipo]]),'[1]tabela de preços'!$D$4:$E$14,2,0)</f>
        <v>120</v>
      </c>
      <c r="K4030" s="3">
        <v>18000</v>
      </c>
      <c r="L4030" s="3">
        <v>6843</v>
      </c>
      <c r="M4030" s="3">
        <v>11157</v>
      </c>
      <c r="N4030" t="s">
        <v>24</v>
      </c>
    </row>
    <row r="4031" spans="2:14" x14ac:dyDescent="0.25">
      <c r="B4031" s="2">
        <v>42737</v>
      </c>
      <c r="C4031" s="7">
        <f>YEAR(base[[#This Row],[Data]])</f>
        <v>2017</v>
      </c>
      <c r="D4031" s="7" t="str">
        <f>UPPER(TEXT(base[[#This Row],[Data]],"mmm"))</f>
        <v>JAN</v>
      </c>
      <c r="E4031" t="s">
        <v>10</v>
      </c>
      <c r="F4031" t="s">
        <v>11</v>
      </c>
      <c r="G4031" t="str">
        <f>PROPER(base[[#This Row],[Evento]]&amp;" "&amp;base[[#This Row],[Tipo]])</f>
        <v>Aniversário Infantil</v>
      </c>
      <c r="H4031" t="s">
        <v>12</v>
      </c>
      <c r="I4031">
        <v>50</v>
      </c>
      <c r="J4031" s="3">
        <f>VLOOKUP(_xlfn.CONCAT(base[[#This Row],[Evento]],base[[#This Row],[Tipo]]),'[1]tabela de preços'!$D$4:$E$14,2,0)</f>
        <v>70</v>
      </c>
      <c r="K4031" s="3">
        <v>3500</v>
      </c>
      <c r="L4031" s="3">
        <v>1403</v>
      </c>
      <c r="M4031" s="3">
        <v>2097</v>
      </c>
      <c r="N4031" t="s">
        <v>24</v>
      </c>
    </row>
    <row r="4032" spans="2:14" hidden="1" x14ac:dyDescent="0.25">
      <c r="B4032" s="2">
        <v>42871</v>
      </c>
      <c r="C4032" s="7">
        <f>YEAR(base[[#This Row],[Data]])</f>
        <v>2017</v>
      </c>
      <c r="D4032" s="7" t="str">
        <f>UPPER(TEXT(base[[#This Row],[Data]],"mmm"))</f>
        <v>MAI</v>
      </c>
      <c r="E4032" t="s">
        <v>10</v>
      </c>
      <c r="F4032" t="s">
        <v>14</v>
      </c>
      <c r="G4032" t="str">
        <f>PROPER(base[[#This Row],[Evento]]&amp;" "&amp;base[[#This Row],[Tipo]])</f>
        <v>Aniversário Teen</v>
      </c>
      <c r="H4032" t="s">
        <v>15</v>
      </c>
      <c r="I4032">
        <v>100</v>
      </c>
      <c r="J4032" s="3">
        <f>VLOOKUP(_xlfn.CONCAT(base[[#This Row],[Evento]],base[[#This Row],[Tipo]]),'[1]tabela de preços'!$D$4:$E$14,2,0)</f>
        <v>90</v>
      </c>
      <c r="K4032" s="3">
        <v>9000</v>
      </c>
      <c r="L4032" s="3">
        <v>3870</v>
      </c>
      <c r="M4032" s="3">
        <v>5130</v>
      </c>
      <c r="N4032" t="s">
        <v>24</v>
      </c>
    </row>
    <row r="4033" spans="2:14" hidden="1" x14ac:dyDescent="0.25">
      <c r="B4033" s="2">
        <v>42471</v>
      </c>
      <c r="C4033" s="7">
        <f>YEAR(base[[#This Row],[Data]])</f>
        <v>2016</v>
      </c>
      <c r="D4033" s="7" t="str">
        <f>UPPER(TEXT(base[[#This Row],[Data]],"mmm"))</f>
        <v>ABR</v>
      </c>
      <c r="E4033" t="s">
        <v>10</v>
      </c>
      <c r="F4033" t="s">
        <v>16</v>
      </c>
      <c r="G4033" t="str">
        <f>PROPER(base[[#This Row],[Evento]]&amp;" "&amp;base[[#This Row],[Tipo]])</f>
        <v>Aniversário Adulto</v>
      </c>
      <c r="H4033" t="s">
        <v>12</v>
      </c>
      <c r="I4033">
        <v>150</v>
      </c>
      <c r="J4033" s="3">
        <f>VLOOKUP(_xlfn.CONCAT(base[[#This Row],[Evento]],base[[#This Row],[Tipo]]),'[1]tabela de preços'!$D$4:$E$14,2,0)</f>
        <v>120</v>
      </c>
      <c r="K4033" s="3">
        <v>18000</v>
      </c>
      <c r="L4033" s="3">
        <v>7038</v>
      </c>
      <c r="M4033" s="3">
        <v>10962</v>
      </c>
      <c r="N4033" t="s">
        <v>24</v>
      </c>
    </row>
    <row r="4034" spans="2:14" hidden="1" x14ac:dyDescent="0.25">
      <c r="B4034" s="2">
        <v>42979</v>
      </c>
      <c r="C4034" s="7">
        <f>YEAR(base[[#This Row],[Data]])</f>
        <v>2017</v>
      </c>
      <c r="D4034" s="7" t="str">
        <f>UPPER(TEXT(base[[#This Row],[Data]],"mmm"))</f>
        <v>SET</v>
      </c>
      <c r="E4034" t="s">
        <v>21</v>
      </c>
      <c r="F4034" t="s">
        <v>14</v>
      </c>
      <c r="G4034" t="str">
        <f>PROPER(base[[#This Row],[Evento]]&amp;" "&amp;base[[#This Row],[Tipo]])</f>
        <v>15 Anos Teen</v>
      </c>
      <c r="H4034" t="s">
        <v>12</v>
      </c>
      <c r="I4034">
        <v>100</v>
      </c>
      <c r="J4034" s="3">
        <f>VLOOKUP(_xlfn.CONCAT(base[[#This Row],[Evento]],base[[#This Row],[Tipo]]),'[1]tabela de preços'!$D$4:$E$14,2,0)</f>
        <v>90</v>
      </c>
      <c r="K4034" s="3">
        <v>9000</v>
      </c>
      <c r="L4034" s="3">
        <v>3820</v>
      </c>
      <c r="M4034" s="3">
        <v>5180</v>
      </c>
      <c r="N4034" t="s">
        <v>24</v>
      </c>
    </row>
    <row r="4035" spans="2:14" hidden="1" x14ac:dyDescent="0.25">
      <c r="B4035" s="2">
        <v>42772</v>
      </c>
      <c r="C4035" s="7">
        <f>YEAR(base[[#This Row],[Data]])</f>
        <v>2017</v>
      </c>
      <c r="D4035" s="7" t="str">
        <f>UPPER(TEXT(base[[#This Row],[Data]],"mmm"))</f>
        <v>FEV</v>
      </c>
      <c r="E4035" t="s">
        <v>22</v>
      </c>
      <c r="F4035" t="s">
        <v>16</v>
      </c>
      <c r="G4035" t="str">
        <f>PROPER(base[[#This Row],[Evento]]&amp;" "&amp;base[[#This Row],[Tipo]])</f>
        <v>Despedida Adulto</v>
      </c>
      <c r="H4035" t="s">
        <v>15</v>
      </c>
      <c r="I4035">
        <v>150</v>
      </c>
      <c r="J4035" s="3">
        <f>VLOOKUP(_xlfn.CONCAT(base[[#This Row],[Evento]],base[[#This Row],[Tipo]]),'[1]tabela de preços'!$D$4:$E$14,2,0)</f>
        <v>120</v>
      </c>
      <c r="K4035" s="3">
        <v>18000</v>
      </c>
      <c r="L4035" s="3">
        <v>8063</v>
      </c>
      <c r="M4035" s="3">
        <v>9937</v>
      </c>
      <c r="N4035" t="s">
        <v>24</v>
      </c>
    </row>
    <row r="4036" spans="2:14" hidden="1" x14ac:dyDescent="0.25">
      <c r="B4036" s="2">
        <v>42404</v>
      </c>
      <c r="C4036" s="7">
        <f>YEAR(base[[#This Row],[Data]])</f>
        <v>2016</v>
      </c>
      <c r="D4036" s="7" t="str">
        <f>UPPER(TEXT(base[[#This Row],[Data]],"mmm"))</f>
        <v>FEV</v>
      </c>
      <c r="E4036" t="s">
        <v>10</v>
      </c>
      <c r="F4036" t="s">
        <v>11</v>
      </c>
      <c r="G4036" t="str">
        <f>PROPER(base[[#This Row],[Evento]]&amp;" "&amp;base[[#This Row],[Tipo]])</f>
        <v>Aniversário Infantil</v>
      </c>
      <c r="H4036" t="s">
        <v>12</v>
      </c>
      <c r="I4036">
        <v>50</v>
      </c>
      <c r="J4036" s="3">
        <f>VLOOKUP(_xlfn.CONCAT(base[[#This Row],[Evento]],base[[#This Row],[Tipo]]),'[1]tabela de preços'!$D$4:$E$14,2,0)</f>
        <v>70</v>
      </c>
      <c r="K4036" s="3">
        <v>3500</v>
      </c>
      <c r="L4036" s="3">
        <v>1265</v>
      </c>
      <c r="M4036" s="3">
        <v>2235</v>
      </c>
      <c r="N4036" t="s">
        <v>24</v>
      </c>
    </row>
    <row r="4037" spans="2:14" hidden="1" x14ac:dyDescent="0.25">
      <c r="B4037" s="2">
        <v>42918</v>
      </c>
      <c r="C4037" s="7">
        <f>YEAR(base[[#This Row],[Data]])</f>
        <v>2017</v>
      </c>
      <c r="D4037" s="7" t="str">
        <f>UPPER(TEXT(base[[#This Row],[Data]],"mmm"))</f>
        <v>JUL</v>
      </c>
      <c r="E4037" t="s">
        <v>10</v>
      </c>
      <c r="F4037" t="s">
        <v>14</v>
      </c>
      <c r="G4037" t="str">
        <f>PROPER(base[[#This Row],[Evento]]&amp;" "&amp;base[[#This Row],[Tipo]])</f>
        <v>Aniversário Teen</v>
      </c>
      <c r="H4037" t="s">
        <v>15</v>
      </c>
      <c r="I4037">
        <v>100</v>
      </c>
      <c r="J4037" s="3">
        <f>VLOOKUP(_xlfn.CONCAT(base[[#This Row],[Evento]],base[[#This Row],[Tipo]]),'[1]tabela de preços'!$D$4:$E$14,2,0)</f>
        <v>90</v>
      </c>
      <c r="K4037" s="3">
        <v>9000</v>
      </c>
      <c r="L4037" s="3">
        <v>3650</v>
      </c>
      <c r="M4037" s="3">
        <v>5350</v>
      </c>
      <c r="N4037" t="s">
        <v>24</v>
      </c>
    </row>
    <row r="4038" spans="2:14" hidden="1" x14ac:dyDescent="0.25">
      <c r="B4038" s="2">
        <v>43017</v>
      </c>
      <c r="C4038" s="7">
        <f>YEAR(base[[#This Row],[Data]])</f>
        <v>2017</v>
      </c>
      <c r="D4038" s="7" t="str">
        <f>UPPER(TEXT(base[[#This Row],[Data]],"mmm"))</f>
        <v>OUT</v>
      </c>
      <c r="E4038" t="s">
        <v>10</v>
      </c>
      <c r="F4038" t="s">
        <v>16</v>
      </c>
      <c r="G4038" t="str">
        <f>PROPER(base[[#This Row],[Evento]]&amp;" "&amp;base[[#This Row],[Tipo]])</f>
        <v>Aniversário Adulto</v>
      </c>
      <c r="H4038" t="s">
        <v>12</v>
      </c>
      <c r="I4038">
        <v>150</v>
      </c>
      <c r="J4038" s="3">
        <f>VLOOKUP(_xlfn.CONCAT(base[[#This Row],[Evento]],base[[#This Row],[Tipo]]),'[1]tabela de preços'!$D$4:$E$14,2,0)</f>
        <v>120</v>
      </c>
      <c r="K4038" s="3">
        <v>18000</v>
      </c>
      <c r="L4038" s="3">
        <v>6401</v>
      </c>
      <c r="M4038" s="3">
        <v>11599</v>
      </c>
      <c r="N4038" t="s">
        <v>24</v>
      </c>
    </row>
    <row r="4039" spans="2:14" hidden="1" x14ac:dyDescent="0.25">
      <c r="B4039" s="2">
        <v>43099</v>
      </c>
      <c r="C4039" s="7">
        <f>YEAR(base[[#This Row],[Data]])</f>
        <v>2017</v>
      </c>
      <c r="D4039" s="7" t="str">
        <f>UPPER(TEXT(base[[#This Row],[Data]],"mmm"))</f>
        <v>DEZ</v>
      </c>
      <c r="E4039" t="s">
        <v>21</v>
      </c>
      <c r="F4039" t="s">
        <v>14</v>
      </c>
      <c r="G4039" t="str">
        <f>PROPER(base[[#This Row],[Evento]]&amp;" "&amp;base[[#This Row],[Tipo]])</f>
        <v>15 Anos Teen</v>
      </c>
      <c r="H4039" t="s">
        <v>12</v>
      </c>
      <c r="I4039">
        <v>100</v>
      </c>
      <c r="J4039" s="3">
        <f>VLOOKUP(_xlfn.CONCAT(base[[#This Row],[Evento]],base[[#This Row],[Tipo]]),'[1]tabela de preços'!$D$4:$E$14,2,0)</f>
        <v>90</v>
      </c>
      <c r="K4039" s="3">
        <v>9000</v>
      </c>
      <c r="L4039" s="3">
        <v>3965</v>
      </c>
      <c r="M4039" s="3">
        <v>5035</v>
      </c>
      <c r="N4039" t="s">
        <v>24</v>
      </c>
    </row>
    <row r="4040" spans="2:14" hidden="1" x14ac:dyDescent="0.25">
      <c r="B4040" s="2">
        <v>42454</v>
      </c>
      <c r="C4040" s="7">
        <f>YEAR(base[[#This Row],[Data]])</f>
        <v>2016</v>
      </c>
      <c r="D4040" s="7" t="str">
        <f>UPPER(TEXT(base[[#This Row],[Data]],"mmm"))</f>
        <v>MAR</v>
      </c>
      <c r="E4040" t="s">
        <v>22</v>
      </c>
      <c r="F4040" t="s">
        <v>16</v>
      </c>
      <c r="G4040" t="str">
        <f>PROPER(base[[#This Row],[Evento]]&amp;" "&amp;base[[#This Row],[Tipo]])</f>
        <v>Despedida Adulto</v>
      </c>
      <c r="H4040" t="s">
        <v>15</v>
      </c>
      <c r="I4040">
        <v>150</v>
      </c>
      <c r="J4040" s="3">
        <f>VLOOKUP(_xlfn.CONCAT(base[[#This Row],[Evento]],base[[#This Row],[Tipo]]),'[1]tabela de preços'!$D$4:$E$14,2,0)</f>
        <v>120</v>
      </c>
      <c r="K4040" s="3">
        <v>18000</v>
      </c>
      <c r="L4040" s="3">
        <v>7446</v>
      </c>
      <c r="M4040" s="3">
        <v>10554</v>
      </c>
      <c r="N4040" t="s">
        <v>24</v>
      </c>
    </row>
    <row r="4041" spans="2:14" hidden="1" x14ac:dyDescent="0.25">
      <c r="B4041" s="2">
        <v>42901</v>
      </c>
      <c r="C4041" s="7">
        <f>YEAR(base[[#This Row],[Data]])</f>
        <v>2017</v>
      </c>
      <c r="D4041" s="7" t="str">
        <f>UPPER(TEXT(base[[#This Row],[Data]],"mmm"))</f>
        <v>JUN</v>
      </c>
      <c r="E4041" t="s">
        <v>10</v>
      </c>
      <c r="F4041" t="s">
        <v>11</v>
      </c>
      <c r="G4041" t="str">
        <f>PROPER(base[[#This Row],[Evento]]&amp;" "&amp;base[[#This Row],[Tipo]])</f>
        <v>Aniversário Infantil</v>
      </c>
      <c r="H4041" t="s">
        <v>12</v>
      </c>
      <c r="I4041">
        <v>50</v>
      </c>
      <c r="J4041" s="3">
        <f>VLOOKUP(_xlfn.CONCAT(base[[#This Row],[Evento]],base[[#This Row],[Tipo]]),'[1]tabela de preços'!$D$4:$E$14,2,0)</f>
        <v>70</v>
      </c>
      <c r="K4041" s="3">
        <v>3500</v>
      </c>
      <c r="L4041" s="3">
        <v>1334</v>
      </c>
      <c r="M4041" s="3">
        <v>2166</v>
      </c>
      <c r="N4041" t="s">
        <v>24</v>
      </c>
    </row>
    <row r="4042" spans="2:14" hidden="1" x14ac:dyDescent="0.25">
      <c r="B4042" s="2">
        <v>43004</v>
      </c>
      <c r="C4042" s="7">
        <f>YEAR(base[[#This Row],[Data]])</f>
        <v>2017</v>
      </c>
      <c r="D4042" s="7" t="str">
        <f>UPPER(TEXT(base[[#This Row],[Data]],"mmm"))</f>
        <v>SET</v>
      </c>
      <c r="E4042" t="s">
        <v>10</v>
      </c>
      <c r="F4042" t="s">
        <v>14</v>
      </c>
      <c r="G4042" t="str">
        <f>PROPER(base[[#This Row],[Evento]]&amp;" "&amp;base[[#This Row],[Tipo]])</f>
        <v>Aniversário Teen</v>
      </c>
      <c r="H4042" t="s">
        <v>15</v>
      </c>
      <c r="I4042">
        <v>100</v>
      </c>
      <c r="J4042" s="3">
        <f>VLOOKUP(_xlfn.CONCAT(base[[#This Row],[Evento]],base[[#This Row],[Tipo]]),'[1]tabela de preços'!$D$4:$E$14,2,0)</f>
        <v>90</v>
      </c>
      <c r="K4042" s="3">
        <v>9000</v>
      </c>
      <c r="L4042" s="3">
        <v>3066</v>
      </c>
      <c r="M4042" s="3">
        <v>5934</v>
      </c>
      <c r="N4042" t="s">
        <v>24</v>
      </c>
    </row>
    <row r="4043" spans="2:14" hidden="1" x14ac:dyDescent="0.25">
      <c r="B4043" s="2">
        <v>42526</v>
      </c>
      <c r="C4043" s="7">
        <f>YEAR(base[[#This Row],[Data]])</f>
        <v>2016</v>
      </c>
      <c r="D4043" s="7" t="str">
        <f>UPPER(TEXT(base[[#This Row],[Data]],"mmm"))</f>
        <v>JUN</v>
      </c>
      <c r="E4043" t="s">
        <v>10</v>
      </c>
      <c r="F4043" t="s">
        <v>16</v>
      </c>
      <c r="G4043" t="str">
        <f>PROPER(base[[#This Row],[Evento]]&amp;" "&amp;base[[#This Row],[Tipo]])</f>
        <v>Aniversário Adulto</v>
      </c>
      <c r="H4043" t="s">
        <v>12</v>
      </c>
      <c r="I4043">
        <v>150</v>
      </c>
      <c r="J4043" s="3">
        <f>VLOOKUP(_xlfn.CONCAT(base[[#This Row],[Evento]],base[[#This Row],[Tipo]]),'[1]tabela de preços'!$D$4:$E$14,2,0)</f>
        <v>120</v>
      </c>
      <c r="K4043" s="3">
        <v>18000</v>
      </c>
      <c r="L4043" s="3">
        <v>7355</v>
      </c>
      <c r="M4043" s="3">
        <v>10645</v>
      </c>
      <c r="N4043" t="s">
        <v>24</v>
      </c>
    </row>
    <row r="4044" spans="2:14" hidden="1" x14ac:dyDescent="0.25">
      <c r="B4044" s="2">
        <v>42817</v>
      </c>
      <c r="C4044" s="7">
        <f>YEAR(base[[#This Row],[Data]])</f>
        <v>2017</v>
      </c>
      <c r="D4044" s="7" t="str">
        <f>UPPER(TEXT(base[[#This Row],[Data]],"mmm"))</f>
        <v>MAR</v>
      </c>
      <c r="E4044" t="s">
        <v>21</v>
      </c>
      <c r="F4044" t="s">
        <v>14</v>
      </c>
      <c r="G4044" t="str">
        <f>PROPER(base[[#This Row],[Evento]]&amp;" "&amp;base[[#This Row],[Tipo]])</f>
        <v>15 Anos Teen</v>
      </c>
      <c r="H4044" t="s">
        <v>12</v>
      </c>
      <c r="I4044">
        <v>100</v>
      </c>
      <c r="J4044" s="3">
        <f>VLOOKUP(_xlfn.CONCAT(base[[#This Row],[Evento]],base[[#This Row],[Tipo]]),'[1]tabela de preços'!$D$4:$E$14,2,0)</f>
        <v>90</v>
      </c>
      <c r="K4044" s="3">
        <v>9000</v>
      </c>
      <c r="L4044" s="3">
        <v>3857</v>
      </c>
      <c r="M4044" s="3">
        <v>5143</v>
      </c>
      <c r="N4044" t="s">
        <v>24</v>
      </c>
    </row>
    <row r="4045" spans="2:14" hidden="1" x14ac:dyDescent="0.25">
      <c r="B4045" s="2">
        <v>43046</v>
      </c>
      <c r="C4045" s="7">
        <f>YEAR(base[[#This Row],[Data]])</f>
        <v>2017</v>
      </c>
      <c r="D4045" s="7" t="str">
        <f>UPPER(TEXT(base[[#This Row],[Data]],"mmm"))</f>
        <v>NOV</v>
      </c>
      <c r="E4045" t="s">
        <v>22</v>
      </c>
      <c r="F4045" t="s">
        <v>16</v>
      </c>
      <c r="G4045" t="str">
        <f>PROPER(base[[#This Row],[Evento]]&amp;" "&amp;base[[#This Row],[Tipo]])</f>
        <v>Despedida Adulto</v>
      </c>
      <c r="H4045" t="s">
        <v>15</v>
      </c>
      <c r="I4045">
        <v>150</v>
      </c>
      <c r="J4045" s="3">
        <f>VLOOKUP(_xlfn.CONCAT(base[[#This Row],[Evento]],base[[#This Row],[Tipo]]),'[1]tabela de preços'!$D$4:$E$14,2,0)</f>
        <v>120</v>
      </c>
      <c r="K4045" s="3">
        <v>18000</v>
      </c>
      <c r="L4045" s="3">
        <v>8089</v>
      </c>
      <c r="M4045" s="3">
        <v>9911</v>
      </c>
      <c r="N4045" t="s">
        <v>24</v>
      </c>
    </row>
    <row r="4046" spans="2:14" hidden="1" x14ac:dyDescent="0.25">
      <c r="B4046" s="2">
        <v>42489</v>
      </c>
      <c r="C4046" s="7">
        <f>YEAR(base[[#This Row],[Data]])</f>
        <v>2016</v>
      </c>
      <c r="D4046" s="7" t="str">
        <f>UPPER(TEXT(base[[#This Row],[Data]],"mmm"))</f>
        <v>ABR</v>
      </c>
      <c r="E4046" t="s">
        <v>10</v>
      </c>
      <c r="F4046" t="s">
        <v>11</v>
      </c>
      <c r="G4046" t="str">
        <f>PROPER(base[[#This Row],[Evento]]&amp;" "&amp;base[[#This Row],[Tipo]])</f>
        <v>Aniversário Infantil</v>
      </c>
      <c r="H4046" t="s">
        <v>12</v>
      </c>
      <c r="I4046">
        <v>50</v>
      </c>
      <c r="J4046" s="3">
        <f>VLOOKUP(_xlfn.CONCAT(base[[#This Row],[Evento]],base[[#This Row],[Tipo]]),'[1]tabela de preços'!$D$4:$E$14,2,0)</f>
        <v>70</v>
      </c>
      <c r="K4046" s="3">
        <v>3500</v>
      </c>
      <c r="L4046" s="3">
        <v>1205</v>
      </c>
      <c r="M4046" s="3">
        <v>2295</v>
      </c>
      <c r="N4046" t="s">
        <v>24</v>
      </c>
    </row>
    <row r="4047" spans="2:14" hidden="1" x14ac:dyDescent="0.25">
      <c r="B4047" s="2">
        <v>42769</v>
      </c>
      <c r="C4047" s="7">
        <f>YEAR(base[[#This Row],[Data]])</f>
        <v>2017</v>
      </c>
      <c r="D4047" s="7" t="str">
        <f>UPPER(TEXT(base[[#This Row],[Data]],"mmm"))</f>
        <v>FEV</v>
      </c>
      <c r="E4047" t="s">
        <v>10</v>
      </c>
      <c r="F4047" t="s">
        <v>14</v>
      </c>
      <c r="G4047" t="str">
        <f>PROPER(base[[#This Row],[Evento]]&amp;" "&amp;base[[#This Row],[Tipo]])</f>
        <v>Aniversário Teen</v>
      </c>
      <c r="H4047" t="s">
        <v>15</v>
      </c>
      <c r="I4047">
        <v>100</v>
      </c>
      <c r="J4047" s="3">
        <f>VLOOKUP(_xlfn.CONCAT(base[[#This Row],[Evento]],base[[#This Row],[Tipo]]),'[1]tabela de preços'!$D$4:$E$14,2,0)</f>
        <v>90</v>
      </c>
      <c r="K4047" s="3">
        <v>9000</v>
      </c>
      <c r="L4047" s="3">
        <v>3376</v>
      </c>
      <c r="M4047" s="3">
        <v>5624</v>
      </c>
      <c r="N4047" t="s">
        <v>24</v>
      </c>
    </row>
    <row r="4048" spans="2:14" hidden="1" x14ac:dyDescent="0.25">
      <c r="B4048" s="2">
        <v>42687</v>
      </c>
      <c r="C4048" s="7">
        <f>YEAR(base[[#This Row],[Data]])</f>
        <v>2016</v>
      </c>
      <c r="D4048" s="7" t="str">
        <f>UPPER(TEXT(base[[#This Row],[Data]],"mmm"))</f>
        <v>NOV</v>
      </c>
      <c r="E4048" t="s">
        <v>10</v>
      </c>
      <c r="F4048" t="s">
        <v>16</v>
      </c>
      <c r="G4048" t="str">
        <f>PROPER(base[[#This Row],[Evento]]&amp;" "&amp;base[[#This Row],[Tipo]])</f>
        <v>Aniversário Adulto</v>
      </c>
      <c r="H4048" t="s">
        <v>12</v>
      </c>
      <c r="I4048">
        <v>150</v>
      </c>
      <c r="J4048" s="3">
        <f>VLOOKUP(_xlfn.CONCAT(base[[#This Row],[Evento]],base[[#This Row],[Tipo]]),'[1]tabela de preços'!$D$4:$E$14,2,0)</f>
        <v>120</v>
      </c>
      <c r="K4048" s="3">
        <v>18000</v>
      </c>
      <c r="L4048" s="3">
        <v>7699</v>
      </c>
      <c r="M4048" s="3">
        <v>10301</v>
      </c>
      <c r="N4048" t="s">
        <v>24</v>
      </c>
    </row>
    <row r="4049" spans="2:14" hidden="1" x14ac:dyDescent="0.25">
      <c r="B4049" s="2">
        <v>42608</v>
      </c>
      <c r="C4049" s="7">
        <f>YEAR(base[[#This Row],[Data]])</f>
        <v>2016</v>
      </c>
      <c r="D4049" s="7" t="str">
        <f>UPPER(TEXT(base[[#This Row],[Data]],"mmm"))</f>
        <v>AGO</v>
      </c>
      <c r="E4049" t="s">
        <v>21</v>
      </c>
      <c r="F4049" t="s">
        <v>14</v>
      </c>
      <c r="G4049" t="str">
        <f>PROPER(base[[#This Row],[Evento]]&amp;" "&amp;base[[#This Row],[Tipo]])</f>
        <v>15 Anos Teen</v>
      </c>
      <c r="H4049" t="s">
        <v>12</v>
      </c>
      <c r="I4049">
        <v>100</v>
      </c>
      <c r="J4049" s="3">
        <f>VLOOKUP(_xlfn.CONCAT(base[[#This Row],[Evento]],base[[#This Row],[Tipo]]),'[1]tabela de preços'!$D$4:$E$14,2,0)</f>
        <v>90</v>
      </c>
      <c r="K4049" s="3">
        <v>9000</v>
      </c>
      <c r="L4049" s="3">
        <v>3569</v>
      </c>
      <c r="M4049" s="3">
        <v>5431</v>
      </c>
      <c r="N4049" t="s">
        <v>24</v>
      </c>
    </row>
    <row r="4050" spans="2:14" hidden="1" x14ac:dyDescent="0.25">
      <c r="B4050" s="2">
        <v>42515</v>
      </c>
      <c r="C4050" s="7">
        <f>YEAR(base[[#This Row],[Data]])</f>
        <v>2016</v>
      </c>
      <c r="D4050" s="7" t="str">
        <f>UPPER(TEXT(base[[#This Row],[Data]],"mmm"))</f>
        <v>MAI</v>
      </c>
      <c r="E4050" t="s">
        <v>22</v>
      </c>
      <c r="F4050" t="s">
        <v>16</v>
      </c>
      <c r="G4050" t="str">
        <f>PROPER(base[[#This Row],[Evento]]&amp;" "&amp;base[[#This Row],[Tipo]])</f>
        <v>Despedida Adulto</v>
      </c>
      <c r="H4050" t="s">
        <v>15</v>
      </c>
      <c r="I4050">
        <v>150</v>
      </c>
      <c r="J4050" s="3">
        <f>VLOOKUP(_xlfn.CONCAT(base[[#This Row],[Evento]],base[[#This Row],[Tipo]]),'[1]tabela de preços'!$D$4:$E$14,2,0)</f>
        <v>120</v>
      </c>
      <c r="K4050" s="3">
        <v>18000</v>
      </c>
      <c r="L4050" s="3">
        <v>7103</v>
      </c>
      <c r="M4050" s="3">
        <v>10897</v>
      </c>
      <c r="N4050" t="s">
        <v>24</v>
      </c>
    </row>
    <row r="4051" spans="2:14" hidden="1" x14ac:dyDescent="0.25">
      <c r="B4051" s="2">
        <v>42836</v>
      </c>
      <c r="C4051" s="7">
        <f>YEAR(base[[#This Row],[Data]])</f>
        <v>2017</v>
      </c>
      <c r="D4051" s="7" t="str">
        <f>UPPER(TEXT(base[[#This Row],[Data]],"mmm"))</f>
        <v>ABR</v>
      </c>
      <c r="E4051" t="s">
        <v>10</v>
      </c>
      <c r="F4051" t="s">
        <v>11</v>
      </c>
      <c r="G4051" t="str">
        <f>PROPER(base[[#This Row],[Evento]]&amp;" "&amp;base[[#This Row],[Tipo]])</f>
        <v>Aniversário Infantil</v>
      </c>
      <c r="H4051" t="s">
        <v>12</v>
      </c>
      <c r="I4051">
        <v>50</v>
      </c>
      <c r="J4051" s="3">
        <f>VLOOKUP(_xlfn.CONCAT(base[[#This Row],[Evento]],base[[#This Row],[Tipo]]),'[1]tabela de preços'!$D$4:$E$14,2,0)</f>
        <v>70</v>
      </c>
      <c r="K4051" s="3">
        <v>3500</v>
      </c>
      <c r="L4051" s="3">
        <v>1263</v>
      </c>
      <c r="M4051" s="3">
        <v>2237</v>
      </c>
      <c r="N4051" t="s">
        <v>24</v>
      </c>
    </row>
    <row r="4052" spans="2:14" hidden="1" x14ac:dyDescent="0.25">
      <c r="B4052" s="2">
        <v>42700</v>
      </c>
      <c r="C4052" s="7">
        <f>YEAR(base[[#This Row],[Data]])</f>
        <v>2016</v>
      </c>
      <c r="D4052" s="7" t="str">
        <f>UPPER(TEXT(base[[#This Row],[Data]],"mmm"))</f>
        <v>NOV</v>
      </c>
      <c r="E4052" t="s">
        <v>10</v>
      </c>
      <c r="F4052" t="s">
        <v>14</v>
      </c>
      <c r="G4052" t="str">
        <f>PROPER(base[[#This Row],[Evento]]&amp;" "&amp;base[[#This Row],[Tipo]])</f>
        <v>Aniversário Teen</v>
      </c>
      <c r="H4052" t="s">
        <v>15</v>
      </c>
      <c r="I4052">
        <v>100</v>
      </c>
      <c r="J4052" s="3">
        <f>VLOOKUP(_xlfn.CONCAT(base[[#This Row],[Evento]],base[[#This Row],[Tipo]]),'[1]tabela de preços'!$D$4:$E$14,2,0)</f>
        <v>90</v>
      </c>
      <c r="K4052" s="3">
        <v>9000</v>
      </c>
      <c r="L4052" s="3">
        <v>3413</v>
      </c>
      <c r="M4052" s="3">
        <v>5587</v>
      </c>
      <c r="N4052" t="s">
        <v>24</v>
      </c>
    </row>
    <row r="4053" spans="2:14" hidden="1" x14ac:dyDescent="0.25">
      <c r="B4053" s="2">
        <v>43007</v>
      </c>
      <c r="C4053" s="7">
        <f>YEAR(base[[#This Row],[Data]])</f>
        <v>2017</v>
      </c>
      <c r="D4053" s="7" t="str">
        <f>UPPER(TEXT(base[[#This Row],[Data]],"mmm"))</f>
        <v>SET</v>
      </c>
      <c r="E4053" t="s">
        <v>10</v>
      </c>
      <c r="F4053" t="s">
        <v>16</v>
      </c>
      <c r="G4053" t="str">
        <f>PROPER(base[[#This Row],[Evento]]&amp;" "&amp;base[[#This Row],[Tipo]])</f>
        <v>Aniversário Adulto</v>
      </c>
      <c r="H4053" t="s">
        <v>12</v>
      </c>
      <c r="I4053">
        <v>150</v>
      </c>
      <c r="J4053" s="3">
        <f>VLOOKUP(_xlfn.CONCAT(base[[#This Row],[Evento]],base[[#This Row],[Tipo]]),'[1]tabela de preços'!$D$4:$E$14,2,0)</f>
        <v>120</v>
      </c>
      <c r="K4053" s="3">
        <v>18000</v>
      </c>
      <c r="L4053" s="3">
        <v>7002</v>
      </c>
      <c r="M4053" s="3">
        <v>10998</v>
      </c>
      <c r="N4053" t="s">
        <v>24</v>
      </c>
    </row>
    <row r="4054" spans="2:14" hidden="1" x14ac:dyDescent="0.25">
      <c r="B4054" s="2">
        <v>42992</v>
      </c>
      <c r="C4054" s="7">
        <f>YEAR(base[[#This Row],[Data]])</f>
        <v>2017</v>
      </c>
      <c r="D4054" s="7" t="str">
        <f>UPPER(TEXT(base[[#This Row],[Data]],"mmm"))</f>
        <v>SET</v>
      </c>
      <c r="E4054" t="s">
        <v>21</v>
      </c>
      <c r="F4054" t="s">
        <v>14</v>
      </c>
      <c r="G4054" t="str">
        <f>PROPER(base[[#This Row],[Evento]]&amp;" "&amp;base[[#This Row],[Tipo]])</f>
        <v>15 Anos Teen</v>
      </c>
      <c r="H4054" t="s">
        <v>12</v>
      </c>
      <c r="I4054">
        <v>100</v>
      </c>
      <c r="J4054" s="3">
        <f>VLOOKUP(_xlfn.CONCAT(base[[#This Row],[Evento]],base[[#This Row],[Tipo]]),'[1]tabela de preços'!$D$4:$E$14,2,0)</f>
        <v>90</v>
      </c>
      <c r="K4054" s="3">
        <v>9000</v>
      </c>
      <c r="L4054" s="3">
        <v>3602</v>
      </c>
      <c r="M4054" s="3">
        <v>5398</v>
      </c>
      <c r="N4054" t="s">
        <v>24</v>
      </c>
    </row>
    <row r="4055" spans="2:14" hidden="1" x14ac:dyDescent="0.25">
      <c r="B4055" s="2">
        <v>42525</v>
      </c>
      <c r="C4055" s="7">
        <f>YEAR(base[[#This Row],[Data]])</f>
        <v>2016</v>
      </c>
      <c r="D4055" s="7" t="str">
        <f>UPPER(TEXT(base[[#This Row],[Data]],"mmm"))</f>
        <v>JUN</v>
      </c>
      <c r="E4055" t="s">
        <v>22</v>
      </c>
      <c r="F4055" t="s">
        <v>16</v>
      </c>
      <c r="G4055" t="str">
        <f>PROPER(base[[#This Row],[Evento]]&amp;" "&amp;base[[#This Row],[Tipo]])</f>
        <v>Despedida Adulto</v>
      </c>
      <c r="H4055" t="s">
        <v>15</v>
      </c>
      <c r="I4055">
        <v>150</v>
      </c>
      <c r="J4055" s="3">
        <f>VLOOKUP(_xlfn.CONCAT(base[[#This Row],[Evento]],base[[#This Row],[Tipo]]),'[1]tabela de preços'!$D$4:$E$14,2,0)</f>
        <v>120</v>
      </c>
      <c r="K4055" s="3">
        <v>18000</v>
      </c>
      <c r="L4055" s="3">
        <v>7417</v>
      </c>
      <c r="M4055" s="3">
        <v>10583</v>
      </c>
      <c r="N4055" t="s">
        <v>24</v>
      </c>
    </row>
    <row r="4056" spans="2:14" hidden="1" x14ac:dyDescent="0.25">
      <c r="B4056" s="2">
        <v>42492</v>
      </c>
      <c r="C4056" s="7">
        <f>YEAR(base[[#This Row],[Data]])</f>
        <v>2016</v>
      </c>
      <c r="D4056" s="7" t="str">
        <f>UPPER(TEXT(base[[#This Row],[Data]],"mmm"))</f>
        <v>MAI</v>
      </c>
      <c r="E4056" t="s">
        <v>10</v>
      </c>
      <c r="F4056" t="s">
        <v>11</v>
      </c>
      <c r="G4056" t="str">
        <f>PROPER(base[[#This Row],[Evento]]&amp;" "&amp;base[[#This Row],[Tipo]])</f>
        <v>Aniversário Infantil</v>
      </c>
      <c r="H4056" t="s">
        <v>12</v>
      </c>
      <c r="I4056">
        <v>50</v>
      </c>
      <c r="J4056" s="3">
        <f>VLOOKUP(_xlfn.CONCAT(base[[#This Row],[Evento]],base[[#This Row],[Tipo]]),'[1]tabela de preços'!$D$4:$E$14,2,0)</f>
        <v>70</v>
      </c>
      <c r="K4056" s="3">
        <v>3500</v>
      </c>
      <c r="L4056" s="3">
        <v>1278</v>
      </c>
      <c r="M4056" s="3">
        <v>2222</v>
      </c>
      <c r="N4056" t="s">
        <v>24</v>
      </c>
    </row>
    <row r="4057" spans="2:14" hidden="1" x14ac:dyDescent="0.25">
      <c r="B4057" s="2">
        <v>42465</v>
      </c>
      <c r="C4057" s="7">
        <f>YEAR(base[[#This Row],[Data]])</f>
        <v>2016</v>
      </c>
      <c r="D4057" s="7" t="str">
        <f>UPPER(TEXT(base[[#This Row],[Data]],"mmm"))</f>
        <v>ABR</v>
      </c>
      <c r="E4057" t="s">
        <v>10</v>
      </c>
      <c r="F4057" t="s">
        <v>14</v>
      </c>
      <c r="G4057" t="str">
        <f>PROPER(base[[#This Row],[Evento]]&amp;" "&amp;base[[#This Row],[Tipo]])</f>
        <v>Aniversário Teen</v>
      </c>
      <c r="H4057" t="s">
        <v>15</v>
      </c>
      <c r="I4057">
        <v>100</v>
      </c>
      <c r="J4057" s="3">
        <f>VLOOKUP(_xlfn.CONCAT(base[[#This Row],[Evento]],base[[#This Row],[Tipo]]),'[1]tabela de preços'!$D$4:$E$14,2,0)</f>
        <v>90</v>
      </c>
      <c r="K4057" s="3">
        <v>9000</v>
      </c>
      <c r="L4057" s="3">
        <v>3640</v>
      </c>
      <c r="M4057" s="3">
        <v>5360</v>
      </c>
      <c r="N4057" t="s">
        <v>24</v>
      </c>
    </row>
    <row r="4058" spans="2:14" hidden="1" x14ac:dyDescent="0.25">
      <c r="B4058" s="2">
        <v>42591</v>
      </c>
      <c r="C4058" s="7">
        <f>YEAR(base[[#This Row],[Data]])</f>
        <v>2016</v>
      </c>
      <c r="D4058" s="7" t="str">
        <f>UPPER(TEXT(base[[#This Row],[Data]],"mmm"))</f>
        <v>AGO</v>
      </c>
      <c r="E4058" t="s">
        <v>10</v>
      </c>
      <c r="F4058" t="s">
        <v>16</v>
      </c>
      <c r="G4058" t="str">
        <f>PROPER(base[[#This Row],[Evento]]&amp;" "&amp;base[[#This Row],[Tipo]])</f>
        <v>Aniversário Adulto</v>
      </c>
      <c r="H4058" t="s">
        <v>12</v>
      </c>
      <c r="I4058">
        <v>150</v>
      </c>
      <c r="J4058" s="3">
        <f>VLOOKUP(_xlfn.CONCAT(base[[#This Row],[Evento]],base[[#This Row],[Tipo]]),'[1]tabela de preços'!$D$4:$E$14,2,0)</f>
        <v>120</v>
      </c>
      <c r="K4058" s="3">
        <v>18000</v>
      </c>
      <c r="L4058" s="3">
        <v>7285</v>
      </c>
      <c r="M4058" s="3">
        <v>10715</v>
      </c>
      <c r="N4058" t="s">
        <v>24</v>
      </c>
    </row>
    <row r="4059" spans="2:14" hidden="1" x14ac:dyDescent="0.25">
      <c r="B4059" s="2">
        <v>42560</v>
      </c>
      <c r="C4059" s="7">
        <f>YEAR(base[[#This Row],[Data]])</f>
        <v>2016</v>
      </c>
      <c r="D4059" s="7" t="str">
        <f>UPPER(TEXT(base[[#This Row],[Data]],"mmm"))</f>
        <v>JUL</v>
      </c>
      <c r="E4059" t="s">
        <v>21</v>
      </c>
      <c r="F4059" t="s">
        <v>14</v>
      </c>
      <c r="G4059" t="str">
        <f>PROPER(base[[#This Row],[Evento]]&amp;" "&amp;base[[#This Row],[Tipo]])</f>
        <v>15 Anos Teen</v>
      </c>
      <c r="H4059" t="s">
        <v>12</v>
      </c>
      <c r="I4059">
        <v>100</v>
      </c>
      <c r="J4059" s="3">
        <f>VLOOKUP(_xlfn.CONCAT(base[[#This Row],[Evento]],base[[#This Row],[Tipo]]),'[1]tabela de preços'!$D$4:$E$14,2,0)</f>
        <v>90</v>
      </c>
      <c r="K4059" s="3">
        <v>9000</v>
      </c>
      <c r="L4059" s="3">
        <v>3746</v>
      </c>
      <c r="M4059" s="3">
        <v>5254</v>
      </c>
      <c r="N4059" t="s">
        <v>24</v>
      </c>
    </row>
    <row r="4060" spans="2:14" hidden="1" x14ac:dyDescent="0.25">
      <c r="B4060" s="2">
        <v>42445</v>
      </c>
      <c r="C4060" s="7">
        <f>YEAR(base[[#This Row],[Data]])</f>
        <v>2016</v>
      </c>
      <c r="D4060" s="7" t="str">
        <f>UPPER(TEXT(base[[#This Row],[Data]],"mmm"))</f>
        <v>MAR</v>
      </c>
      <c r="E4060" t="s">
        <v>22</v>
      </c>
      <c r="F4060" t="s">
        <v>16</v>
      </c>
      <c r="G4060" t="str">
        <f>PROPER(base[[#This Row],[Evento]]&amp;" "&amp;base[[#This Row],[Tipo]])</f>
        <v>Despedida Adulto</v>
      </c>
      <c r="H4060" t="s">
        <v>15</v>
      </c>
      <c r="I4060">
        <v>150</v>
      </c>
      <c r="J4060" s="3">
        <f>VLOOKUP(_xlfn.CONCAT(base[[#This Row],[Evento]],base[[#This Row],[Tipo]]),'[1]tabela de preços'!$D$4:$E$14,2,0)</f>
        <v>120</v>
      </c>
      <c r="K4060" s="3">
        <v>18000</v>
      </c>
      <c r="L4060" s="3">
        <v>6071</v>
      </c>
      <c r="M4060" s="3">
        <v>11929</v>
      </c>
      <c r="N4060" t="s">
        <v>24</v>
      </c>
    </row>
    <row r="4061" spans="2:14" hidden="1" x14ac:dyDescent="0.25">
      <c r="B4061" s="2">
        <v>42956</v>
      </c>
      <c r="C4061" s="7">
        <f>YEAR(base[[#This Row],[Data]])</f>
        <v>2017</v>
      </c>
      <c r="D4061" s="7" t="str">
        <f>UPPER(TEXT(base[[#This Row],[Data]],"mmm"))</f>
        <v>AGO</v>
      </c>
      <c r="E4061" t="s">
        <v>10</v>
      </c>
      <c r="F4061" t="s">
        <v>11</v>
      </c>
      <c r="G4061" t="str">
        <f>PROPER(base[[#This Row],[Evento]]&amp;" "&amp;base[[#This Row],[Tipo]])</f>
        <v>Aniversário Infantil</v>
      </c>
      <c r="H4061" t="s">
        <v>12</v>
      </c>
      <c r="I4061">
        <v>50</v>
      </c>
      <c r="J4061" s="3">
        <f>VLOOKUP(_xlfn.CONCAT(base[[#This Row],[Evento]],base[[#This Row],[Tipo]]),'[1]tabela de preços'!$D$4:$E$14,2,0)</f>
        <v>70</v>
      </c>
      <c r="K4061" s="3">
        <v>3500</v>
      </c>
      <c r="L4061" s="3">
        <v>1419</v>
      </c>
      <c r="M4061" s="3">
        <v>2081</v>
      </c>
      <c r="N4061" t="s">
        <v>24</v>
      </c>
    </row>
    <row r="4062" spans="2:14" hidden="1" x14ac:dyDescent="0.25">
      <c r="B4062" s="2">
        <v>42469</v>
      </c>
      <c r="C4062" s="7">
        <f>YEAR(base[[#This Row],[Data]])</f>
        <v>2016</v>
      </c>
      <c r="D4062" s="7" t="str">
        <f>UPPER(TEXT(base[[#This Row],[Data]],"mmm"))</f>
        <v>ABR</v>
      </c>
      <c r="E4062" t="s">
        <v>10</v>
      </c>
      <c r="F4062" t="s">
        <v>14</v>
      </c>
      <c r="G4062" t="str">
        <f>PROPER(base[[#This Row],[Evento]]&amp;" "&amp;base[[#This Row],[Tipo]])</f>
        <v>Aniversário Teen</v>
      </c>
      <c r="H4062" t="s">
        <v>15</v>
      </c>
      <c r="I4062">
        <v>100</v>
      </c>
      <c r="J4062" s="3">
        <f>VLOOKUP(_xlfn.CONCAT(base[[#This Row],[Evento]],base[[#This Row],[Tipo]]),'[1]tabela de preços'!$D$4:$E$14,2,0)</f>
        <v>90</v>
      </c>
      <c r="K4062" s="3">
        <v>9000</v>
      </c>
      <c r="L4062" s="3">
        <v>3801</v>
      </c>
      <c r="M4062" s="3">
        <v>5199</v>
      </c>
      <c r="N4062" t="s">
        <v>24</v>
      </c>
    </row>
    <row r="4063" spans="2:14" hidden="1" x14ac:dyDescent="0.25">
      <c r="B4063" s="2">
        <v>42378</v>
      </c>
      <c r="C4063" s="7">
        <f>YEAR(base[[#This Row],[Data]])</f>
        <v>2016</v>
      </c>
      <c r="D4063" s="7" t="str">
        <f>UPPER(TEXT(base[[#This Row],[Data]],"mmm"))</f>
        <v>JAN</v>
      </c>
      <c r="E4063" t="s">
        <v>10</v>
      </c>
      <c r="F4063" t="s">
        <v>16</v>
      </c>
      <c r="G4063" t="str">
        <f>PROPER(base[[#This Row],[Evento]]&amp;" "&amp;base[[#This Row],[Tipo]])</f>
        <v>Aniversário Adulto</v>
      </c>
      <c r="H4063" t="s">
        <v>12</v>
      </c>
      <c r="I4063">
        <v>150</v>
      </c>
      <c r="J4063" s="3">
        <f>VLOOKUP(_xlfn.CONCAT(base[[#This Row],[Evento]],base[[#This Row],[Tipo]]),'[1]tabela de preços'!$D$4:$E$14,2,0)</f>
        <v>120</v>
      </c>
      <c r="K4063" s="3">
        <v>18000</v>
      </c>
      <c r="L4063" s="3">
        <v>6970</v>
      </c>
      <c r="M4063" s="3">
        <v>11030</v>
      </c>
      <c r="N4063" t="s">
        <v>24</v>
      </c>
    </row>
    <row r="4064" spans="2:14" hidden="1" x14ac:dyDescent="0.25">
      <c r="B4064" s="2">
        <v>42647</v>
      </c>
      <c r="C4064" s="7">
        <f>YEAR(base[[#This Row],[Data]])</f>
        <v>2016</v>
      </c>
      <c r="D4064" s="7" t="str">
        <f>UPPER(TEXT(base[[#This Row],[Data]],"mmm"))</f>
        <v>OUT</v>
      </c>
      <c r="E4064" t="s">
        <v>21</v>
      </c>
      <c r="F4064" t="s">
        <v>14</v>
      </c>
      <c r="G4064" t="str">
        <f>PROPER(base[[#This Row],[Evento]]&amp;" "&amp;base[[#This Row],[Tipo]])</f>
        <v>15 Anos Teen</v>
      </c>
      <c r="H4064" t="s">
        <v>12</v>
      </c>
      <c r="I4064">
        <v>100</v>
      </c>
      <c r="J4064" s="3">
        <f>VLOOKUP(_xlfn.CONCAT(base[[#This Row],[Evento]],base[[#This Row],[Tipo]]),'[1]tabela de preços'!$D$4:$E$14,2,0)</f>
        <v>90</v>
      </c>
      <c r="K4064" s="3">
        <v>9000</v>
      </c>
      <c r="L4064" s="3">
        <v>3525</v>
      </c>
      <c r="M4064" s="3">
        <v>5475</v>
      </c>
      <c r="N4064" t="s">
        <v>24</v>
      </c>
    </row>
    <row r="4065" spans="2:14" hidden="1" x14ac:dyDescent="0.25">
      <c r="B4065" s="2">
        <v>42456</v>
      </c>
      <c r="C4065" s="7">
        <f>YEAR(base[[#This Row],[Data]])</f>
        <v>2016</v>
      </c>
      <c r="D4065" s="7" t="str">
        <f>UPPER(TEXT(base[[#This Row],[Data]],"mmm"))</f>
        <v>MAR</v>
      </c>
      <c r="E4065" t="s">
        <v>22</v>
      </c>
      <c r="F4065" t="s">
        <v>16</v>
      </c>
      <c r="G4065" t="str">
        <f>PROPER(base[[#This Row],[Evento]]&amp;" "&amp;base[[#This Row],[Tipo]])</f>
        <v>Despedida Adulto</v>
      </c>
      <c r="H4065" t="s">
        <v>15</v>
      </c>
      <c r="I4065">
        <v>150</v>
      </c>
      <c r="J4065" s="3">
        <f>VLOOKUP(_xlfn.CONCAT(base[[#This Row],[Evento]],base[[#This Row],[Tipo]]),'[1]tabela de preços'!$D$4:$E$14,2,0)</f>
        <v>120</v>
      </c>
      <c r="K4065" s="3">
        <v>18000</v>
      </c>
      <c r="L4065" s="3">
        <v>7927</v>
      </c>
      <c r="M4065" s="3">
        <v>10073</v>
      </c>
      <c r="N4065" t="s">
        <v>24</v>
      </c>
    </row>
    <row r="4066" spans="2:14" hidden="1" x14ac:dyDescent="0.25">
      <c r="B4066" s="2">
        <v>42663</v>
      </c>
      <c r="C4066" s="7">
        <f>YEAR(base[[#This Row],[Data]])</f>
        <v>2016</v>
      </c>
      <c r="D4066" s="7" t="str">
        <f>UPPER(TEXT(base[[#This Row],[Data]],"mmm"))</f>
        <v>OUT</v>
      </c>
      <c r="E4066" t="s">
        <v>10</v>
      </c>
      <c r="F4066" t="s">
        <v>11</v>
      </c>
      <c r="G4066" t="str">
        <f>PROPER(base[[#This Row],[Evento]]&amp;" "&amp;base[[#This Row],[Tipo]])</f>
        <v>Aniversário Infantil</v>
      </c>
      <c r="H4066" t="s">
        <v>12</v>
      </c>
      <c r="I4066">
        <v>50</v>
      </c>
      <c r="J4066" s="3">
        <f>VLOOKUP(_xlfn.CONCAT(base[[#This Row],[Evento]],base[[#This Row],[Tipo]]),'[1]tabela de preços'!$D$4:$E$14,2,0)</f>
        <v>70</v>
      </c>
      <c r="K4066" s="3">
        <v>3500</v>
      </c>
      <c r="L4066" s="3">
        <v>1189</v>
      </c>
      <c r="M4066" s="3">
        <v>2311</v>
      </c>
      <c r="N4066" t="s">
        <v>24</v>
      </c>
    </row>
    <row r="4067" spans="2:14" hidden="1" x14ac:dyDescent="0.25">
      <c r="B4067" s="2">
        <v>42503</v>
      </c>
      <c r="C4067" s="7">
        <f>YEAR(base[[#This Row],[Data]])</f>
        <v>2016</v>
      </c>
      <c r="D4067" s="7" t="str">
        <f>UPPER(TEXT(base[[#This Row],[Data]],"mmm"))</f>
        <v>MAI</v>
      </c>
      <c r="E4067" t="s">
        <v>10</v>
      </c>
      <c r="F4067" t="s">
        <v>14</v>
      </c>
      <c r="G4067" t="str">
        <f>PROPER(base[[#This Row],[Evento]]&amp;" "&amp;base[[#This Row],[Tipo]])</f>
        <v>Aniversário Teen</v>
      </c>
      <c r="H4067" t="s">
        <v>15</v>
      </c>
      <c r="I4067">
        <v>100</v>
      </c>
      <c r="J4067" s="3">
        <f>VLOOKUP(_xlfn.CONCAT(base[[#This Row],[Evento]],base[[#This Row],[Tipo]]),'[1]tabela de preços'!$D$4:$E$14,2,0)</f>
        <v>90</v>
      </c>
      <c r="K4067" s="3">
        <v>9000</v>
      </c>
      <c r="L4067" s="3">
        <v>3801</v>
      </c>
      <c r="M4067" s="3">
        <v>5199</v>
      </c>
      <c r="N4067" t="s">
        <v>24</v>
      </c>
    </row>
    <row r="4068" spans="2:14" hidden="1" x14ac:dyDescent="0.25">
      <c r="B4068" s="2">
        <v>42569</v>
      </c>
      <c r="C4068" s="7">
        <f>YEAR(base[[#This Row],[Data]])</f>
        <v>2016</v>
      </c>
      <c r="D4068" s="7" t="str">
        <f>UPPER(TEXT(base[[#This Row],[Data]],"mmm"))</f>
        <v>JUL</v>
      </c>
      <c r="E4068" t="s">
        <v>10</v>
      </c>
      <c r="F4068" t="s">
        <v>16</v>
      </c>
      <c r="G4068" t="str">
        <f>PROPER(base[[#This Row],[Evento]]&amp;" "&amp;base[[#This Row],[Tipo]])</f>
        <v>Aniversário Adulto</v>
      </c>
      <c r="H4068" t="s">
        <v>12</v>
      </c>
      <c r="I4068">
        <v>150</v>
      </c>
      <c r="J4068" s="3">
        <f>VLOOKUP(_xlfn.CONCAT(base[[#This Row],[Evento]],base[[#This Row],[Tipo]]),'[1]tabela de preços'!$D$4:$E$14,2,0)</f>
        <v>120</v>
      </c>
      <c r="K4068" s="3">
        <v>18000</v>
      </c>
      <c r="L4068" s="3">
        <v>8091</v>
      </c>
      <c r="M4068" s="3">
        <v>9909</v>
      </c>
      <c r="N4068" t="s">
        <v>24</v>
      </c>
    </row>
    <row r="4069" spans="2:14" hidden="1" x14ac:dyDescent="0.25">
      <c r="B4069" s="2">
        <v>43071</v>
      </c>
      <c r="C4069" s="7">
        <f>YEAR(base[[#This Row],[Data]])</f>
        <v>2017</v>
      </c>
      <c r="D4069" s="7" t="str">
        <f>UPPER(TEXT(base[[#This Row],[Data]],"mmm"))</f>
        <v>DEZ</v>
      </c>
      <c r="E4069" t="s">
        <v>21</v>
      </c>
      <c r="F4069" t="s">
        <v>14</v>
      </c>
      <c r="G4069" t="str">
        <f>PROPER(base[[#This Row],[Evento]]&amp;" "&amp;base[[#This Row],[Tipo]])</f>
        <v>15 Anos Teen</v>
      </c>
      <c r="H4069" t="s">
        <v>12</v>
      </c>
      <c r="I4069">
        <v>100</v>
      </c>
      <c r="J4069" s="3">
        <f>VLOOKUP(_xlfn.CONCAT(base[[#This Row],[Evento]],base[[#This Row],[Tipo]]),'[1]tabela de preços'!$D$4:$E$14,2,0)</f>
        <v>90</v>
      </c>
      <c r="K4069" s="3">
        <v>9000</v>
      </c>
      <c r="L4069" s="3">
        <v>3105</v>
      </c>
      <c r="M4069" s="3">
        <v>5895</v>
      </c>
      <c r="N4069" t="s">
        <v>24</v>
      </c>
    </row>
    <row r="4070" spans="2:14" hidden="1" x14ac:dyDescent="0.25">
      <c r="B4070" s="2">
        <v>43061</v>
      </c>
      <c r="C4070" s="7">
        <f>YEAR(base[[#This Row],[Data]])</f>
        <v>2017</v>
      </c>
      <c r="D4070" s="7" t="str">
        <f>UPPER(TEXT(base[[#This Row],[Data]],"mmm"))</f>
        <v>NOV</v>
      </c>
      <c r="E4070" t="s">
        <v>22</v>
      </c>
      <c r="F4070" t="s">
        <v>16</v>
      </c>
      <c r="G4070" t="str">
        <f>PROPER(base[[#This Row],[Evento]]&amp;" "&amp;base[[#This Row],[Tipo]])</f>
        <v>Despedida Adulto</v>
      </c>
      <c r="H4070" t="s">
        <v>15</v>
      </c>
      <c r="I4070">
        <v>150</v>
      </c>
      <c r="J4070" s="3">
        <f>VLOOKUP(_xlfn.CONCAT(base[[#This Row],[Evento]],base[[#This Row],[Tipo]]),'[1]tabela de preços'!$D$4:$E$14,2,0)</f>
        <v>120</v>
      </c>
      <c r="K4070" s="3">
        <v>18000</v>
      </c>
      <c r="L4070" s="3">
        <v>6781</v>
      </c>
      <c r="M4070" s="3">
        <v>11219</v>
      </c>
      <c r="N4070" t="s">
        <v>24</v>
      </c>
    </row>
    <row r="4071" spans="2:14" hidden="1" x14ac:dyDescent="0.25">
      <c r="B4071" s="2">
        <v>42798</v>
      </c>
      <c r="C4071" s="7">
        <f>YEAR(base[[#This Row],[Data]])</f>
        <v>2017</v>
      </c>
      <c r="D4071" s="7" t="str">
        <f>UPPER(TEXT(base[[#This Row],[Data]],"mmm"))</f>
        <v>MAR</v>
      </c>
      <c r="E4071" t="s">
        <v>10</v>
      </c>
      <c r="F4071" t="s">
        <v>11</v>
      </c>
      <c r="G4071" t="str">
        <f>PROPER(base[[#This Row],[Evento]]&amp;" "&amp;base[[#This Row],[Tipo]])</f>
        <v>Aniversário Infantil</v>
      </c>
      <c r="H4071" t="s">
        <v>12</v>
      </c>
      <c r="I4071">
        <v>50</v>
      </c>
      <c r="J4071" s="3">
        <f>VLOOKUP(_xlfn.CONCAT(base[[#This Row],[Evento]],base[[#This Row],[Tipo]]),'[1]tabela de preços'!$D$4:$E$14,2,0)</f>
        <v>70</v>
      </c>
      <c r="K4071" s="3">
        <v>3500</v>
      </c>
      <c r="L4071" s="3">
        <v>1419</v>
      </c>
      <c r="M4071" s="3">
        <v>2081</v>
      </c>
      <c r="N4071" t="s">
        <v>24</v>
      </c>
    </row>
    <row r="4072" spans="2:14" hidden="1" x14ac:dyDescent="0.25">
      <c r="B4072" s="2">
        <v>42713</v>
      </c>
      <c r="C4072" s="7">
        <f>YEAR(base[[#This Row],[Data]])</f>
        <v>2016</v>
      </c>
      <c r="D4072" s="7" t="str">
        <f>UPPER(TEXT(base[[#This Row],[Data]],"mmm"))</f>
        <v>DEZ</v>
      </c>
      <c r="E4072" t="s">
        <v>10</v>
      </c>
      <c r="F4072" t="s">
        <v>14</v>
      </c>
      <c r="G4072" t="str">
        <f>PROPER(base[[#This Row],[Evento]]&amp;" "&amp;base[[#This Row],[Tipo]])</f>
        <v>Aniversário Teen</v>
      </c>
      <c r="H4072" t="s">
        <v>15</v>
      </c>
      <c r="I4072">
        <v>100</v>
      </c>
      <c r="J4072" s="3">
        <f>VLOOKUP(_xlfn.CONCAT(base[[#This Row],[Evento]],base[[#This Row],[Tipo]]),'[1]tabela de preços'!$D$4:$E$14,2,0)</f>
        <v>90</v>
      </c>
      <c r="K4072" s="3">
        <v>9000</v>
      </c>
      <c r="L4072" s="3">
        <v>4038</v>
      </c>
      <c r="M4072" s="3">
        <v>4962</v>
      </c>
      <c r="N4072" t="s">
        <v>24</v>
      </c>
    </row>
    <row r="4073" spans="2:14" hidden="1" x14ac:dyDescent="0.25">
      <c r="B4073" s="2">
        <v>42883</v>
      </c>
      <c r="C4073" s="7">
        <f>YEAR(base[[#This Row],[Data]])</f>
        <v>2017</v>
      </c>
      <c r="D4073" s="7" t="str">
        <f>UPPER(TEXT(base[[#This Row],[Data]],"mmm"))</f>
        <v>MAI</v>
      </c>
      <c r="E4073" t="s">
        <v>10</v>
      </c>
      <c r="F4073" t="s">
        <v>16</v>
      </c>
      <c r="G4073" t="str">
        <f>PROPER(base[[#This Row],[Evento]]&amp;" "&amp;base[[#This Row],[Tipo]])</f>
        <v>Aniversário Adulto</v>
      </c>
      <c r="H4073" t="s">
        <v>12</v>
      </c>
      <c r="I4073">
        <v>150</v>
      </c>
      <c r="J4073" s="3">
        <f>VLOOKUP(_xlfn.CONCAT(base[[#This Row],[Evento]],base[[#This Row],[Tipo]]),'[1]tabela de preços'!$D$4:$E$14,2,0)</f>
        <v>120</v>
      </c>
      <c r="K4073" s="3">
        <v>18000</v>
      </c>
      <c r="L4073" s="3">
        <v>6550</v>
      </c>
      <c r="M4073" s="3">
        <v>11450</v>
      </c>
      <c r="N4073" t="s">
        <v>24</v>
      </c>
    </row>
    <row r="4074" spans="2:14" hidden="1" x14ac:dyDescent="0.25">
      <c r="B4074" s="2">
        <v>42864</v>
      </c>
      <c r="C4074" s="7">
        <f>YEAR(base[[#This Row],[Data]])</f>
        <v>2017</v>
      </c>
      <c r="D4074" s="7" t="str">
        <f>UPPER(TEXT(base[[#This Row],[Data]],"mmm"))</f>
        <v>MAI</v>
      </c>
      <c r="E4074" t="s">
        <v>21</v>
      </c>
      <c r="F4074" t="s">
        <v>14</v>
      </c>
      <c r="G4074" t="str">
        <f>PROPER(base[[#This Row],[Evento]]&amp;" "&amp;base[[#This Row],[Tipo]])</f>
        <v>15 Anos Teen</v>
      </c>
      <c r="H4074" t="s">
        <v>12</v>
      </c>
      <c r="I4074">
        <v>100</v>
      </c>
      <c r="J4074" s="3">
        <f>VLOOKUP(_xlfn.CONCAT(base[[#This Row],[Evento]],base[[#This Row],[Tipo]]),'[1]tabela de preços'!$D$4:$E$14,2,0)</f>
        <v>90</v>
      </c>
      <c r="K4074" s="3">
        <v>9000</v>
      </c>
      <c r="L4074" s="3">
        <v>3526</v>
      </c>
      <c r="M4074" s="3">
        <v>5474</v>
      </c>
      <c r="N4074" t="s">
        <v>24</v>
      </c>
    </row>
    <row r="4075" spans="2:14" hidden="1" x14ac:dyDescent="0.25">
      <c r="B4075" s="2">
        <v>43020</v>
      </c>
      <c r="C4075" s="7">
        <f>YEAR(base[[#This Row],[Data]])</f>
        <v>2017</v>
      </c>
      <c r="D4075" s="7" t="str">
        <f>UPPER(TEXT(base[[#This Row],[Data]],"mmm"))</f>
        <v>OUT</v>
      </c>
      <c r="E4075" t="s">
        <v>22</v>
      </c>
      <c r="F4075" t="s">
        <v>16</v>
      </c>
      <c r="G4075" t="str">
        <f>PROPER(base[[#This Row],[Evento]]&amp;" "&amp;base[[#This Row],[Tipo]])</f>
        <v>Despedida Adulto</v>
      </c>
      <c r="H4075" t="s">
        <v>15</v>
      </c>
      <c r="I4075">
        <v>150</v>
      </c>
      <c r="J4075" s="3">
        <f>VLOOKUP(_xlfn.CONCAT(base[[#This Row],[Evento]],base[[#This Row],[Tipo]]),'[1]tabela de preços'!$D$4:$E$14,2,0)</f>
        <v>120</v>
      </c>
      <c r="K4075" s="3">
        <v>18000</v>
      </c>
      <c r="L4075" s="3">
        <v>5965</v>
      </c>
      <c r="M4075" s="3">
        <v>12035</v>
      </c>
      <c r="N4075" t="s">
        <v>24</v>
      </c>
    </row>
    <row r="4076" spans="2:14" hidden="1" x14ac:dyDescent="0.25">
      <c r="B4076" s="2">
        <v>42381</v>
      </c>
      <c r="C4076" s="7">
        <f>YEAR(base[[#This Row],[Data]])</f>
        <v>2016</v>
      </c>
      <c r="D4076" s="7" t="str">
        <f>UPPER(TEXT(base[[#This Row],[Data]],"mmm"))</f>
        <v>JAN</v>
      </c>
      <c r="E4076" t="s">
        <v>10</v>
      </c>
      <c r="F4076" t="s">
        <v>11</v>
      </c>
      <c r="G4076" t="str">
        <f>PROPER(base[[#This Row],[Evento]]&amp;" "&amp;base[[#This Row],[Tipo]])</f>
        <v>Aniversário Infantil</v>
      </c>
      <c r="H4076" t="s">
        <v>12</v>
      </c>
      <c r="I4076">
        <v>50</v>
      </c>
      <c r="J4076" s="3">
        <f>VLOOKUP(_xlfn.CONCAT(base[[#This Row],[Evento]],base[[#This Row],[Tipo]]),'[1]tabela de preços'!$D$4:$E$14,2,0)</f>
        <v>70</v>
      </c>
      <c r="K4076" s="3">
        <v>3500</v>
      </c>
      <c r="L4076" s="3">
        <v>1276</v>
      </c>
      <c r="M4076" s="3">
        <v>2224</v>
      </c>
      <c r="N4076" t="s">
        <v>24</v>
      </c>
    </row>
    <row r="4077" spans="2:14" hidden="1" x14ac:dyDescent="0.25">
      <c r="B4077" s="2">
        <v>43006</v>
      </c>
      <c r="C4077" s="7">
        <f>YEAR(base[[#This Row],[Data]])</f>
        <v>2017</v>
      </c>
      <c r="D4077" s="7" t="str">
        <f>UPPER(TEXT(base[[#This Row],[Data]],"mmm"))</f>
        <v>SET</v>
      </c>
      <c r="E4077" t="s">
        <v>10</v>
      </c>
      <c r="F4077" t="s">
        <v>14</v>
      </c>
      <c r="G4077" t="str">
        <f>PROPER(base[[#This Row],[Evento]]&amp;" "&amp;base[[#This Row],[Tipo]])</f>
        <v>Aniversário Teen</v>
      </c>
      <c r="H4077" t="s">
        <v>15</v>
      </c>
      <c r="I4077">
        <v>100</v>
      </c>
      <c r="J4077" s="3">
        <f>VLOOKUP(_xlfn.CONCAT(base[[#This Row],[Evento]],base[[#This Row],[Tipo]]),'[1]tabela de preços'!$D$4:$E$14,2,0)</f>
        <v>90</v>
      </c>
      <c r="K4077" s="3">
        <v>9000</v>
      </c>
      <c r="L4077" s="3">
        <v>3838</v>
      </c>
      <c r="M4077" s="3">
        <v>5162</v>
      </c>
      <c r="N4077" t="s">
        <v>24</v>
      </c>
    </row>
    <row r="4078" spans="2:14" hidden="1" x14ac:dyDescent="0.25">
      <c r="B4078" s="2">
        <v>42654</v>
      </c>
      <c r="C4078" s="7">
        <f>YEAR(base[[#This Row],[Data]])</f>
        <v>2016</v>
      </c>
      <c r="D4078" s="7" t="str">
        <f>UPPER(TEXT(base[[#This Row],[Data]],"mmm"))</f>
        <v>OUT</v>
      </c>
      <c r="E4078" t="s">
        <v>10</v>
      </c>
      <c r="F4078" t="s">
        <v>16</v>
      </c>
      <c r="G4078" t="str">
        <f>PROPER(base[[#This Row],[Evento]]&amp;" "&amp;base[[#This Row],[Tipo]])</f>
        <v>Aniversário Adulto</v>
      </c>
      <c r="H4078" t="s">
        <v>12</v>
      </c>
      <c r="I4078">
        <v>150</v>
      </c>
      <c r="J4078" s="3">
        <f>VLOOKUP(_xlfn.CONCAT(base[[#This Row],[Evento]],base[[#This Row],[Tipo]]),'[1]tabela de preços'!$D$4:$E$14,2,0)</f>
        <v>120</v>
      </c>
      <c r="K4078" s="3">
        <v>18000</v>
      </c>
      <c r="L4078" s="3">
        <v>7239</v>
      </c>
      <c r="M4078" s="3">
        <v>10761</v>
      </c>
      <c r="N4078" t="s">
        <v>24</v>
      </c>
    </row>
    <row r="4079" spans="2:14" hidden="1" x14ac:dyDescent="0.25">
      <c r="B4079" s="2">
        <v>42724</v>
      </c>
      <c r="C4079" s="7">
        <f>YEAR(base[[#This Row],[Data]])</f>
        <v>2016</v>
      </c>
      <c r="D4079" s="7" t="str">
        <f>UPPER(TEXT(base[[#This Row],[Data]],"mmm"))</f>
        <v>DEZ</v>
      </c>
      <c r="E4079" t="s">
        <v>21</v>
      </c>
      <c r="F4079" t="s">
        <v>14</v>
      </c>
      <c r="G4079" t="str">
        <f>PROPER(base[[#This Row],[Evento]]&amp;" "&amp;base[[#This Row],[Tipo]])</f>
        <v>15 Anos Teen</v>
      </c>
      <c r="H4079" t="s">
        <v>12</v>
      </c>
      <c r="I4079">
        <v>100</v>
      </c>
      <c r="J4079" s="3">
        <f>VLOOKUP(_xlfn.CONCAT(base[[#This Row],[Evento]],base[[#This Row],[Tipo]]),'[1]tabela de preços'!$D$4:$E$14,2,0)</f>
        <v>90</v>
      </c>
      <c r="K4079" s="3">
        <v>9000</v>
      </c>
      <c r="L4079" s="3">
        <v>3010</v>
      </c>
      <c r="M4079" s="3">
        <v>5990</v>
      </c>
      <c r="N4079" t="s">
        <v>24</v>
      </c>
    </row>
    <row r="4080" spans="2:14" hidden="1" x14ac:dyDescent="0.25">
      <c r="B4080" s="2">
        <v>42488</v>
      </c>
      <c r="C4080" s="7">
        <f>YEAR(base[[#This Row],[Data]])</f>
        <v>2016</v>
      </c>
      <c r="D4080" s="7" t="str">
        <f>UPPER(TEXT(base[[#This Row],[Data]],"mmm"))</f>
        <v>ABR</v>
      </c>
      <c r="E4080" t="s">
        <v>22</v>
      </c>
      <c r="F4080" t="s">
        <v>16</v>
      </c>
      <c r="G4080" t="str">
        <f>PROPER(base[[#This Row],[Evento]]&amp;" "&amp;base[[#This Row],[Tipo]])</f>
        <v>Despedida Adulto</v>
      </c>
      <c r="H4080" t="s">
        <v>15</v>
      </c>
      <c r="I4080">
        <v>150</v>
      </c>
      <c r="J4080" s="3">
        <f>VLOOKUP(_xlfn.CONCAT(base[[#This Row],[Evento]],base[[#This Row],[Tipo]]),'[1]tabela de preços'!$D$4:$E$14,2,0)</f>
        <v>120</v>
      </c>
      <c r="K4080" s="3">
        <v>18000</v>
      </c>
      <c r="L4080" s="3">
        <v>6320</v>
      </c>
      <c r="M4080" s="3">
        <v>11680</v>
      </c>
      <c r="N4080" t="s">
        <v>24</v>
      </c>
    </row>
    <row r="4081" spans="2:14" hidden="1" x14ac:dyDescent="0.25">
      <c r="B4081" s="2">
        <v>42513</v>
      </c>
      <c r="C4081" s="7">
        <f>YEAR(base[[#This Row],[Data]])</f>
        <v>2016</v>
      </c>
      <c r="D4081" s="7" t="str">
        <f>UPPER(TEXT(base[[#This Row],[Data]],"mmm"))</f>
        <v>MAI</v>
      </c>
      <c r="E4081" t="s">
        <v>10</v>
      </c>
      <c r="F4081" t="s">
        <v>11</v>
      </c>
      <c r="G4081" t="str">
        <f>PROPER(base[[#This Row],[Evento]]&amp;" "&amp;base[[#This Row],[Tipo]])</f>
        <v>Aniversário Infantil</v>
      </c>
      <c r="H4081" t="s">
        <v>12</v>
      </c>
      <c r="I4081">
        <v>50</v>
      </c>
      <c r="J4081" s="3">
        <f>VLOOKUP(_xlfn.CONCAT(base[[#This Row],[Evento]],base[[#This Row],[Tipo]]),'[1]tabela de preços'!$D$4:$E$14,2,0)</f>
        <v>70</v>
      </c>
      <c r="K4081" s="3">
        <v>3500</v>
      </c>
      <c r="L4081" s="3">
        <v>1428</v>
      </c>
      <c r="M4081" s="3">
        <v>2072</v>
      </c>
      <c r="N4081" t="s">
        <v>24</v>
      </c>
    </row>
    <row r="4082" spans="2:14" hidden="1" x14ac:dyDescent="0.25">
      <c r="B4082" s="2">
        <v>42618</v>
      </c>
      <c r="C4082" s="7">
        <f>YEAR(base[[#This Row],[Data]])</f>
        <v>2016</v>
      </c>
      <c r="D4082" s="7" t="str">
        <f>UPPER(TEXT(base[[#This Row],[Data]],"mmm"))</f>
        <v>SET</v>
      </c>
      <c r="E4082" t="s">
        <v>10</v>
      </c>
      <c r="F4082" t="s">
        <v>14</v>
      </c>
      <c r="G4082" t="str">
        <f>PROPER(base[[#This Row],[Evento]]&amp;" "&amp;base[[#This Row],[Tipo]])</f>
        <v>Aniversário Teen</v>
      </c>
      <c r="H4082" t="s">
        <v>15</v>
      </c>
      <c r="I4082">
        <v>100</v>
      </c>
      <c r="J4082" s="3">
        <f>VLOOKUP(_xlfn.CONCAT(base[[#This Row],[Evento]],base[[#This Row],[Tipo]]),'[1]tabela de preços'!$D$4:$E$14,2,0)</f>
        <v>90</v>
      </c>
      <c r="K4082" s="3">
        <v>9000</v>
      </c>
      <c r="L4082" s="3">
        <v>3405</v>
      </c>
      <c r="M4082" s="3">
        <v>5595</v>
      </c>
      <c r="N4082" t="s">
        <v>24</v>
      </c>
    </row>
    <row r="4083" spans="2:14" hidden="1" x14ac:dyDescent="0.25">
      <c r="B4083" s="2">
        <v>43020</v>
      </c>
      <c r="C4083" s="7">
        <f>YEAR(base[[#This Row],[Data]])</f>
        <v>2017</v>
      </c>
      <c r="D4083" s="7" t="str">
        <f>UPPER(TEXT(base[[#This Row],[Data]],"mmm"))</f>
        <v>OUT</v>
      </c>
      <c r="E4083" t="s">
        <v>10</v>
      </c>
      <c r="F4083" t="s">
        <v>16</v>
      </c>
      <c r="G4083" t="str">
        <f>PROPER(base[[#This Row],[Evento]]&amp;" "&amp;base[[#This Row],[Tipo]])</f>
        <v>Aniversário Adulto</v>
      </c>
      <c r="H4083" t="s">
        <v>12</v>
      </c>
      <c r="I4083">
        <v>150</v>
      </c>
      <c r="J4083" s="3">
        <f>VLOOKUP(_xlfn.CONCAT(base[[#This Row],[Evento]],base[[#This Row],[Tipo]]),'[1]tabela de preços'!$D$4:$E$14,2,0)</f>
        <v>120</v>
      </c>
      <c r="K4083" s="3">
        <v>18000</v>
      </c>
      <c r="L4083" s="3">
        <v>6092</v>
      </c>
      <c r="M4083" s="3">
        <v>11908</v>
      </c>
      <c r="N4083" t="s">
        <v>24</v>
      </c>
    </row>
    <row r="4084" spans="2:14" hidden="1" x14ac:dyDescent="0.25">
      <c r="B4084" s="2">
        <v>43089</v>
      </c>
      <c r="C4084" s="7">
        <f>YEAR(base[[#This Row],[Data]])</f>
        <v>2017</v>
      </c>
      <c r="D4084" s="7" t="str">
        <f>UPPER(TEXT(base[[#This Row],[Data]],"mmm"))</f>
        <v>DEZ</v>
      </c>
      <c r="E4084" t="s">
        <v>21</v>
      </c>
      <c r="F4084" t="s">
        <v>14</v>
      </c>
      <c r="G4084" t="str">
        <f>PROPER(base[[#This Row],[Evento]]&amp;" "&amp;base[[#This Row],[Tipo]])</f>
        <v>15 Anos Teen</v>
      </c>
      <c r="H4084" t="s">
        <v>12</v>
      </c>
      <c r="I4084">
        <v>100</v>
      </c>
      <c r="J4084" s="3">
        <f>VLOOKUP(_xlfn.CONCAT(base[[#This Row],[Evento]],base[[#This Row],[Tipo]]),'[1]tabela de preços'!$D$4:$E$14,2,0)</f>
        <v>90</v>
      </c>
      <c r="K4084" s="3">
        <v>9000</v>
      </c>
      <c r="L4084" s="3">
        <v>3151</v>
      </c>
      <c r="M4084" s="3">
        <v>5849</v>
      </c>
      <c r="N4084" t="s">
        <v>24</v>
      </c>
    </row>
    <row r="4085" spans="2:14" hidden="1" x14ac:dyDescent="0.25">
      <c r="B4085" s="2">
        <v>42646</v>
      </c>
      <c r="C4085" s="7">
        <f>YEAR(base[[#This Row],[Data]])</f>
        <v>2016</v>
      </c>
      <c r="D4085" s="7" t="str">
        <f>UPPER(TEXT(base[[#This Row],[Data]],"mmm"))</f>
        <v>OUT</v>
      </c>
      <c r="E4085" t="s">
        <v>22</v>
      </c>
      <c r="F4085" t="s">
        <v>16</v>
      </c>
      <c r="G4085" t="str">
        <f>PROPER(base[[#This Row],[Evento]]&amp;" "&amp;base[[#This Row],[Tipo]])</f>
        <v>Despedida Adulto</v>
      </c>
      <c r="H4085" t="s">
        <v>15</v>
      </c>
      <c r="I4085">
        <v>150</v>
      </c>
      <c r="J4085" s="3">
        <f>VLOOKUP(_xlfn.CONCAT(base[[#This Row],[Evento]],base[[#This Row],[Tipo]]),'[1]tabela de preços'!$D$4:$E$14,2,0)</f>
        <v>120</v>
      </c>
      <c r="K4085" s="3">
        <v>18000</v>
      </c>
      <c r="L4085" s="3">
        <v>7707</v>
      </c>
      <c r="M4085" s="3">
        <v>10293</v>
      </c>
      <c r="N4085" t="s">
        <v>24</v>
      </c>
    </row>
    <row r="4086" spans="2:14" x14ac:dyDescent="0.25">
      <c r="B4086" s="2">
        <v>42744</v>
      </c>
      <c r="C4086" s="7">
        <f>YEAR(base[[#This Row],[Data]])</f>
        <v>2017</v>
      </c>
      <c r="D4086" s="7" t="str">
        <f>UPPER(TEXT(base[[#This Row],[Data]],"mmm"))</f>
        <v>JAN</v>
      </c>
      <c r="E4086" t="s">
        <v>10</v>
      </c>
      <c r="F4086" t="s">
        <v>11</v>
      </c>
      <c r="G4086" t="str">
        <f>PROPER(base[[#This Row],[Evento]]&amp;" "&amp;base[[#This Row],[Tipo]])</f>
        <v>Aniversário Infantil</v>
      </c>
      <c r="H4086" t="s">
        <v>12</v>
      </c>
      <c r="I4086">
        <v>50</v>
      </c>
      <c r="J4086" s="3">
        <f>VLOOKUP(_xlfn.CONCAT(base[[#This Row],[Evento]],base[[#This Row],[Tipo]]),'[1]tabela de preços'!$D$4:$E$14,2,0)</f>
        <v>70</v>
      </c>
      <c r="K4086" s="3">
        <v>3500</v>
      </c>
      <c r="L4086" s="3">
        <v>1274</v>
      </c>
      <c r="M4086" s="3">
        <v>2226</v>
      </c>
      <c r="N4086" t="s">
        <v>24</v>
      </c>
    </row>
    <row r="4087" spans="2:14" hidden="1" x14ac:dyDescent="0.25">
      <c r="B4087" s="2">
        <v>42859</v>
      </c>
      <c r="C4087" s="7">
        <f>YEAR(base[[#This Row],[Data]])</f>
        <v>2017</v>
      </c>
      <c r="D4087" s="7" t="str">
        <f>UPPER(TEXT(base[[#This Row],[Data]],"mmm"))</f>
        <v>MAI</v>
      </c>
      <c r="E4087" t="s">
        <v>10</v>
      </c>
      <c r="F4087" t="s">
        <v>14</v>
      </c>
      <c r="G4087" t="str">
        <f>PROPER(base[[#This Row],[Evento]]&amp;" "&amp;base[[#This Row],[Tipo]])</f>
        <v>Aniversário Teen</v>
      </c>
      <c r="H4087" t="s">
        <v>15</v>
      </c>
      <c r="I4087">
        <v>100</v>
      </c>
      <c r="J4087" s="3">
        <f>VLOOKUP(_xlfn.CONCAT(base[[#This Row],[Evento]],base[[#This Row],[Tipo]]),'[1]tabela de preços'!$D$4:$E$14,2,0)</f>
        <v>90</v>
      </c>
      <c r="K4087" s="3">
        <v>9000</v>
      </c>
      <c r="L4087" s="3">
        <v>3241</v>
      </c>
      <c r="M4087" s="3">
        <v>5759</v>
      </c>
      <c r="N4087" t="s">
        <v>24</v>
      </c>
    </row>
    <row r="4088" spans="2:14" hidden="1" x14ac:dyDescent="0.25">
      <c r="B4088" s="2">
        <v>42934</v>
      </c>
      <c r="C4088" s="7">
        <f>YEAR(base[[#This Row],[Data]])</f>
        <v>2017</v>
      </c>
      <c r="D4088" s="7" t="str">
        <f>UPPER(TEXT(base[[#This Row],[Data]],"mmm"))</f>
        <v>JUL</v>
      </c>
      <c r="E4088" t="s">
        <v>10</v>
      </c>
      <c r="F4088" t="s">
        <v>16</v>
      </c>
      <c r="G4088" t="str">
        <f>PROPER(base[[#This Row],[Evento]]&amp;" "&amp;base[[#This Row],[Tipo]])</f>
        <v>Aniversário Adulto</v>
      </c>
      <c r="H4088" t="s">
        <v>12</v>
      </c>
      <c r="I4088">
        <v>150</v>
      </c>
      <c r="J4088" s="3">
        <f>VLOOKUP(_xlfn.CONCAT(base[[#This Row],[Evento]],base[[#This Row],[Tipo]]),'[1]tabela de preços'!$D$4:$E$14,2,0)</f>
        <v>120</v>
      </c>
      <c r="K4088" s="3">
        <v>18000</v>
      </c>
      <c r="L4088" s="3">
        <v>6057</v>
      </c>
      <c r="M4088" s="3">
        <v>11943</v>
      </c>
      <c r="N4088" t="s">
        <v>24</v>
      </c>
    </row>
    <row r="4089" spans="2:14" hidden="1" x14ac:dyDescent="0.25">
      <c r="B4089" s="2">
        <v>42861</v>
      </c>
      <c r="C4089" s="7">
        <f>YEAR(base[[#This Row],[Data]])</f>
        <v>2017</v>
      </c>
      <c r="D4089" s="7" t="str">
        <f>UPPER(TEXT(base[[#This Row],[Data]],"mmm"))</f>
        <v>MAI</v>
      </c>
      <c r="E4089" t="s">
        <v>21</v>
      </c>
      <c r="F4089" t="s">
        <v>14</v>
      </c>
      <c r="G4089" t="str">
        <f>PROPER(base[[#This Row],[Evento]]&amp;" "&amp;base[[#This Row],[Tipo]])</f>
        <v>15 Anos Teen</v>
      </c>
      <c r="H4089" t="s">
        <v>12</v>
      </c>
      <c r="I4089">
        <v>100</v>
      </c>
      <c r="J4089" s="3">
        <f>VLOOKUP(_xlfn.CONCAT(base[[#This Row],[Evento]],base[[#This Row],[Tipo]]),'[1]tabela de preços'!$D$4:$E$14,2,0)</f>
        <v>90</v>
      </c>
      <c r="K4089" s="3">
        <v>9000</v>
      </c>
      <c r="L4089" s="3">
        <v>3558</v>
      </c>
      <c r="M4089" s="3">
        <v>5442</v>
      </c>
      <c r="N4089" t="s">
        <v>24</v>
      </c>
    </row>
    <row r="4090" spans="2:14" hidden="1" x14ac:dyDescent="0.25">
      <c r="B4090" s="2">
        <v>42382</v>
      </c>
      <c r="C4090" s="7">
        <f>YEAR(base[[#This Row],[Data]])</f>
        <v>2016</v>
      </c>
      <c r="D4090" s="7" t="str">
        <f>UPPER(TEXT(base[[#This Row],[Data]],"mmm"))</f>
        <v>JAN</v>
      </c>
      <c r="E4090" t="s">
        <v>22</v>
      </c>
      <c r="F4090" t="s">
        <v>16</v>
      </c>
      <c r="G4090" t="str">
        <f>PROPER(base[[#This Row],[Evento]]&amp;" "&amp;base[[#This Row],[Tipo]])</f>
        <v>Despedida Adulto</v>
      </c>
      <c r="H4090" t="s">
        <v>15</v>
      </c>
      <c r="I4090">
        <v>150</v>
      </c>
      <c r="J4090" s="3">
        <f>VLOOKUP(_xlfn.CONCAT(base[[#This Row],[Evento]],base[[#This Row],[Tipo]]),'[1]tabela de preços'!$D$4:$E$14,2,0)</f>
        <v>120</v>
      </c>
      <c r="K4090" s="3">
        <v>18000</v>
      </c>
      <c r="L4090" s="3">
        <v>6606</v>
      </c>
      <c r="M4090" s="3">
        <v>11394</v>
      </c>
      <c r="N4090" t="s">
        <v>24</v>
      </c>
    </row>
    <row r="4091" spans="2:14" hidden="1" x14ac:dyDescent="0.25">
      <c r="B4091" s="2">
        <v>42666</v>
      </c>
      <c r="C4091" s="7">
        <f>YEAR(base[[#This Row],[Data]])</f>
        <v>2016</v>
      </c>
      <c r="D4091" s="7" t="str">
        <f>UPPER(TEXT(base[[#This Row],[Data]],"mmm"))</f>
        <v>OUT</v>
      </c>
      <c r="E4091" t="s">
        <v>10</v>
      </c>
      <c r="F4091" t="s">
        <v>11</v>
      </c>
      <c r="G4091" t="str">
        <f>PROPER(base[[#This Row],[Evento]]&amp;" "&amp;base[[#This Row],[Tipo]])</f>
        <v>Aniversário Infantil</v>
      </c>
      <c r="H4091" t="s">
        <v>12</v>
      </c>
      <c r="I4091">
        <v>50</v>
      </c>
      <c r="J4091" s="3">
        <f>VLOOKUP(_xlfn.CONCAT(base[[#This Row],[Evento]],base[[#This Row],[Tipo]]),'[1]tabela de preços'!$D$4:$E$14,2,0)</f>
        <v>70</v>
      </c>
      <c r="K4091" s="3">
        <v>3500</v>
      </c>
      <c r="L4091" s="3">
        <v>1155</v>
      </c>
      <c r="M4091" s="3">
        <v>2345</v>
      </c>
      <c r="N4091" t="s">
        <v>24</v>
      </c>
    </row>
    <row r="4092" spans="2:14" hidden="1" x14ac:dyDescent="0.25">
      <c r="B4092" s="2">
        <v>42543</v>
      </c>
      <c r="C4092" s="7">
        <f>YEAR(base[[#This Row],[Data]])</f>
        <v>2016</v>
      </c>
      <c r="D4092" s="7" t="str">
        <f>UPPER(TEXT(base[[#This Row],[Data]],"mmm"))</f>
        <v>JUN</v>
      </c>
      <c r="E4092" t="s">
        <v>10</v>
      </c>
      <c r="F4092" t="s">
        <v>14</v>
      </c>
      <c r="G4092" t="str">
        <f>PROPER(base[[#This Row],[Evento]]&amp;" "&amp;base[[#This Row],[Tipo]])</f>
        <v>Aniversário Teen</v>
      </c>
      <c r="H4092" t="s">
        <v>15</v>
      </c>
      <c r="I4092">
        <v>100</v>
      </c>
      <c r="J4092" s="3">
        <f>VLOOKUP(_xlfn.CONCAT(base[[#This Row],[Evento]],base[[#This Row],[Tipo]]),'[1]tabela de preços'!$D$4:$E$14,2,0)</f>
        <v>90</v>
      </c>
      <c r="K4092" s="3">
        <v>9000</v>
      </c>
      <c r="L4092" s="3">
        <v>3817</v>
      </c>
      <c r="M4092" s="3">
        <v>5183</v>
      </c>
      <c r="N4092" t="s">
        <v>24</v>
      </c>
    </row>
    <row r="4093" spans="2:14" hidden="1" x14ac:dyDescent="0.25">
      <c r="B4093" s="2">
        <v>42662</v>
      </c>
      <c r="C4093" s="7">
        <f>YEAR(base[[#This Row],[Data]])</f>
        <v>2016</v>
      </c>
      <c r="D4093" s="7" t="str">
        <f>UPPER(TEXT(base[[#This Row],[Data]],"mmm"))</f>
        <v>OUT</v>
      </c>
      <c r="E4093" t="s">
        <v>10</v>
      </c>
      <c r="F4093" t="s">
        <v>16</v>
      </c>
      <c r="G4093" t="str">
        <f>PROPER(base[[#This Row],[Evento]]&amp;" "&amp;base[[#This Row],[Tipo]])</f>
        <v>Aniversário Adulto</v>
      </c>
      <c r="H4093" t="s">
        <v>12</v>
      </c>
      <c r="I4093">
        <v>150</v>
      </c>
      <c r="J4093" s="3">
        <f>VLOOKUP(_xlfn.CONCAT(base[[#This Row],[Evento]],base[[#This Row],[Tipo]]),'[1]tabela de preços'!$D$4:$E$14,2,0)</f>
        <v>120</v>
      </c>
      <c r="K4093" s="3">
        <v>18000</v>
      </c>
      <c r="L4093" s="3">
        <v>7489</v>
      </c>
      <c r="M4093" s="3">
        <v>10511</v>
      </c>
      <c r="N4093" t="s">
        <v>24</v>
      </c>
    </row>
    <row r="4094" spans="2:14" hidden="1" x14ac:dyDescent="0.25">
      <c r="B4094" s="2">
        <v>42673</v>
      </c>
      <c r="C4094" s="7">
        <f>YEAR(base[[#This Row],[Data]])</f>
        <v>2016</v>
      </c>
      <c r="D4094" s="7" t="str">
        <f>UPPER(TEXT(base[[#This Row],[Data]],"mmm"))</f>
        <v>OUT</v>
      </c>
      <c r="E4094" t="s">
        <v>21</v>
      </c>
      <c r="F4094" t="s">
        <v>14</v>
      </c>
      <c r="G4094" t="str">
        <f>PROPER(base[[#This Row],[Evento]]&amp;" "&amp;base[[#This Row],[Tipo]])</f>
        <v>15 Anos Teen</v>
      </c>
      <c r="H4094" t="s">
        <v>12</v>
      </c>
      <c r="I4094">
        <v>100</v>
      </c>
      <c r="J4094" s="3">
        <f>VLOOKUP(_xlfn.CONCAT(base[[#This Row],[Evento]],base[[#This Row],[Tipo]]),'[1]tabela de preços'!$D$4:$E$14,2,0)</f>
        <v>90</v>
      </c>
      <c r="K4094" s="3">
        <v>9000</v>
      </c>
      <c r="L4094" s="3">
        <v>3814</v>
      </c>
      <c r="M4094" s="3">
        <v>5186</v>
      </c>
      <c r="N4094" t="s">
        <v>24</v>
      </c>
    </row>
    <row r="4095" spans="2:14" hidden="1" x14ac:dyDescent="0.25">
      <c r="B4095" s="2">
        <v>42636</v>
      </c>
      <c r="C4095" s="7">
        <f>YEAR(base[[#This Row],[Data]])</f>
        <v>2016</v>
      </c>
      <c r="D4095" s="7" t="str">
        <f>UPPER(TEXT(base[[#This Row],[Data]],"mmm"))</f>
        <v>SET</v>
      </c>
      <c r="E4095" t="s">
        <v>22</v>
      </c>
      <c r="F4095" t="s">
        <v>16</v>
      </c>
      <c r="G4095" t="str">
        <f>PROPER(base[[#This Row],[Evento]]&amp;" "&amp;base[[#This Row],[Tipo]])</f>
        <v>Despedida Adulto</v>
      </c>
      <c r="H4095" t="s">
        <v>15</v>
      </c>
      <c r="I4095">
        <v>150</v>
      </c>
      <c r="J4095" s="3">
        <f>VLOOKUP(_xlfn.CONCAT(base[[#This Row],[Evento]],base[[#This Row],[Tipo]]),'[1]tabela de preços'!$D$4:$E$14,2,0)</f>
        <v>120</v>
      </c>
      <c r="K4095" s="3">
        <v>18000</v>
      </c>
      <c r="L4095" s="3">
        <v>6141</v>
      </c>
      <c r="M4095" s="3">
        <v>11859</v>
      </c>
      <c r="N4095" t="s">
        <v>24</v>
      </c>
    </row>
    <row r="4096" spans="2:14" hidden="1" x14ac:dyDescent="0.25">
      <c r="B4096" s="2">
        <v>42988</v>
      </c>
      <c r="C4096" s="7">
        <f>YEAR(base[[#This Row],[Data]])</f>
        <v>2017</v>
      </c>
      <c r="D4096" s="7" t="str">
        <f>UPPER(TEXT(base[[#This Row],[Data]],"mmm"))</f>
        <v>SET</v>
      </c>
      <c r="E4096" t="s">
        <v>10</v>
      </c>
      <c r="F4096" t="s">
        <v>11</v>
      </c>
      <c r="G4096" t="str">
        <f>PROPER(base[[#This Row],[Evento]]&amp;" "&amp;base[[#This Row],[Tipo]])</f>
        <v>Aniversário Infantil</v>
      </c>
      <c r="H4096" t="s">
        <v>12</v>
      </c>
      <c r="I4096">
        <v>50</v>
      </c>
      <c r="J4096" s="3">
        <f>VLOOKUP(_xlfn.CONCAT(base[[#This Row],[Evento]],base[[#This Row],[Tipo]]),'[1]tabela de preços'!$D$4:$E$14,2,0)</f>
        <v>70</v>
      </c>
      <c r="K4096" s="3">
        <v>3500</v>
      </c>
      <c r="L4096" s="3">
        <v>1427</v>
      </c>
      <c r="M4096" s="3">
        <v>2073</v>
      </c>
      <c r="N4096" t="s">
        <v>24</v>
      </c>
    </row>
    <row r="4097" spans="2:14" hidden="1" x14ac:dyDescent="0.25">
      <c r="B4097" s="2">
        <v>43034</v>
      </c>
      <c r="C4097" s="7">
        <f>YEAR(base[[#This Row],[Data]])</f>
        <v>2017</v>
      </c>
      <c r="D4097" s="7" t="str">
        <f>UPPER(TEXT(base[[#This Row],[Data]],"mmm"))</f>
        <v>OUT</v>
      </c>
      <c r="E4097" t="s">
        <v>10</v>
      </c>
      <c r="F4097" t="s">
        <v>14</v>
      </c>
      <c r="G4097" t="str">
        <f>PROPER(base[[#This Row],[Evento]]&amp;" "&amp;base[[#This Row],[Tipo]])</f>
        <v>Aniversário Teen</v>
      </c>
      <c r="H4097" t="s">
        <v>15</v>
      </c>
      <c r="I4097">
        <v>100</v>
      </c>
      <c r="J4097" s="3">
        <f>VLOOKUP(_xlfn.CONCAT(base[[#This Row],[Evento]],base[[#This Row],[Tipo]]),'[1]tabela de preços'!$D$4:$E$14,2,0)</f>
        <v>90</v>
      </c>
      <c r="K4097" s="3">
        <v>9000</v>
      </c>
      <c r="L4097" s="3">
        <v>3974</v>
      </c>
      <c r="M4097" s="3">
        <v>5026</v>
      </c>
      <c r="N4097" t="s">
        <v>24</v>
      </c>
    </row>
    <row r="4098" spans="2:14" hidden="1" x14ac:dyDescent="0.25">
      <c r="B4098" s="2">
        <v>42671</v>
      </c>
      <c r="C4098" s="7">
        <f>YEAR(base[[#This Row],[Data]])</f>
        <v>2016</v>
      </c>
      <c r="D4098" s="7" t="str">
        <f>UPPER(TEXT(base[[#This Row],[Data]],"mmm"))</f>
        <v>OUT</v>
      </c>
      <c r="E4098" t="s">
        <v>10</v>
      </c>
      <c r="F4098" t="s">
        <v>16</v>
      </c>
      <c r="G4098" t="str">
        <f>PROPER(base[[#This Row],[Evento]]&amp;" "&amp;base[[#This Row],[Tipo]])</f>
        <v>Aniversário Adulto</v>
      </c>
      <c r="H4098" t="s">
        <v>12</v>
      </c>
      <c r="I4098">
        <v>150</v>
      </c>
      <c r="J4098" s="3">
        <f>VLOOKUP(_xlfn.CONCAT(base[[#This Row],[Evento]],base[[#This Row],[Tipo]]),'[1]tabela de preços'!$D$4:$E$14,2,0)</f>
        <v>120</v>
      </c>
      <c r="K4098" s="3">
        <v>18000</v>
      </c>
      <c r="L4098" s="3">
        <v>6012</v>
      </c>
      <c r="M4098" s="3">
        <v>11988</v>
      </c>
      <c r="N4098" t="s">
        <v>24</v>
      </c>
    </row>
    <row r="4099" spans="2:14" hidden="1" x14ac:dyDescent="0.25">
      <c r="B4099" s="2">
        <v>42419</v>
      </c>
      <c r="C4099" s="7">
        <f>YEAR(base[[#This Row],[Data]])</f>
        <v>2016</v>
      </c>
      <c r="D4099" s="7" t="str">
        <f>UPPER(TEXT(base[[#This Row],[Data]],"mmm"))</f>
        <v>FEV</v>
      </c>
      <c r="E4099" t="s">
        <v>21</v>
      </c>
      <c r="F4099" t="s">
        <v>14</v>
      </c>
      <c r="G4099" t="str">
        <f>PROPER(base[[#This Row],[Evento]]&amp;" "&amp;base[[#This Row],[Tipo]])</f>
        <v>15 Anos Teen</v>
      </c>
      <c r="H4099" t="s">
        <v>12</v>
      </c>
      <c r="I4099">
        <v>100</v>
      </c>
      <c r="J4099" s="3">
        <f>VLOOKUP(_xlfn.CONCAT(base[[#This Row],[Evento]],base[[#This Row],[Tipo]]),'[1]tabela de preços'!$D$4:$E$14,2,0)</f>
        <v>90</v>
      </c>
      <c r="K4099" s="3">
        <v>9000</v>
      </c>
      <c r="L4099" s="3">
        <v>3005</v>
      </c>
      <c r="M4099" s="3">
        <v>5995</v>
      </c>
      <c r="N4099" t="s">
        <v>24</v>
      </c>
    </row>
    <row r="4100" spans="2:14" hidden="1" x14ac:dyDescent="0.25">
      <c r="B4100" s="2">
        <v>42510</v>
      </c>
      <c r="C4100" s="7">
        <f>YEAR(base[[#This Row],[Data]])</f>
        <v>2016</v>
      </c>
      <c r="D4100" s="7" t="str">
        <f>UPPER(TEXT(base[[#This Row],[Data]],"mmm"))</f>
        <v>MAI</v>
      </c>
      <c r="E4100" t="s">
        <v>22</v>
      </c>
      <c r="F4100" t="s">
        <v>16</v>
      </c>
      <c r="G4100" t="str">
        <f>PROPER(base[[#This Row],[Evento]]&amp;" "&amp;base[[#This Row],[Tipo]])</f>
        <v>Despedida Adulto</v>
      </c>
      <c r="H4100" t="s">
        <v>15</v>
      </c>
      <c r="I4100">
        <v>150</v>
      </c>
      <c r="J4100" s="3">
        <f>VLOOKUP(_xlfn.CONCAT(base[[#This Row],[Evento]],base[[#This Row],[Tipo]]),'[1]tabela de preços'!$D$4:$E$14,2,0)</f>
        <v>120</v>
      </c>
      <c r="K4100" s="3">
        <v>18000</v>
      </c>
      <c r="L4100" s="3">
        <v>7208</v>
      </c>
      <c r="M4100" s="3">
        <v>10792</v>
      </c>
      <c r="N4100" t="s">
        <v>24</v>
      </c>
    </row>
    <row r="4101" spans="2:14" hidden="1" x14ac:dyDescent="0.25">
      <c r="B4101" s="2">
        <v>42905</v>
      </c>
      <c r="C4101" s="7">
        <f>YEAR(base[[#This Row],[Data]])</f>
        <v>2017</v>
      </c>
      <c r="D4101" s="7" t="str">
        <f>UPPER(TEXT(base[[#This Row],[Data]],"mmm"))</f>
        <v>JUN</v>
      </c>
      <c r="E4101" t="s">
        <v>10</v>
      </c>
      <c r="F4101" t="s">
        <v>11</v>
      </c>
      <c r="G4101" t="str">
        <f>PROPER(base[[#This Row],[Evento]]&amp;" "&amp;base[[#This Row],[Tipo]])</f>
        <v>Aniversário Infantil</v>
      </c>
      <c r="H4101" t="s">
        <v>12</v>
      </c>
      <c r="I4101">
        <v>50</v>
      </c>
      <c r="J4101" s="3">
        <f>VLOOKUP(_xlfn.CONCAT(base[[#This Row],[Evento]],base[[#This Row],[Tipo]]),'[1]tabela de preços'!$D$4:$E$14,2,0)</f>
        <v>70</v>
      </c>
      <c r="K4101" s="3">
        <v>3500</v>
      </c>
      <c r="L4101" s="3">
        <v>1155</v>
      </c>
      <c r="M4101" s="3">
        <v>2345</v>
      </c>
      <c r="N4101" t="s">
        <v>24</v>
      </c>
    </row>
    <row r="4102" spans="2:14" hidden="1" x14ac:dyDescent="0.25">
      <c r="B4102" s="2">
        <v>42418</v>
      </c>
      <c r="C4102" s="7">
        <f>YEAR(base[[#This Row],[Data]])</f>
        <v>2016</v>
      </c>
      <c r="D4102" s="7" t="str">
        <f>UPPER(TEXT(base[[#This Row],[Data]],"mmm"))</f>
        <v>FEV</v>
      </c>
      <c r="E4102" t="s">
        <v>10</v>
      </c>
      <c r="F4102" t="s">
        <v>14</v>
      </c>
      <c r="G4102" t="str">
        <f>PROPER(base[[#This Row],[Evento]]&amp;" "&amp;base[[#This Row],[Tipo]])</f>
        <v>Aniversário Teen</v>
      </c>
      <c r="H4102" t="s">
        <v>15</v>
      </c>
      <c r="I4102">
        <v>100</v>
      </c>
      <c r="J4102" s="3">
        <f>VLOOKUP(_xlfn.CONCAT(base[[#This Row],[Evento]],base[[#This Row],[Tipo]]),'[1]tabela de preços'!$D$4:$E$14,2,0)</f>
        <v>90</v>
      </c>
      <c r="K4102" s="3">
        <v>9000</v>
      </c>
      <c r="L4102" s="3">
        <v>3622</v>
      </c>
      <c r="M4102" s="3">
        <v>5378</v>
      </c>
      <c r="N4102" t="s">
        <v>24</v>
      </c>
    </row>
    <row r="4103" spans="2:14" hidden="1" x14ac:dyDescent="0.25">
      <c r="B4103" s="2">
        <v>42489</v>
      </c>
      <c r="C4103" s="7">
        <f>YEAR(base[[#This Row],[Data]])</f>
        <v>2016</v>
      </c>
      <c r="D4103" s="7" t="str">
        <f>UPPER(TEXT(base[[#This Row],[Data]],"mmm"))</f>
        <v>ABR</v>
      </c>
      <c r="E4103" t="s">
        <v>10</v>
      </c>
      <c r="F4103" t="s">
        <v>16</v>
      </c>
      <c r="G4103" t="str">
        <f>PROPER(base[[#This Row],[Evento]]&amp;" "&amp;base[[#This Row],[Tipo]])</f>
        <v>Aniversário Adulto</v>
      </c>
      <c r="H4103" t="s">
        <v>12</v>
      </c>
      <c r="I4103">
        <v>150</v>
      </c>
      <c r="J4103" s="3">
        <f>VLOOKUP(_xlfn.CONCAT(base[[#This Row],[Evento]],base[[#This Row],[Tipo]]),'[1]tabela de preços'!$D$4:$E$14,2,0)</f>
        <v>120</v>
      </c>
      <c r="K4103" s="3">
        <v>18000</v>
      </c>
      <c r="L4103" s="3">
        <v>8009</v>
      </c>
      <c r="M4103" s="3">
        <v>9991</v>
      </c>
      <c r="N4103" t="s">
        <v>24</v>
      </c>
    </row>
    <row r="4104" spans="2:14" hidden="1" x14ac:dyDescent="0.25">
      <c r="B4104" s="2">
        <v>42939</v>
      </c>
      <c r="C4104" s="7">
        <f>YEAR(base[[#This Row],[Data]])</f>
        <v>2017</v>
      </c>
      <c r="D4104" s="7" t="str">
        <f>UPPER(TEXT(base[[#This Row],[Data]],"mmm"))</f>
        <v>JUL</v>
      </c>
      <c r="E4104" t="s">
        <v>21</v>
      </c>
      <c r="F4104" t="s">
        <v>14</v>
      </c>
      <c r="G4104" t="str">
        <f>PROPER(base[[#This Row],[Evento]]&amp;" "&amp;base[[#This Row],[Tipo]])</f>
        <v>15 Anos Teen</v>
      </c>
      <c r="H4104" t="s">
        <v>12</v>
      </c>
      <c r="I4104">
        <v>100</v>
      </c>
      <c r="J4104" s="3">
        <f>VLOOKUP(_xlfn.CONCAT(base[[#This Row],[Evento]],base[[#This Row],[Tipo]]),'[1]tabela de preços'!$D$4:$E$14,2,0)</f>
        <v>90</v>
      </c>
      <c r="K4104" s="3">
        <v>9000</v>
      </c>
      <c r="L4104" s="3">
        <v>3544</v>
      </c>
      <c r="M4104" s="3">
        <v>5456</v>
      </c>
      <c r="N4104" t="s">
        <v>24</v>
      </c>
    </row>
    <row r="4105" spans="2:14" hidden="1" x14ac:dyDescent="0.25">
      <c r="B4105" s="2">
        <v>42860</v>
      </c>
      <c r="C4105" s="7">
        <f>YEAR(base[[#This Row],[Data]])</f>
        <v>2017</v>
      </c>
      <c r="D4105" s="7" t="str">
        <f>UPPER(TEXT(base[[#This Row],[Data]],"mmm"))</f>
        <v>MAI</v>
      </c>
      <c r="E4105" t="s">
        <v>22</v>
      </c>
      <c r="F4105" t="s">
        <v>16</v>
      </c>
      <c r="G4105" t="str">
        <f>PROPER(base[[#This Row],[Evento]]&amp;" "&amp;base[[#This Row],[Tipo]])</f>
        <v>Despedida Adulto</v>
      </c>
      <c r="H4105" t="s">
        <v>15</v>
      </c>
      <c r="I4105">
        <v>150</v>
      </c>
      <c r="J4105" s="3">
        <f>VLOOKUP(_xlfn.CONCAT(base[[#This Row],[Evento]],base[[#This Row],[Tipo]]),'[1]tabela de preços'!$D$4:$E$14,2,0)</f>
        <v>120</v>
      </c>
      <c r="K4105" s="3">
        <v>18000</v>
      </c>
      <c r="L4105" s="3">
        <v>7615</v>
      </c>
      <c r="M4105" s="3">
        <v>10385</v>
      </c>
      <c r="N4105" t="s">
        <v>24</v>
      </c>
    </row>
    <row r="4106" spans="2:14" hidden="1" x14ac:dyDescent="0.25">
      <c r="B4106" s="2">
        <v>43007</v>
      </c>
      <c r="C4106" s="7">
        <f>YEAR(base[[#This Row],[Data]])</f>
        <v>2017</v>
      </c>
      <c r="D4106" s="7" t="str">
        <f>UPPER(TEXT(base[[#This Row],[Data]],"mmm"))</f>
        <v>SET</v>
      </c>
      <c r="E4106" t="s">
        <v>10</v>
      </c>
      <c r="F4106" t="s">
        <v>11</v>
      </c>
      <c r="G4106" t="str">
        <f>PROPER(base[[#This Row],[Evento]]&amp;" "&amp;base[[#This Row],[Tipo]])</f>
        <v>Aniversário Infantil</v>
      </c>
      <c r="H4106" t="s">
        <v>12</v>
      </c>
      <c r="I4106">
        <v>50</v>
      </c>
      <c r="J4106" s="3">
        <f>VLOOKUP(_xlfn.CONCAT(base[[#This Row],[Evento]],base[[#This Row],[Tipo]]),'[1]tabela de preços'!$D$4:$E$14,2,0)</f>
        <v>70</v>
      </c>
      <c r="K4106" s="3">
        <v>3500</v>
      </c>
      <c r="L4106" s="3">
        <v>1352</v>
      </c>
      <c r="M4106" s="3">
        <v>2148</v>
      </c>
      <c r="N4106" t="s">
        <v>24</v>
      </c>
    </row>
    <row r="4107" spans="2:14" hidden="1" x14ac:dyDescent="0.25">
      <c r="B4107" s="2">
        <v>42929</v>
      </c>
      <c r="C4107" s="7">
        <f>YEAR(base[[#This Row],[Data]])</f>
        <v>2017</v>
      </c>
      <c r="D4107" s="7" t="str">
        <f>UPPER(TEXT(base[[#This Row],[Data]],"mmm"))</f>
        <v>JUL</v>
      </c>
      <c r="E4107" t="s">
        <v>10</v>
      </c>
      <c r="F4107" t="s">
        <v>14</v>
      </c>
      <c r="G4107" t="str">
        <f>PROPER(base[[#This Row],[Evento]]&amp;" "&amp;base[[#This Row],[Tipo]])</f>
        <v>Aniversário Teen</v>
      </c>
      <c r="H4107" t="s">
        <v>15</v>
      </c>
      <c r="I4107">
        <v>100</v>
      </c>
      <c r="J4107" s="3">
        <f>VLOOKUP(_xlfn.CONCAT(base[[#This Row],[Evento]],base[[#This Row],[Tipo]]),'[1]tabela de preços'!$D$4:$E$14,2,0)</f>
        <v>90</v>
      </c>
      <c r="K4107" s="3">
        <v>9000</v>
      </c>
      <c r="L4107" s="3">
        <v>3322</v>
      </c>
      <c r="M4107" s="3">
        <v>5678</v>
      </c>
      <c r="N4107" t="s">
        <v>24</v>
      </c>
    </row>
    <row r="4108" spans="2:14" hidden="1" x14ac:dyDescent="0.25">
      <c r="B4108" s="2">
        <v>42685</v>
      </c>
      <c r="C4108" s="7">
        <f>YEAR(base[[#This Row],[Data]])</f>
        <v>2016</v>
      </c>
      <c r="D4108" s="7" t="str">
        <f>UPPER(TEXT(base[[#This Row],[Data]],"mmm"))</f>
        <v>NOV</v>
      </c>
      <c r="E4108" t="s">
        <v>10</v>
      </c>
      <c r="F4108" t="s">
        <v>16</v>
      </c>
      <c r="G4108" t="str">
        <f>PROPER(base[[#This Row],[Evento]]&amp;" "&amp;base[[#This Row],[Tipo]])</f>
        <v>Aniversário Adulto</v>
      </c>
      <c r="H4108" t="s">
        <v>12</v>
      </c>
      <c r="I4108">
        <v>150</v>
      </c>
      <c r="J4108" s="3">
        <f>VLOOKUP(_xlfn.CONCAT(base[[#This Row],[Evento]],base[[#This Row],[Tipo]]),'[1]tabela de preços'!$D$4:$E$14,2,0)</f>
        <v>120</v>
      </c>
      <c r="K4108" s="3">
        <v>18000</v>
      </c>
      <c r="L4108" s="3">
        <v>6205</v>
      </c>
      <c r="M4108" s="3">
        <v>11795</v>
      </c>
      <c r="N4108" t="s">
        <v>24</v>
      </c>
    </row>
    <row r="4109" spans="2:14" hidden="1" x14ac:dyDescent="0.25">
      <c r="B4109" s="2">
        <v>42492</v>
      </c>
      <c r="C4109" s="7">
        <f>YEAR(base[[#This Row],[Data]])</f>
        <v>2016</v>
      </c>
      <c r="D4109" s="7" t="str">
        <f>UPPER(TEXT(base[[#This Row],[Data]],"mmm"))</f>
        <v>MAI</v>
      </c>
      <c r="E4109" t="s">
        <v>21</v>
      </c>
      <c r="F4109" t="s">
        <v>14</v>
      </c>
      <c r="G4109" t="str">
        <f>PROPER(base[[#This Row],[Evento]]&amp;" "&amp;base[[#This Row],[Tipo]])</f>
        <v>15 Anos Teen</v>
      </c>
      <c r="H4109" t="s">
        <v>12</v>
      </c>
      <c r="I4109">
        <v>100</v>
      </c>
      <c r="J4109" s="3">
        <f>VLOOKUP(_xlfn.CONCAT(base[[#This Row],[Evento]],base[[#This Row],[Tipo]]),'[1]tabela de preços'!$D$4:$E$14,2,0)</f>
        <v>90</v>
      </c>
      <c r="K4109" s="3">
        <v>9000</v>
      </c>
      <c r="L4109" s="3">
        <v>3021</v>
      </c>
      <c r="M4109" s="3">
        <v>5979</v>
      </c>
      <c r="N4109" t="s">
        <v>24</v>
      </c>
    </row>
    <row r="4110" spans="2:14" hidden="1" x14ac:dyDescent="0.25">
      <c r="B4110" s="2">
        <v>42855</v>
      </c>
      <c r="C4110" s="7">
        <f>YEAR(base[[#This Row],[Data]])</f>
        <v>2017</v>
      </c>
      <c r="D4110" s="7" t="str">
        <f>UPPER(TEXT(base[[#This Row],[Data]],"mmm"))</f>
        <v>ABR</v>
      </c>
      <c r="E4110" t="s">
        <v>22</v>
      </c>
      <c r="F4110" t="s">
        <v>16</v>
      </c>
      <c r="G4110" t="str">
        <f>PROPER(base[[#This Row],[Evento]]&amp;" "&amp;base[[#This Row],[Tipo]])</f>
        <v>Despedida Adulto</v>
      </c>
      <c r="H4110" t="s">
        <v>15</v>
      </c>
      <c r="I4110">
        <v>150</v>
      </c>
      <c r="J4110" s="3">
        <f>VLOOKUP(_xlfn.CONCAT(base[[#This Row],[Evento]],base[[#This Row],[Tipo]]),'[1]tabela de preços'!$D$4:$E$14,2,0)</f>
        <v>120</v>
      </c>
      <c r="K4110" s="3">
        <v>18000</v>
      </c>
      <c r="L4110" s="3">
        <v>6098</v>
      </c>
      <c r="M4110" s="3">
        <v>11902</v>
      </c>
      <c r="N4110" t="s">
        <v>24</v>
      </c>
    </row>
    <row r="4111" spans="2:14" hidden="1" x14ac:dyDescent="0.25">
      <c r="B4111" s="2">
        <v>42735</v>
      </c>
      <c r="C4111" s="7">
        <f>YEAR(base[[#This Row],[Data]])</f>
        <v>2016</v>
      </c>
      <c r="D4111" s="7" t="str">
        <f>UPPER(TEXT(base[[#This Row],[Data]],"mmm"))</f>
        <v>DEZ</v>
      </c>
      <c r="E4111" t="s">
        <v>10</v>
      </c>
      <c r="F4111" t="s">
        <v>11</v>
      </c>
      <c r="G4111" t="str">
        <f>PROPER(base[[#This Row],[Evento]]&amp;" "&amp;base[[#This Row],[Tipo]])</f>
        <v>Aniversário Infantil</v>
      </c>
      <c r="H4111" t="s">
        <v>12</v>
      </c>
      <c r="I4111">
        <v>50</v>
      </c>
      <c r="J4111" s="3">
        <f>VLOOKUP(_xlfn.CONCAT(base[[#This Row],[Evento]],base[[#This Row],[Tipo]]),'[1]tabela de preços'!$D$4:$E$14,2,0)</f>
        <v>70</v>
      </c>
      <c r="K4111" s="3">
        <v>3500</v>
      </c>
      <c r="L4111" s="3">
        <v>1344</v>
      </c>
      <c r="M4111" s="3">
        <v>2156</v>
      </c>
      <c r="N4111" t="s">
        <v>24</v>
      </c>
    </row>
    <row r="4112" spans="2:14" hidden="1" x14ac:dyDescent="0.25">
      <c r="B4112" s="2">
        <v>42448</v>
      </c>
      <c r="C4112" s="7">
        <f>YEAR(base[[#This Row],[Data]])</f>
        <v>2016</v>
      </c>
      <c r="D4112" s="7" t="str">
        <f>UPPER(TEXT(base[[#This Row],[Data]],"mmm"))</f>
        <v>MAR</v>
      </c>
      <c r="E4112" t="s">
        <v>10</v>
      </c>
      <c r="F4112" t="s">
        <v>14</v>
      </c>
      <c r="G4112" t="str">
        <f>PROPER(base[[#This Row],[Evento]]&amp;" "&amp;base[[#This Row],[Tipo]])</f>
        <v>Aniversário Teen</v>
      </c>
      <c r="H4112" t="s">
        <v>15</v>
      </c>
      <c r="I4112">
        <v>100</v>
      </c>
      <c r="J4112" s="3">
        <f>VLOOKUP(_xlfn.CONCAT(base[[#This Row],[Evento]],base[[#This Row],[Tipo]]),'[1]tabela de preços'!$D$4:$E$14,2,0)</f>
        <v>90</v>
      </c>
      <c r="K4112" s="3">
        <v>9000</v>
      </c>
      <c r="L4112" s="3">
        <v>3860</v>
      </c>
      <c r="M4112" s="3">
        <v>5140</v>
      </c>
      <c r="N4112" t="s">
        <v>24</v>
      </c>
    </row>
    <row r="4113" spans="2:14" hidden="1" x14ac:dyDescent="0.25">
      <c r="B4113" s="2">
        <v>42784</v>
      </c>
      <c r="C4113" s="7">
        <f>YEAR(base[[#This Row],[Data]])</f>
        <v>2017</v>
      </c>
      <c r="D4113" s="7" t="str">
        <f>UPPER(TEXT(base[[#This Row],[Data]],"mmm"))</f>
        <v>FEV</v>
      </c>
      <c r="E4113" t="s">
        <v>10</v>
      </c>
      <c r="F4113" t="s">
        <v>16</v>
      </c>
      <c r="G4113" t="str">
        <f>PROPER(base[[#This Row],[Evento]]&amp;" "&amp;base[[#This Row],[Tipo]])</f>
        <v>Aniversário Adulto</v>
      </c>
      <c r="H4113" t="s">
        <v>12</v>
      </c>
      <c r="I4113">
        <v>150</v>
      </c>
      <c r="J4113" s="3">
        <f>VLOOKUP(_xlfn.CONCAT(base[[#This Row],[Evento]],base[[#This Row],[Tipo]]),'[1]tabela de preços'!$D$4:$E$14,2,0)</f>
        <v>120</v>
      </c>
      <c r="K4113" s="3">
        <v>18000</v>
      </c>
      <c r="L4113" s="3">
        <v>8079</v>
      </c>
      <c r="M4113" s="3">
        <v>9921</v>
      </c>
      <c r="N4113" t="s">
        <v>24</v>
      </c>
    </row>
    <row r="4114" spans="2:14" hidden="1" x14ac:dyDescent="0.25">
      <c r="B4114" s="2">
        <v>42929</v>
      </c>
      <c r="C4114" s="7">
        <f>YEAR(base[[#This Row],[Data]])</f>
        <v>2017</v>
      </c>
      <c r="D4114" s="7" t="str">
        <f>UPPER(TEXT(base[[#This Row],[Data]],"mmm"))</f>
        <v>JUL</v>
      </c>
      <c r="E4114" t="s">
        <v>21</v>
      </c>
      <c r="F4114" t="s">
        <v>14</v>
      </c>
      <c r="G4114" t="str">
        <f>PROPER(base[[#This Row],[Evento]]&amp;" "&amp;base[[#This Row],[Tipo]])</f>
        <v>15 Anos Teen</v>
      </c>
      <c r="H4114" t="s">
        <v>12</v>
      </c>
      <c r="I4114">
        <v>100</v>
      </c>
      <c r="J4114" s="3">
        <f>VLOOKUP(_xlfn.CONCAT(base[[#This Row],[Evento]],base[[#This Row],[Tipo]]),'[1]tabela de preços'!$D$4:$E$14,2,0)</f>
        <v>90</v>
      </c>
      <c r="K4114" s="3">
        <v>9000</v>
      </c>
      <c r="L4114" s="3">
        <v>3046</v>
      </c>
      <c r="M4114" s="3">
        <v>5954</v>
      </c>
      <c r="N4114" t="s">
        <v>24</v>
      </c>
    </row>
    <row r="4115" spans="2:14" hidden="1" x14ac:dyDescent="0.25">
      <c r="B4115" s="2">
        <v>42624</v>
      </c>
      <c r="C4115" s="7">
        <f>YEAR(base[[#This Row],[Data]])</f>
        <v>2016</v>
      </c>
      <c r="D4115" s="7" t="str">
        <f>UPPER(TEXT(base[[#This Row],[Data]],"mmm"))</f>
        <v>SET</v>
      </c>
      <c r="E4115" t="s">
        <v>22</v>
      </c>
      <c r="F4115" t="s">
        <v>16</v>
      </c>
      <c r="G4115" t="str">
        <f>PROPER(base[[#This Row],[Evento]]&amp;" "&amp;base[[#This Row],[Tipo]])</f>
        <v>Despedida Adulto</v>
      </c>
      <c r="H4115" t="s">
        <v>15</v>
      </c>
      <c r="I4115">
        <v>150</v>
      </c>
      <c r="J4115" s="3">
        <f>VLOOKUP(_xlfn.CONCAT(base[[#This Row],[Evento]],base[[#This Row],[Tipo]]),'[1]tabela de preços'!$D$4:$E$14,2,0)</f>
        <v>120</v>
      </c>
      <c r="K4115" s="3">
        <v>18000</v>
      </c>
      <c r="L4115" s="3">
        <v>6634</v>
      </c>
      <c r="M4115" s="3">
        <v>11366</v>
      </c>
      <c r="N4115" t="s">
        <v>24</v>
      </c>
    </row>
    <row r="4116" spans="2:14" hidden="1" x14ac:dyDescent="0.25">
      <c r="B4116" s="2">
        <v>42687</v>
      </c>
      <c r="C4116" s="7">
        <f>YEAR(base[[#This Row],[Data]])</f>
        <v>2016</v>
      </c>
      <c r="D4116" s="7" t="str">
        <f>UPPER(TEXT(base[[#This Row],[Data]],"mmm"))</f>
        <v>NOV</v>
      </c>
      <c r="E4116" t="s">
        <v>10</v>
      </c>
      <c r="F4116" t="s">
        <v>11</v>
      </c>
      <c r="G4116" t="str">
        <f>PROPER(base[[#This Row],[Evento]]&amp;" "&amp;base[[#This Row],[Tipo]])</f>
        <v>Aniversário Infantil</v>
      </c>
      <c r="H4116" t="s">
        <v>12</v>
      </c>
      <c r="I4116">
        <v>50</v>
      </c>
      <c r="J4116" s="3">
        <f>VLOOKUP(_xlfn.CONCAT(base[[#This Row],[Evento]],base[[#This Row],[Tipo]]),'[1]tabela de preços'!$D$4:$E$14,2,0)</f>
        <v>70</v>
      </c>
      <c r="K4116" s="3">
        <v>3500</v>
      </c>
      <c r="L4116" s="3">
        <v>1180</v>
      </c>
      <c r="M4116" s="3">
        <v>2320</v>
      </c>
      <c r="N4116" t="s">
        <v>24</v>
      </c>
    </row>
    <row r="4117" spans="2:14" hidden="1" x14ac:dyDescent="0.25">
      <c r="B4117" s="2">
        <v>42774</v>
      </c>
      <c r="C4117" s="7">
        <f>YEAR(base[[#This Row],[Data]])</f>
        <v>2017</v>
      </c>
      <c r="D4117" s="7" t="str">
        <f>UPPER(TEXT(base[[#This Row],[Data]],"mmm"))</f>
        <v>FEV</v>
      </c>
      <c r="E4117" t="s">
        <v>10</v>
      </c>
      <c r="F4117" t="s">
        <v>14</v>
      </c>
      <c r="G4117" t="str">
        <f>PROPER(base[[#This Row],[Evento]]&amp;" "&amp;base[[#This Row],[Tipo]])</f>
        <v>Aniversário Teen</v>
      </c>
      <c r="H4117" t="s">
        <v>15</v>
      </c>
      <c r="I4117">
        <v>100</v>
      </c>
      <c r="J4117" s="3">
        <f>VLOOKUP(_xlfn.CONCAT(base[[#This Row],[Evento]],base[[#This Row],[Tipo]]),'[1]tabela de preços'!$D$4:$E$14,2,0)</f>
        <v>90</v>
      </c>
      <c r="K4117" s="3">
        <v>9000</v>
      </c>
      <c r="L4117" s="3">
        <v>4015</v>
      </c>
      <c r="M4117" s="3">
        <v>4985</v>
      </c>
      <c r="N4117" t="s">
        <v>24</v>
      </c>
    </row>
    <row r="4118" spans="2:14" hidden="1" x14ac:dyDescent="0.25">
      <c r="B4118" s="2">
        <v>42546</v>
      </c>
      <c r="C4118" s="7">
        <f>YEAR(base[[#This Row],[Data]])</f>
        <v>2016</v>
      </c>
      <c r="D4118" s="7" t="str">
        <f>UPPER(TEXT(base[[#This Row],[Data]],"mmm"))</f>
        <v>JUN</v>
      </c>
      <c r="E4118" t="s">
        <v>10</v>
      </c>
      <c r="F4118" t="s">
        <v>16</v>
      </c>
      <c r="G4118" t="str">
        <f>PROPER(base[[#This Row],[Evento]]&amp;" "&amp;base[[#This Row],[Tipo]])</f>
        <v>Aniversário Adulto</v>
      </c>
      <c r="H4118" t="s">
        <v>12</v>
      </c>
      <c r="I4118">
        <v>150</v>
      </c>
      <c r="J4118" s="3">
        <f>VLOOKUP(_xlfn.CONCAT(base[[#This Row],[Evento]],base[[#This Row],[Tipo]]),'[1]tabela de preços'!$D$4:$E$14,2,0)</f>
        <v>120</v>
      </c>
      <c r="K4118" s="3">
        <v>18000</v>
      </c>
      <c r="L4118" s="3">
        <v>6645</v>
      </c>
      <c r="M4118" s="3">
        <v>11355</v>
      </c>
      <c r="N4118" t="s">
        <v>24</v>
      </c>
    </row>
    <row r="4119" spans="2:14" hidden="1" x14ac:dyDescent="0.25">
      <c r="B4119" s="2">
        <v>42491</v>
      </c>
      <c r="C4119" s="7">
        <f>YEAR(base[[#This Row],[Data]])</f>
        <v>2016</v>
      </c>
      <c r="D4119" s="7" t="str">
        <f>UPPER(TEXT(base[[#This Row],[Data]],"mmm"))</f>
        <v>MAI</v>
      </c>
      <c r="E4119" t="s">
        <v>21</v>
      </c>
      <c r="F4119" t="s">
        <v>14</v>
      </c>
      <c r="G4119" t="str">
        <f>PROPER(base[[#This Row],[Evento]]&amp;" "&amp;base[[#This Row],[Tipo]])</f>
        <v>15 Anos Teen</v>
      </c>
      <c r="H4119" t="s">
        <v>12</v>
      </c>
      <c r="I4119">
        <v>100</v>
      </c>
      <c r="J4119" s="3">
        <f>VLOOKUP(_xlfn.CONCAT(base[[#This Row],[Evento]],base[[#This Row],[Tipo]]),'[1]tabela de preços'!$D$4:$E$14,2,0)</f>
        <v>90</v>
      </c>
      <c r="K4119" s="3">
        <v>9000</v>
      </c>
      <c r="L4119" s="3">
        <v>3242</v>
      </c>
      <c r="M4119" s="3">
        <v>5758</v>
      </c>
      <c r="N4119" t="s">
        <v>24</v>
      </c>
    </row>
    <row r="4120" spans="2:14" x14ac:dyDescent="0.25">
      <c r="B4120" s="2">
        <v>42754</v>
      </c>
      <c r="C4120" s="7">
        <f>YEAR(base[[#This Row],[Data]])</f>
        <v>2017</v>
      </c>
      <c r="D4120" s="7" t="str">
        <f>UPPER(TEXT(base[[#This Row],[Data]],"mmm"))</f>
        <v>JAN</v>
      </c>
      <c r="E4120" t="s">
        <v>22</v>
      </c>
      <c r="F4120" t="s">
        <v>16</v>
      </c>
      <c r="G4120" t="str">
        <f>PROPER(base[[#This Row],[Evento]]&amp;" "&amp;base[[#This Row],[Tipo]])</f>
        <v>Despedida Adulto</v>
      </c>
      <c r="H4120" t="s">
        <v>15</v>
      </c>
      <c r="I4120">
        <v>150</v>
      </c>
      <c r="J4120" s="3">
        <f>VLOOKUP(_xlfn.CONCAT(base[[#This Row],[Evento]],base[[#This Row],[Tipo]]),'[1]tabela de preços'!$D$4:$E$14,2,0)</f>
        <v>120</v>
      </c>
      <c r="K4120" s="3">
        <v>18000</v>
      </c>
      <c r="L4120" s="3">
        <v>6023</v>
      </c>
      <c r="M4120" s="3">
        <v>11977</v>
      </c>
      <c r="N4120" t="s">
        <v>24</v>
      </c>
    </row>
    <row r="4121" spans="2:14" hidden="1" x14ac:dyDescent="0.25">
      <c r="B4121" s="2">
        <v>42390</v>
      </c>
      <c r="C4121" s="7">
        <f>YEAR(base[[#This Row],[Data]])</f>
        <v>2016</v>
      </c>
      <c r="D4121" s="7" t="str">
        <f>UPPER(TEXT(base[[#This Row],[Data]],"mmm"))</f>
        <v>JAN</v>
      </c>
      <c r="E4121" t="s">
        <v>10</v>
      </c>
      <c r="F4121" t="s">
        <v>11</v>
      </c>
      <c r="G4121" t="str">
        <f>PROPER(base[[#This Row],[Evento]]&amp;" "&amp;base[[#This Row],[Tipo]])</f>
        <v>Aniversário Infantil</v>
      </c>
      <c r="H4121" t="s">
        <v>12</v>
      </c>
      <c r="I4121">
        <v>50</v>
      </c>
      <c r="J4121" s="3">
        <f>VLOOKUP(_xlfn.CONCAT(base[[#This Row],[Evento]],base[[#This Row],[Tipo]]),'[1]tabela de preços'!$D$4:$E$14,2,0)</f>
        <v>70</v>
      </c>
      <c r="K4121" s="3">
        <v>3500</v>
      </c>
      <c r="L4121" s="3">
        <v>1334</v>
      </c>
      <c r="M4121" s="3">
        <v>2166</v>
      </c>
      <c r="N4121" t="s">
        <v>24</v>
      </c>
    </row>
    <row r="4122" spans="2:14" hidden="1" x14ac:dyDescent="0.25">
      <c r="B4122" s="2">
        <v>43009</v>
      </c>
      <c r="C4122" s="7">
        <f>YEAR(base[[#This Row],[Data]])</f>
        <v>2017</v>
      </c>
      <c r="D4122" s="7" t="str">
        <f>UPPER(TEXT(base[[#This Row],[Data]],"mmm"))</f>
        <v>OUT</v>
      </c>
      <c r="E4122" t="s">
        <v>10</v>
      </c>
      <c r="F4122" t="s">
        <v>14</v>
      </c>
      <c r="G4122" t="str">
        <f>PROPER(base[[#This Row],[Evento]]&amp;" "&amp;base[[#This Row],[Tipo]])</f>
        <v>Aniversário Teen</v>
      </c>
      <c r="H4122" t="s">
        <v>15</v>
      </c>
      <c r="I4122">
        <v>100</v>
      </c>
      <c r="J4122" s="3">
        <f>VLOOKUP(_xlfn.CONCAT(base[[#This Row],[Evento]],base[[#This Row],[Tipo]]),'[1]tabela de preços'!$D$4:$E$14,2,0)</f>
        <v>90</v>
      </c>
      <c r="K4122" s="3">
        <v>9000</v>
      </c>
      <c r="L4122" s="3">
        <v>4000</v>
      </c>
      <c r="M4122" s="3">
        <v>5000</v>
      </c>
      <c r="N4122" t="s">
        <v>24</v>
      </c>
    </row>
    <row r="4123" spans="2:14" hidden="1" x14ac:dyDescent="0.25">
      <c r="B4123" s="2">
        <v>43054</v>
      </c>
      <c r="C4123" s="7">
        <f>YEAR(base[[#This Row],[Data]])</f>
        <v>2017</v>
      </c>
      <c r="D4123" s="7" t="str">
        <f>UPPER(TEXT(base[[#This Row],[Data]],"mmm"))</f>
        <v>NOV</v>
      </c>
      <c r="E4123" t="s">
        <v>10</v>
      </c>
      <c r="F4123" t="s">
        <v>16</v>
      </c>
      <c r="G4123" t="str">
        <f>PROPER(base[[#This Row],[Evento]]&amp;" "&amp;base[[#This Row],[Tipo]])</f>
        <v>Aniversário Adulto</v>
      </c>
      <c r="H4123" t="s">
        <v>12</v>
      </c>
      <c r="I4123">
        <v>150</v>
      </c>
      <c r="J4123" s="3">
        <f>VLOOKUP(_xlfn.CONCAT(base[[#This Row],[Evento]],base[[#This Row],[Tipo]]),'[1]tabela de preços'!$D$4:$E$14,2,0)</f>
        <v>120</v>
      </c>
      <c r="K4123" s="3">
        <v>18000</v>
      </c>
      <c r="L4123" s="3">
        <v>6476</v>
      </c>
      <c r="M4123" s="3">
        <v>11524</v>
      </c>
      <c r="N4123" t="s">
        <v>24</v>
      </c>
    </row>
    <row r="4124" spans="2:14" hidden="1" x14ac:dyDescent="0.25">
      <c r="B4124" s="2">
        <v>42703</v>
      </c>
      <c r="C4124" s="7">
        <f>YEAR(base[[#This Row],[Data]])</f>
        <v>2016</v>
      </c>
      <c r="D4124" s="7" t="str">
        <f>UPPER(TEXT(base[[#This Row],[Data]],"mmm"))</f>
        <v>NOV</v>
      </c>
      <c r="E4124" t="s">
        <v>21</v>
      </c>
      <c r="F4124" t="s">
        <v>14</v>
      </c>
      <c r="G4124" t="str">
        <f>PROPER(base[[#This Row],[Evento]]&amp;" "&amp;base[[#This Row],[Tipo]])</f>
        <v>15 Anos Teen</v>
      </c>
      <c r="H4124" t="s">
        <v>12</v>
      </c>
      <c r="I4124">
        <v>100</v>
      </c>
      <c r="J4124" s="3">
        <f>VLOOKUP(_xlfn.CONCAT(base[[#This Row],[Evento]],base[[#This Row],[Tipo]]),'[1]tabela de preços'!$D$4:$E$14,2,0)</f>
        <v>90</v>
      </c>
      <c r="K4124" s="3">
        <v>9000</v>
      </c>
      <c r="L4124" s="3">
        <v>3288</v>
      </c>
      <c r="M4124" s="3">
        <v>5712</v>
      </c>
      <c r="N4124" t="s">
        <v>24</v>
      </c>
    </row>
    <row r="4125" spans="2:14" hidden="1" x14ac:dyDescent="0.25">
      <c r="B4125" s="2">
        <v>42871</v>
      </c>
      <c r="C4125" s="7">
        <f>YEAR(base[[#This Row],[Data]])</f>
        <v>2017</v>
      </c>
      <c r="D4125" s="7" t="str">
        <f>UPPER(TEXT(base[[#This Row],[Data]],"mmm"))</f>
        <v>MAI</v>
      </c>
      <c r="E4125" t="s">
        <v>22</v>
      </c>
      <c r="F4125" t="s">
        <v>16</v>
      </c>
      <c r="G4125" t="str">
        <f>PROPER(base[[#This Row],[Evento]]&amp;" "&amp;base[[#This Row],[Tipo]])</f>
        <v>Despedida Adulto</v>
      </c>
      <c r="H4125" t="s">
        <v>15</v>
      </c>
      <c r="I4125">
        <v>150</v>
      </c>
      <c r="J4125" s="3">
        <f>VLOOKUP(_xlfn.CONCAT(base[[#This Row],[Evento]],base[[#This Row],[Tipo]]),'[1]tabela de preços'!$D$4:$E$14,2,0)</f>
        <v>120</v>
      </c>
      <c r="K4125" s="3">
        <v>18000</v>
      </c>
      <c r="L4125" s="3">
        <v>6811</v>
      </c>
      <c r="M4125" s="3">
        <v>11189</v>
      </c>
      <c r="N4125" t="s">
        <v>24</v>
      </c>
    </row>
    <row r="4126" spans="2:14" hidden="1" x14ac:dyDescent="0.25">
      <c r="B4126" s="2">
        <v>43056</v>
      </c>
      <c r="C4126" s="7">
        <f>YEAR(base[[#This Row],[Data]])</f>
        <v>2017</v>
      </c>
      <c r="D4126" s="7" t="str">
        <f>UPPER(TEXT(base[[#This Row],[Data]],"mmm"))</f>
        <v>NOV</v>
      </c>
      <c r="E4126" t="s">
        <v>10</v>
      </c>
      <c r="F4126" t="s">
        <v>11</v>
      </c>
      <c r="G4126" t="str">
        <f>PROPER(base[[#This Row],[Evento]]&amp;" "&amp;base[[#This Row],[Tipo]])</f>
        <v>Aniversário Infantil</v>
      </c>
      <c r="H4126" t="s">
        <v>12</v>
      </c>
      <c r="I4126">
        <v>50</v>
      </c>
      <c r="J4126" s="3">
        <f>VLOOKUP(_xlfn.CONCAT(base[[#This Row],[Evento]],base[[#This Row],[Tipo]]),'[1]tabela de preços'!$D$4:$E$14,2,0)</f>
        <v>70</v>
      </c>
      <c r="K4126" s="3">
        <v>3500</v>
      </c>
      <c r="L4126" s="3">
        <v>1406</v>
      </c>
      <c r="M4126" s="3">
        <v>2094</v>
      </c>
      <c r="N4126" t="s">
        <v>24</v>
      </c>
    </row>
    <row r="4127" spans="2:14" hidden="1" x14ac:dyDescent="0.25">
      <c r="B4127" s="2">
        <v>42704</v>
      </c>
      <c r="C4127" s="7">
        <f>YEAR(base[[#This Row],[Data]])</f>
        <v>2016</v>
      </c>
      <c r="D4127" s="7" t="str">
        <f>UPPER(TEXT(base[[#This Row],[Data]],"mmm"))</f>
        <v>NOV</v>
      </c>
      <c r="E4127" t="s">
        <v>10</v>
      </c>
      <c r="F4127" t="s">
        <v>14</v>
      </c>
      <c r="G4127" t="str">
        <f>PROPER(base[[#This Row],[Evento]]&amp;" "&amp;base[[#This Row],[Tipo]])</f>
        <v>Aniversário Teen</v>
      </c>
      <c r="H4127" t="s">
        <v>15</v>
      </c>
      <c r="I4127">
        <v>100</v>
      </c>
      <c r="J4127" s="3">
        <f>VLOOKUP(_xlfn.CONCAT(base[[#This Row],[Evento]],base[[#This Row],[Tipo]]),'[1]tabela de preços'!$D$4:$E$14,2,0)</f>
        <v>90</v>
      </c>
      <c r="K4127" s="3">
        <v>9000</v>
      </c>
      <c r="L4127" s="3">
        <v>3752</v>
      </c>
      <c r="M4127" s="3">
        <v>5248</v>
      </c>
      <c r="N4127" t="s">
        <v>24</v>
      </c>
    </row>
    <row r="4128" spans="2:14" hidden="1" x14ac:dyDescent="0.25">
      <c r="B4128" s="2">
        <v>42940</v>
      </c>
      <c r="C4128" s="7">
        <f>YEAR(base[[#This Row],[Data]])</f>
        <v>2017</v>
      </c>
      <c r="D4128" s="7" t="str">
        <f>UPPER(TEXT(base[[#This Row],[Data]],"mmm"))</f>
        <v>JUL</v>
      </c>
      <c r="E4128" t="s">
        <v>10</v>
      </c>
      <c r="F4128" t="s">
        <v>16</v>
      </c>
      <c r="G4128" t="str">
        <f>PROPER(base[[#This Row],[Evento]]&amp;" "&amp;base[[#This Row],[Tipo]])</f>
        <v>Aniversário Adulto</v>
      </c>
      <c r="H4128" t="s">
        <v>12</v>
      </c>
      <c r="I4128">
        <v>150</v>
      </c>
      <c r="J4128" s="3">
        <f>VLOOKUP(_xlfn.CONCAT(base[[#This Row],[Evento]],base[[#This Row],[Tipo]]),'[1]tabela de preços'!$D$4:$E$14,2,0)</f>
        <v>120</v>
      </c>
      <c r="K4128" s="3">
        <v>18000</v>
      </c>
      <c r="L4128" s="3">
        <v>6428</v>
      </c>
      <c r="M4128" s="3">
        <v>11572</v>
      </c>
      <c r="N4128" t="s">
        <v>24</v>
      </c>
    </row>
    <row r="4129" spans="2:14" hidden="1" x14ac:dyDescent="0.25">
      <c r="B4129" s="2">
        <v>42848</v>
      </c>
      <c r="C4129" s="7">
        <f>YEAR(base[[#This Row],[Data]])</f>
        <v>2017</v>
      </c>
      <c r="D4129" s="7" t="str">
        <f>UPPER(TEXT(base[[#This Row],[Data]],"mmm"))</f>
        <v>ABR</v>
      </c>
      <c r="E4129" t="s">
        <v>21</v>
      </c>
      <c r="F4129" t="s">
        <v>14</v>
      </c>
      <c r="G4129" t="str">
        <f>PROPER(base[[#This Row],[Evento]]&amp;" "&amp;base[[#This Row],[Tipo]])</f>
        <v>15 Anos Teen</v>
      </c>
      <c r="H4129" t="s">
        <v>12</v>
      </c>
      <c r="I4129">
        <v>100</v>
      </c>
      <c r="J4129" s="3">
        <f>VLOOKUP(_xlfn.CONCAT(base[[#This Row],[Evento]],base[[#This Row],[Tipo]]),'[1]tabela de preços'!$D$4:$E$14,2,0)</f>
        <v>90</v>
      </c>
      <c r="K4129" s="3">
        <v>9000</v>
      </c>
      <c r="L4129" s="3">
        <v>3723</v>
      </c>
      <c r="M4129" s="3">
        <v>5277</v>
      </c>
      <c r="N4129" t="s">
        <v>24</v>
      </c>
    </row>
    <row r="4130" spans="2:14" hidden="1" x14ac:dyDescent="0.25">
      <c r="B4130" s="2">
        <v>42669</v>
      </c>
      <c r="C4130" s="7">
        <f>YEAR(base[[#This Row],[Data]])</f>
        <v>2016</v>
      </c>
      <c r="D4130" s="7" t="str">
        <f>UPPER(TEXT(base[[#This Row],[Data]],"mmm"))</f>
        <v>OUT</v>
      </c>
      <c r="E4130" t="s">
        <v>22</v>
      </c>
      <c r="F4130" t="s">
        <v>16</v>
      </c>
      <c r="G4130" t="str">
        <f>PROPER(base[[#This Row],[Evento]]&amp;" "&amp;base[[#This Row],[Tipo]])</f>
        <v>Despedida Adulto</v>
      </c>
      <c r="H4130" t="s">
        <v>15</v>
      </c>
      <c r="I4130">
        <v>150</v>
      </c>
      <c r="J4130" s="3">
        <f>VLOOKUP(_xlfn.CONCAT(base[[#This Row],[Evento]],base[[#This Row],[Tipo]]),'[1]tabela de preços'!$D$4:$E$14,2,0)</f>
        <v>120</v>
      </c>
      <c r="K4130" s="3">
        <v>18000</v>
      </c>
      <c r="L4130" s="3">
        <v>6841</v>
      </c>
      <c r="M4130" s="3">
        <v>11159</v>
      </c>
      <c r="N4130" t="s">
        <v>24</v>
      </c>
    </row>
    <row r="4131" spans="2:14" hidden="1" x14ac:dyDescent="0.25">
      <c r="B4131" s="2">
        <v>42623</v>
      </c>
      <c r="C4131" s="7">
        <f>YEAR(base[[#This Row],[Data]])</f>
        <v>2016</v>
      </c>
      <c r="D4131" s="7" t="str">
        <f>UPPER(TEXT(base[[#This Row],[Data]],"mmm"))</f>
        <v>SET</v>
      </c>
      <c r="E4131" t="s">
        <v>10</v>
      </c>
      <c r="F4131" t="s">
        <v>11</v>
      </c>
      <c r="G4131" t="str">
        <f>PROPER(base[[#This Row],[Evento]]&amp;" "&amp;base[[#This Row],[Tipo]])</f>
        <v>Aniversário Infantil</v>
      </c>
      <c r="H4131" t="s">
        <v>12</v>
      </c>
      <c r="I4131">
        <v>50</v>
      </c>
      <c r="J4131" s="3">
        <f>VLOOKUP(_xlfn.CONCAT(base[[#This Row],[Evento]],base[[#This Row],[Tipo]]),'[1]tabela de preços'!$D$4:$E$14,2,0)</f>
        <v>70</v>
      </c>
      <c r="K4131" s="3">
        <v>3500</v>
      </c>
      <c r="L4131" s="3">
        <v>1358</v>
      </c>
      <c r="M4131" s="3">
        <v>2142</v>
      </c>
      <c r="N4131" t="s">
        <v>24</v>
      </c>
    </row>
    <row r="4132" spans="2:14" hidden="1" x14ac:dyDescent="0.25">
      <c r="B4132" s="2">
        <v>42628</v>
      </c>
      <c r="C4132" s="7">
        <f>YEAR(base[[#This Row],[Data]])</f>
        <v>2016</v>
      </c>
      <c r="D4132" s="7" t="str">
        <f>UPPER(TEXT(base[[#This Row],[Data]],"mmm"))</f>
        <v>SET</v>
      </c>
      <c r="E4132" t="s">
        <v>10</v>
      </c>
      <c r="F4132" t="s">
        <v>14</v>
      </c>
      <c r="G4132" t="str">
        <f>PROPER(base[[#This Row],[Evento]]&amp;" "&amp;base[[#This Row],[Tipo]])</f>
        <v>Aniversário Teen</v>
      </c>
      <c r="H4132" t="s">
        <v>15</v>
      </c>
      <c r="I4132">
        <v>100</v>
      </c>
      <c r="J4132" s="3">
        <f>VLOOKUP(_xlfn.CONCAT(base[[#This Row],[Evento]],base[[#This Row],[Tipo]]),'[1]tabela de preços'!$D$4:$E$14,2,0)</f>
        <v>90</v>
      </c>
      <c r="K4132" s="3">
        <v>9000</v>
      </c>
      <c r="L4132" s="3">
        <v>3888</v>
      </c>
      <c r="M4132" s="3">
        <v>5112</v>
      </c>
      <c r="N4132" t="s">
        <v>24</v>
      </c>
    </row>
    <row r="4133" spans="2:14" hidden="1" x14ac:dyDescent="0.25">
      <c r="B4133" s="2">
        <v>42906</v>
      </c>
      <c r="C4133" s="7">
        <f>YEAR(base[[#This Row],[Data]])</f>
        <v>2017</v>
      </c>
      <c r="D4133" s="7" t="str">
        <f>UPPER(TEXT(base[[#This Row],[Data]],"mmm"))</f>
        <v>JUN</v>
      </c>
      <c r="E4133" t="s">
        <v>10</v>
      </c>
      <c r="F4133" t="s">
        <v>16</v>
      </c>
      <c r="G4133" t="str">
        <f>PROPER(base[[#This Row],[Evento]]&amp;" "&amp;base[[#This Row],[Tipo]])</f>
        <v>Aniversário Adulto</v>
      </c>
      <c r="H4133" t="s">
        <v>12</v>
      </c>
      <c r="I4133">
        <v>150</v>
      </c>
      <c r="J4133" s="3">
        <f>VLOOKUP(_xlfn.CONCAT(base[[#This Row],[Evento]],base[[#This Row],[Tipo]]),'[1]tabela de preços'!$D$4:$E$14,2,0)</f>
        <v>120</v>
      </c>
      <c r="K4133" s="3">
        <v>18000</v>
      </c>
      <c r="L4133" s="3">
        <v>7592</v>
      </c>
      <c r="M4133" s="3">
        <v>10408</v>
      </c>
      <c r="N4133" t="s">
        <v>24</v>
      </c>
    </row>
    <row r="4134" spans="2:14" hidden="1" x14ac:dyDescent="0.25">
      <c r="B4134" s="2">
        <v>42526</v>
      </c>
      <c r="C4134" s="7">
        <f>YEAR(base[[#This Row],[Data]])</f>
        <v>2016</v>
      </c>
      <c r="D4134" s="7" t="str">
        <f>UPPER(TEXT(base[[#This Row],[Data]],"mmm"))</f>
        <v>JUN</v>
      </c>
      <c r="E4134" t="s">
        <v>21</v>
      </c>
      <c r="F4134" t="s">
        <v>14</v>
      </c>
      <c r="G4134" t="str">
        <f>PROPER(base[[#This Row],[Evento]]&amp;" "&amp;base[[#This Row],[Tipo]])</f>
        <v>15 Anos Teen</v>
      </c>
      <c r="H4134" t="s">
        <v>12</v>
      </c>
      <c r="I4134">
        <v>100</v>
      </c>
      <c r="J4134" s="3">
        <f>VLOOKUP(_xlfn.CONCAT(base[[#This Row],[Evento]],base[[#This Row],[Tipo]]),'[1]tabela de preços'!$D$4:$E$14,2,0)</f>
        <v>90</v>
      </c>
      <c r="K4134" s="3">
        <v>9000</v>
      </c>
      <c r="L4134" s="3">
        <v>2973</v>
      </c>
      <c r="M4134" s="3">
        <v>6027</v>
      </c>
      <c r="N4134" t="s">
        <v>24</v>
      </c>
    </row>
    <row r="4135" spans="2:14" hidden="1" x14ac:dyDescent="0.25">
      <c r="B4135" s="2">
        <v>43064</v>
      </c>
      <c r="C4135" s="7">
        <f>YEAR(base[[#This Row],[Data]])</f>
        <v>2017</v>
      </c>
      <c r="D4135" s="7" t="str">
        <f>UPPER(TEXT(base[[#This Row],[Data]],"mmm"))</f>
        <v>NOV</v>
      </c>
      <c r="E4135" t="s">
        <v>22</v>
      </c>
      <c r="F4135" t="s">
        <v>16</v>
      </c>
      <c r="G4135" t="str">
        <f>PROPER(base[[#This Row],[Evento]]&amp;" "&amp;base[[#This Row],[Tipo]])</f>
        <v>Despedida Adulto</v>
      </c>
      <c r="H4135" t="s">
        <v>15</v>
      </c>
      <c r="I4135">
        <v>150</v>
      </c>
      <c r="J4135" s="3">
        <f>VLOOKUP(_xlfn.CONCAT(base[[#This Row],[Evento]],base[[#This Row],[Tipo]]),'[1]tabela de preços'!$D$4:$E$14,2,0)</f>
        <v>120</v>
      </c>
      <c r="K4135" s="3">
        <v>18000</v>
      </c>
      <c r="L4135" s="3">
        <v>7374</v>
      </c>
      <c r="M4135" s="3">
        <v>10626</v>
      </c>
      <c r="N4135" t="s">
        <v>24</v>
      </c>
    </row>
    <row r="4136" spans="2:14" hidden="1" x14ac:dyDescent="0.25">
      <c r="B4136" s="2">
        <v>43087</v>
      </c>
      <c r="C4136" s="7">
        <f>YEAR(base[[#This Row],[Data]])</f>
        <v>2017</v>
      </c>
      <c r="D4136" s="7" t="str">
        <f>UPPER(TEXT(base[[#This Row],[Data]],"mmm"))</f>
        <v>DEZ</v>
      </c>
      <c r="E4136" t="s">
        <v>10</v>
      </c>
      <c r="F4136" t="s">
        <v>11</v>
      </c>
      <c r="G4136" t="str">
        <f>PROPER(base[[#This Row],[Evento]]&amp;" "&amp;base[[#This Row],[Tipo]])</f>
        <v>Aniversário Infantil</v>
      </c>
      <c r="H4136" t="s">
        <v>12</v>
      </c>
      <c r="I4136">
        <v>50</v>
      </c>
      <c r="J4136" s="3">
        <f>VLOOKUP(_xlfn.CONCAT(base[[#This Row],[Evento]],base[[#This Row],[Tipo]]),'[1]tabela de preços'!$D$4:$E$14,2,0)</f>
        <v>70</v>
      </c>
      <c r="K4136" s="3">
        <v>3500</v>
      </c>
      <c r="L4136" s="3">
        <v>1418</v>
      </c>
      <c r="M4136" s="3">
        <v>2082</v>
      </c>
      <c r="N4136" t="s">
        <v>24</v>
      </c>
    </row>
    <row r="4137" spans="2:14" hidden="1" x14ac:dyDescent="0.25">
      <c r="B4137" s="2">
        <v>42681</v>
      </c>
      <c r="C4137" s="7">
        <f>YEAR(base[[#This Row],[Data]])</f>
        <v>2016</v>
      </c>
      <c r="D4137" s="7" t="str">
        <f>UPPER(TEXT(base[[#This Row],[Data]],"mmm"))</f>
        <v>NOV</v>
      </c>
      <c r="E4137" t="s">
        <v>10</v>
      </c>
      <c r="F4137" t="s">
        <v>14</v>
      </c>
      <c r="G4137" t="str">
        <f>PROPER(base[[#This Row],[Evento]]&amp;" "&amp;base[[#This Row],[Tipo]])</f>
        <v>Aniversário Teen</v>
      </c>
      <c r="H4137" t="s">
        <v>15</v>
      </c>
      <c r="I4137">
        <v>100</v>
      </c>
      <c r="J4137" s="3">
        <f>VLOOKUP(_xlfn.CONCAT(base[[#This Row],[Evento]],base[[#This Row],[Tipo]]),'[1]tabela de preços'!$D$4:$E$14,2,0)</f>
        <v>90</v>
      </c>
      <c r="K4137" s="3">
        <v>9000</v>
      </c>
      <c r="L4137" s="3">
        <v>3059</v>
      </c>
      <c r="M4137" s="3">
        <v>5941</v>
      </c>
      <c r="N4137" t="s">
        <v>24</v>
      </c>
    </row>
    <row r="4138" spans="2:14" hidden="1" x14ac:dyDescent="0.25">
      <c r="B4138" s="2">
        <v>42442</v>
      </c>
      <c r="C4138" s="7">
        <f>YEAR(base[[#This Row],[Data]])</f>
        <v>2016</v>
      </c>
      <c r="D4138" s="7" t="str">
        <f>UPPER(TEXT(base[[#This Row],[Data]],"mmm"))</f>
        <v>MAR</v>
      </c>
      <c r="E4138" t="s">
        <v>10</v>
      </c>
      <c r="F4138" t="s">
        <v>16</v>
      </c>
      <c r="G4138" t="str">
        <f>PROPER(base[[#This Row],[Evento]]&amp;" "&amp;base[[#This Row],[Tipo]])</f>
        <v>Aniversário Adulto</v>
      </c>
      <c r="H4138" t="s">
        <v>12</v>
      </c>
      <c r="I4138">
        <v>150</v>
      </c>
      <c r="J4138" s="3">
        <f>VLOOKUP(_xlfn.CONCAT(base[[#This Row],[Evento]],base[[#This Row],[Tipo]]),'[1]tabela de preços'!$D$4:$E$14,2,0)</f>
        <v>120</v>
      </c>
      <c r="K4138" s="3">
        <v>18000</v>
      </c>
      <c r="L4138" s="3">
        <v>7770</v>
      </c>
      <c r="M4138" s="3">
        <v>10230</v>
      </c>
      <c r="N4138" t="s">
        <v>24</v>
      </c>
    </row>
    <row r="4139" spans="2:14" hidden="1" x14ac:dyDescent="0.25">
      <c r="B4139" s="2">
        <v>42532</v>
      </c>
      <c r="C4139" s="7">
        <f>YEAR(base[[#This Row],[Data]])</f>
        <v>2016</v>
      </c>
      <c r="D4139" s="7" t="str">
        <f>UPPER(TEXT(base[[#This Row],[Data]],"mmm"))</f>
        <v>JUN</v>
      </c>
      <c r="E4139" t="s">
        <v>21</v>
      </c>
      <c r="F4139" t="s">
        <v>14</v>
      </c>
      <c r="G4139" t="str">
        <f>PROPER(base[[#This Row],[Evento]]&amp;" "&amp;base[[#This Row],[Tipo]])</f>
        <v>15 Anos Teen</v>
      </c>
      <c r="H4139" t="s">
        <v>12</v>
      </c>
      <c r="I4139">
        <v>100</v>
      </c>
      <c r="J4139" s="3">
        <f>VLOOKUP(_xlfn.CONCAT(base[[#This Row],[Evento]],base[[#This Row],[Tipo]]),'[1]tabela de preços'!$D$4:$E$14,2,0)</f>
        <v>90</v>
      </c>
      <c r="K4139" s="3">
        <v>9000</v>
      </c>
      <c r="L4139" s="3">
        <v>3310</v>
      </c>
      <c r="M4139" s="3">
        <v>5690</v>
      </c>
      <c r="N4139" t="s">
        <v>24</v>
      </c>
    </row>
    <row r="4140" spans="2:14" hidden="1" x14ac:dyDescent="0.25">
      <c r="B4140" s="2">
        <v>43047</v>
      </c>
      <c r="C4140" s="7">
        <f>YEAR(base[[#This Row],[Data]])</f>
        <v>2017</v>
      </c>
      <c r="D4140" s="7" t="str">
        <f>UPPER(TEXT(base[[#This Row],[Data]],"mmm"))</f>
        <v>NOV</v>
      </c>
      <c r="E4140" t="s">
        <v>22</v>
      </c>
      <c r="F4140" t="s">
        <v>16</v>
      </c>
      <c r="G4140" t="str">
        <f>PROPER(base[[#This Row],[Evento]]&amp;" "&amp;base[[#This Row],[Tipo]])</f>
        <v>Despedida Adulto</v>
      </c>
      <c r="H4140" t="s">
        <v>15</v>
      </c>
      <c r="I4140">
        <v>150</v>
      </c>
      <c r="J4140" s="3">
        <f>VLOOKUP(_xlfn.CONCAT(base[[#This Row],[Evento]],base[[#This Row],[Tipo]]),'[1]tabela de preços'!$D$4:$E$14,2,0)</f>
        <v>120</v>
      </c>
      <c r="K4140" s="3">
        <v>18000</v>
      </c>
      <c r="L4140" s="3">
        <v>7564</v>
      </c>
      <c r="M4140" s="3">
        <v>10436</v>
      </c>
      <c r="N4140" t="s">
        <v>24</v>
      </c>
    </row>
    <row r="4141" spans="2:14" hidden="1" x14ac:dyDescent="0.25">
      <c r="B4141" s="2">
        <v>42782</v>
      </c>
      <c r="C4141" s="7">
        <f>YEAR(base[[#This Row],[Data]])</f>
        <v>2017</v>
      </c>
      <c r="D4141" s="7" t="str">
        <f>UPPER(TEXT(base[[#This Row],[Data]],"mmm"))</f>
        <v>FEV</v>
      </c>
      <c r="E4141" t="s">
        <v>10</v>
      </c>
      <c r="F4141" t="s">
        <v>11</v>
      </c>
      <c r="G4141" t="str">
        <f>PROPER(base[[#This Row],[Evento]]&amp;" "&amp;base[[#This Row],[Tipo]])</f>
        <v>Aniversário Infantil</v>
      </c>
      <c r="H4141" t="s">
        <v>12</v>
      </c>
      <c r="I4141">
        <v>50</v>
      </c>
      <c r="J4141" s="3">
        <f>VLOOKUP(_xlfn.CONCAT(base[[#This Row],[Evento]],base[[#This Row],[Tipo]]),'[1]tabela de preços'!$D$4:$E$14,2,0)</f>
        <v>70</v>
      </c>
      <c r="K4141" s="3">
        <v>3500</v>
      </c>
      <c r="L4141" s="3">
        <v>1282</v>
      </c>
      <c r="M4141" s="3">
        <v>2218</v>
      </c>
      <c r="N4141" t="s">
        <v>24</v>
      </c>
    </row>
    <row r="4142" spans="2:14" hidden="1" x14ac:dyDescent="0.25">
      <c r="B4142" s="2">
        <v>42790</v>
      </c>
      <c r="C4142" s="7">
        <f>YEAR(base[[#This Row],[Data]])</f>
        <v>2017</v>
      </c>
      <c r="D4142" s="7" t="str">
        <f>UPPER(TEXT(base[[#This Row],[Data]],"mmm"))</f>
        <v>FEV</v>
      </c>
      <c r="E4142" t="s">
        <v>10</v>
      </c>
      <c r="F4142" t="s">
        <v>14</v>
      </c>
      <c r="G4142" t="str">
        <f>PROPER(base[[#This Row],[Evento]]&amp;" "&amp;base[[#This Row],[Tipo]])</f>
        <v>Aniversário Teen</v>
      </c>
      <c r="H4142" t="s">
        <v>15</v>
      </c>
      <c r="I4142">
        <v>100</v>
      </c>
      <c r="J4142" s="3">
        <f>VLOOKUP(_xlfn.CONCAT(base[[#This Row],[Evento]],base[[#This Row],[Tipo]]),'[1]tabela de preços'!$D$4:$E$14,2,0)</f>
        <v>90</v>
      </c>
      <c r="K4142" s="3">
        <v>9000</v>
      </c>
      <c r="L4142" s="3">
        <v>3008</v>
      </c>
      <c r="M4142" s="3">
        <v>5992</v>
      </c>
      <c r="N4142" t="s">
        <v>24</v>
      </c>
    </row>
    <row r="4143" spans="2:14" hidden="1" x14ac:dyDescent="0.25">
      <c r="B4143" s="2">
        <v>42685</v>
      </c>
      <c r="C4143" s="7">
        <f>YEAR(base[[#This Row],[Data]])</f>
        <v>2016</v>
      </c>
      <c r="D4143" s="7" t="str">
        <f>UPPER(TEXT(base[[#This Row],[Data]],"mmm"))</f>
        <v>NOV</v>
      </c>
      <c r="E4143" t="s">
        <v>10</v>
      </c>
      <c r="F4143" t="s">
        <v>16</v>
      </c>
      <c r="G4143" t="str">
        <f>PROPER(base[[#This Row],[Evento]]&amp;" "&amp;base[[#This Row],[Tipo]])</f>
        <v>Aniversário Adulto</v>
      </c>
      <c r="H4143" t="s">
        <v>12</v>
      </c>
      <c r="I4143">
        <v>150</v>
      </c>
      <c r="J4143" s="3">
        <f>VLOOKUP(_xlfn.CONCAT(base[[#This Row],[Evento]],base[[#This Row],[Tipo]]),'[1]tabela de preços'!$D$4:$E$14,2,0)</f>
        <v>120</v>
      </c>
      <c r="K4143" s="3">
        <v>18000</v>
      </c>
      <c r="L4143" s="3">
        <v>7968</v>
      </c>
      <c r="M4143" s="3">
        <v>10032</v>
      </c>
      <c r="N4143" t="s">
        <v>24</v>
      </c>
    </row>
    <row r="4144" spans="2:14" hidden="1" x14ac:dyDescent="0.25">
      <c r="B4144" s="2">
        <v>42854</v>
      </c>
      <c r="C4144" s="7">
        <f>YEAR(base[[#This Row],[Data]])</f>
        <v>2017</v>
      </c>
      <c r="D4144" s="7" t="str">
        <f>UPPER(TEXT(base[[#This Row],[Data]],"mmm"))</f>
        <v>ABR</v>
      </c>
      <c r="E4144" t="s">
        <v>21</v>
      </c>
      <c r="F4144" t="s">
        <v>14</v>
      </c>
      <c r="G4144" t="str">
        <f>PROPER(base[[#This Row],[Evento]]&amp;" "&amp;base[[#This Row],[Tipo]])</f>
        <v>15 Anos Teen</v>
      </c>
      <c r="H4144" t="s">
        <v>12</v>
      </c>
      <c r="I4144">
        <v>100</v>
      </c>
      <c r="J4144" s="3">
        <f>VLOOKUP(_xlfn.CONCAT(base[[#This Row],[Evento]],base[[#This Row],[Tipo]]),'[1]tabela de preços'!$D$4:$E$14,2,0)</f>
        <v>90</v>
      </c>
      <c r="K4144" s="3">
        <v>9000</v>
      </c>
      <c r="L4144" s="3">
        <v>3607</v>
      </c>
      <c r="M4144" s="3">
        <v>5393</v>
      </c>
      <c r="N4144" t="s">
        <v>24</v>
      </c>
    </row>
    <row r="4145" spans="2:14" hidden="1" x14ac:dyDescent="0.25">
      <c r="B4145" s="2">
        <v>43088</v>
      </c>
      <c r="C4145" s="7">
        <f>YEAR(base[[#This Row],[Data]])</f>
        <v>2017</v>
      </c>
      <c r="D4145" s="7" t="str">
        <f>UPPER(TEXT(base[[#This Row],[Data]],"mmm"))</f>
        <v>DEZ</v>
      </c>
      <c r="E4145" t="s">
        <v>22</v>
      </c>
      <c r="F4145" t="s">
        <v>16</v>
      </c>
      <c r="G4145" t="str">
        <f>PROPER(base[[#This Row],[Evento]]&amp;" "&amp;base[[#This Row],[Tipo]])</f>
        <v>Despedida Adulto</v>
      </c>
      <c r="H4145" t="s">
        <v>15</v>
      </c>
      <c r="I4145">
        <v>150</v>
      </c>
      <c r="J4145" s="3">
        <f>VLOOKUP(_xlfn.CONCAT(base[[#This Row],[Evento]],base[[#This Row],[Tipo]]),'[1]tabela de preços'!$D$4:$E$14,2,0)</f>
        <v>120</v>
      </c>
      <c r="K4145" s="3">
        <v>18000</v>
      </c>
      <c r="L4145" s="3">
        <v>7747</v>
      </c>
      <c r="M4145" s="3">
        <v>10253</v>
      </c>
      <c r="N4145" t="s">
        <v>24</v>
      </c>
    </row>
    <row r="4146" spans="2:14" hidden="1" x14ac:dyDescent="0.25">
      <c r="B4146" s="2">
        <v>42928</v>
      </c>
      <c r="C4146" s="7">
        <f>YEAR(base[[#This Row],[Data]])</f>
        <v>2017</v>
      </c>
      <c r="D4146" s="7" t="str">
        <f>UPPER(TEXT(base[[#This Row],[Data]],"mmm"))</f>
        <v>JUL</v>
      </c>
      <c r="E4146" t="s">
        <v>10</v>
      </c>
      <c r="F4146" t="s">
        <v>11</v>
      </c>
      <c r="G4146" t="str">
        <f>PROPER(base[[#This Row],[Evento]]&amp;" "&amp;base[[#This Row],[Tipo]])</f>
        <v>Aniversário Infantil</v>
      </c>
      <c r="H4146" t="s">
        <v>12</v>
      </c>
      <c r="I4146">
        <v>50</v>
      </c>
      <c r="J4146" s="3">
        <f>VLOOKUP(_xlfn.CONCAT(base[[#This Row],[Evento]],base[[#This Row],[Tipo]]),'[1]tabela de preços'!$D$4:$E$14,2,0)</f>
        <v>70</v>
      </c>
      <c r="K4146" s="3">
        <v>3500</v>
      </c>
      <c r="L4146" s="3">
        <v>1400</v>
      </c>
      <c r="M4146" s="3">
        <v>2100</v>
      </c>
      <c r="N4146" t="s">
        <v>24</v>
      </c>
    </row>
    <row r="4147" spans="2:14" hidden="1" x14ac:dyDescent="0.25">
      <c r="B4147" s="2">
        <v>42543</v>
      </c>
      <c r="C4147" s="7">
        <f>YEAR(base[[#This Row],[Data]])</f>
        <v>2016</v>
      </c>
      <c r="D4147" s="7" t="str">
        <f>UPPER(TEXT(base[[#This Row],[Data]],"mmm"))</f>
        <v>JUN</v>
      </c>
      <c r="E4147" t="s">
        <v>10</v>
      </c>
      <c r="F4147" t="s">
        <v>14</v>
      </c>
      <c r="G4147" t="str">
        <f>PROPER(base[[#This Row],[Evento]]&amp;" "&amp;base[[#This Row],[Tipo]])</f>
        <v>Aniversário Teen</v>
      </c>
      <c r="H4147" t="s">
        <v>15</v>
      </c>
      <c r="I4147">
        <v>100</v>
      </c>
      <c r="J4147" s="3">
        <f>VLOOKUP(_xlfn.CONCAT(base[[#This Row],[Evento]],base[[#This Row],[Tipo]]),'[1]tabela de preços'!$D$4:$E$14,2,0)</f>
        <v>90</v>
      </c>
      <c r="K4147" s="3">
        <v>9000</v>
      </c>
      <c r="L4147" s="3">
        <v>3836</v>
      </c>
      <c r="M4147" s="3">
        <v>5164</v>
      </c>
      <c r="N4147" t="s">
        <v>24</v>
      </c>
    </row>
    <row r="4148" spans="2:14" hidden="1" x14ac:dyDescent="0.25">
      <c r="B4148" s="2">
        <v>42621</v>
      </c>
      <c r="C4148" s="7">
        <f>YEAR(base[[#This Row],[Data]])</f>
        <v>2016</v>
      </c>
      <c r="D4148" s="7" t="str">
        <f>UPPER(TEXT(base[[#This Row],[Data]],"mmm"))</f>
        <v>SET</v>
      </c>
      <c r="E4148" t="s">
        <v>10</v>
      </c>
      <c r="F4148" t="s">
        <v>16</v>
      </c>
      <c r="G4148" t="str">
        <f>PROPER(base[[#This Row],[Evento]]&amp;" "&amp;base[[#This Row],[Tipo]])</f>
        <v>Aniversário Adulto</v>
      </c>
      <c r="H4148" t="s">
        <v>12</v>
      </c>
      <c r="I4148">
        <v>150</v>
      </c>
      <c r="J4148" s="3">
        <f>VLOOKUP(_xlfn.CONCAT(base[[#This Row],[Evento]],base[[#This Row],[Tipo]]),'[1]tabela de preços'!$D$4:$E$14,2,0)</f>
        <v>120</v>
      </c>
      <c r="K4148" s="3">
        <v>18000</v>
      </c>
      <c r="L4148" s="3">
        <v>6741</v>
      </c>
      <c r="M4148" s="3">
        <v>11259</v>
      </c>
      <c r="N4148" t="s">
        <v>24</v>
      </c>
    </row>
    <row r="4149" spans="2:14" hidden="1" x14ac:dyDescent="0.25">
      <c r="B4149" s="2">
        <v>42398</v>
      </c>
      <c r="C4149" s="7">
        <f>YEAR(base[[#This Row],[Data]])</f>
        <v>2016</v>
      </c>
      <c r="D4149" s="7" t="str">
        <f>UPPER(TEXT(base[[#This Row],[Data]],"mmm"))</f>
        <v>JAN</v>
      </c>
      <c r="E4149" t="s">
        <v>21</v>
      </c>
      <c r="F4149" t="s">
        <v>14</v>
      </c>
      <c r="G4149" t="str">
        <f>PROPER(base[[#This Row],[Evento]]&amp;" "&amp;base[[#This Row],[Tipo]])</f>
        <v>15 Anos Teen</v>
      </c>
      <c r="H4149" t="s">
        <v>12</v>
      </c>
      <c r="I4149">
        <v>100</v>
      </c>
      <c r="J4149" s="3">
        <f>VLOOKUP(_xlfn.CONCAT(base[[#This Row],[Evento]],base[[#This Row],[Tipo]]),'[1]tabela de preços'!$D$4:$E$14,2,0)</f>
        <v>90</v>
      </c>
      <c r="K4149" s="3">
        <v>9000</v>
      </c>
      <c r="L4149" s="3">
        <v>3092</v>
      </c>
      <c r="M4149" s="3">
        <v>5908</v>
      </c>
      <c r="N4149" t="s">
        <v>24</v>
      </c>
    </row>
    <row r="4150" spans="2:14" hidden="1" x14ac:dyDescent="0.25">
      <c r="B4150" s="2">
        <v>43071</v>
      </c>
      <c r="C4150" s="7">
        <f>YEAR(base[[#This Row],[Data]])</f>
        <v>2017</v>
      </c>
      <c r="D4150" s="7" t="str">
        <f>UPPER(TEXT(base[[#This Row],[Data]],"mmm"))</f>
        <v>DEZ</v>
      </c>
      <c r="E4150" t="s">
        <v>22</v>
      </c>
      <c r="F4150" t="s">
        <v>16</v>
      </c>
      <c r="G4150" t="str">
        <f>PROPER(base[[#This Row],[Evento]]&amp;" "&amp;base[[#This Row],[Tipo]])</f>
        <v>Despedida Adulto</v>
      </c>
      <c r="H4150" t="s">
        <v>15</v>
      </c>
      <c r="I4150">
        <v>150</v>
      </c>
      <c r="J4150" s="3">
        <f>VLOOKUP(_xlfn.CONCAT(base[[#This Row],[Evento]],base[[#This Row],[Tipo]]),'[1]tabela de preços'!$D$4:$E$14,2,0)</f>
        <v>120</v>
      </c>
      <c r="K4150" s="3">
        <v>18000</v>
      </c>
      <c r="L4150" s="3">
        <v>6836</v>
      </c>
      <c r="M4150" s="3">
        <v>11164</v>
      </c>
      <c r="N4150" t="s">
        <v>24</v>
      </c>
    </row>
    <row r="4151" spans="2:14" x14ac:dyDescent="0.25">
      <c r="B4151" s="2">
        <v>42763</v>
      </c>
      <c r="C4151" s="7">
        <f>YEAR(base[[#This Row],[Data]])</f>
        <v>2017</v>
      </c>
      <c r="D4151" s="7" t="str">
        <f>UPPER(TEXT(base[[#This Row],[Data]],"mmm"))</f>
        <v>JAN</v>
      </c>
      <c r="E4151" t="s">
        <v>10</v>
      </c>
      <c r="F4151" t="s">
        <v>11</v>
      </c>
      <c r="G4151" t="str">
        <f>PROPER(base[[#This Row],[Evento]]&amp;" "&amp;base[[#This Row],[Tipo]])</f>
        <v>Aniversário Infantil</v>
      </c>
      <c r="H4151" t="s">
        <v>12</v>
      </c>
      <c r="I4151">
        <v>50</v>
      </c>
      <c r="J4151" s="3">
        <f>VLOOKUP(_xlfn.CONCAT(base[[#This Row],[Evento]],base[[#This Row],[Tipo]]),'[1]tabela de preços'!$D$4:$E$14,2,0)</f>
        <v>70</v>
      </c>
      <c r="K4151" s="3">
        <v>3500</v>
      </c>
      <c r="L4151" s="3">
        <v>1180</v>
      </c>
      <c r="M4151" s="3">
        <v>2320</v>
      </c>
      <c r="N4151" t="s">
        <v>24</v>
      </c>
    </row>
    <row r="4152" spans="2:14" hidden="1" x14ac:dyDescent="0.25">
      <c r="B4152" s="2">
        <v>42702</v>
      </c>
      <c r="C4152" s="7">
        <f>YEAR(base[[#This Row],[Data]])</f>
        <v>2016</v>
      </c>
      <c r="D4152" s="7" t="str">
        <f>UPPER(TEXT(base[[#This Row],[Data]],"mmm"))</f>
        <v>NOV</v>
      </c>
      <c r="E4152" t="s">
        <v>10</v>
      </c>
      <c r="F4152" t="s">
        <v>14</v>
      </c>
      <c r="G4152" t="str">
        <f>PROPER(base[[#This Row],[Evento]]&amp;" "&amp;base[[#This Row],[Tipo]])</f>
        <v>Aniversário Teen</v>
      </c>
      <c r="H4152" t="s">
        <v>15</v>
      </c>
      <c r="I4152">
        <v>100</v>
      </c>
      <c r="J4152" s="3">
        <f>VLOOKUP(_xlfn.CONCAT(base[[#This Row],[Evento]],base[[#This Row],[Tipo]]),'[1]tabela de preços'!$D$4:$E$14,2,0)</f>
        <v>90</v>
      </c>
      <c r="K4152" s="3">
        <v>9000</v>
      </c>
      <c r="L4152" s="3">
        <v>3692</v>
      </c>
      <c r="M4152" s="3">
        <v>5308</v>
      </c>
      <c r="N4152" t="s">
        <v>24</v>
      </c>
    </row>
    <row r="4153" spans="2:14" x14ac:dyDescent="0.25">
      <c r="B4153" s="2">
        <v>42749</v>
      </c>
      <c r="C4153" s="7">
        <f>YEAR(base[[#This Row],[Data]])</f>
        <v>2017</v>
      </c>
      <c r="D4153" s="7" t="str">
        <f>UPPER(TEXT(base[[#This Row],[Data]],"mmm"))</f>
        <v>JAN</v>
      </c>
      <c r="E4153" t="s">
        <v>10</v>
      </c>
      <c r="F4153" t="s">
        <v>16</v>
      </c>
      <c r="G4153" t="str">
        <f>PROPER(base[[#This Row],[Evento]]&amp;" "&amp;base[[#This Row],[Tipo]])</f>
        <v>Aniversário Adulto</v>
      </c>
      <c r="H4153" t="s">
        <v>12</v>
      </c>
      <c r="I4153">
        <v>150</v>
      </c>
      <c r="J4153" s="3">
        <f>VLOOKUP(_xlfn.CONCAT(base[[#This Row],[Evento]],base[[#This Row],[Tipo]]),'[1]tabela de preços'!$D$4:$E$14,2,0)</f>
        <v>120</v>
      </c>
      <c r="K4153" s="3">
        <v>18000</v>
      </c>
      <c r="L4153" s="3">
        <v>7803</v>
      </c>
      <c r="M4153" s="3">
        <v>10197</v>
      </c>
      <c r="N4153" t="s">
        <v>24</v>
      </c>
    </row>
    <row r="4154" spans="2:14" hidden="1" x14ac:dyDescent="0.25">
      <c r="B4154" s="2">
        <v>42675</v>
      </c>
      <c r="C4154" s="7">
        <f>YEAR(base[[#This Row],[Data]])</f>
        <v>2016</v>
      </c>
      <c r="D4154" s="7" t="str">
        <f>UPPER(TEXT(base[[#This Row],[Data]],"mmm"))</f>
        <v>NOV</v>
      </c>
      <c r="E4154" t="s">
        <v>21</v>
      </c>
      <c r="F4154" t="s">
        <v>14</v>
      </c>
      <c r="G4154" t="str">
        <f>PROPER(base[[#This Row],[Evento]]&amp;" "&amp;base[[#This Row],[Tipo]])</f>
        <v>15 Anos Teen</v>
      </c>
      <c r="H4154" t="s">
        <v>12</v>
      </c>
      <c r="I4154">
        <v>100</v>
      </c>
      <c r="J4154" s="3">
        <f>VLOOKUP(_xlfn.CONCAT(base[[#This Row],[Evento]],base[[#This Row],[Tipo]]),'[1]tabela de preços'!$D$4:$E$14,2,0)</f>
        <v>90</v>
      </c>
      <c r="K4154" s="3">
        <v>9000</v>
      </c>
      <c r="L4154" s="3">
        <v>3806</v>
      </c>
      <c r="M4154" s="3">
        <v>5194</v>
      </c>
      <c r="N4154" t="s">
        <v>24</v>
      </c>
    </row>
    <row r="4155" spans="2:14" hidden="1" x14ac:dyDescent="0.25">
      <c r="B4155" s="2">
        <v>42439</v>
      </c>
      <c r="C4155" s="7">
        <f>YEAR(base[[#This Row],[Data]])</f>
        <v>2016</v>
      </c>
      <c r="D4155" s="7" t="str">
        <f>UPPER(TEXT(base[[#This Row],[Data]],"mmm"))</f>
        <v>MAR</v>
      </c>
      <c r="E4155" t="s">
        <v>22</v>
      </c>
      <c r="F4155" t="s">
        <v>16</v>
      </c>
      <c r="G4155" t="str">
        <f>PROPER(base[[#This Row],[Evento]]&amp;" "&amp;base[[#This Row],[Tipo]])</f>
        <v>Despedida Adulto</v>
      </c>
      <c r="H4155" t="s">
        <v>15</v>
      </c>
      <c r="I4155">
        <v>150</v>
      </c>
      <c r="J4155" s="3">
        <f>VLOOKUP(_xlfn.CONCAT(base[[#This Row],[Evento]],base[[#This Row],[Tipo]]),'[1]tabela de preços'!$D$4:$E$14,2,0)</f>
        <v>120</v>
      </c>
      <c r="K4155" s="3">
        <v>18000</v>
      </c>
      <c r="L4155" s="3">
        <v>7357</v>
      </c>
      <c r="M4155" s="3">
        <v>10643</v>
      </c>
      <c r="N4155" t="s">
        <v>24</v>
      </c>
    </row>
    <row r="4156" spans="2:14" hidden="1" x14ac:dyDescent="0.25">
      <c r="B4156" s="2">
        <v>42422</v>
      </c>
      <c r="C4156" s="7">
        <f>YEAR(base[[#This Row],[Data]])</f>
        <v>2016</v>
      </c>
      <c r="D4156" s="7" t="str">
        <f>UPPER(TEXT(base[[#This Row],[Data]],"mmm"))</f>
        <v>FEV</v>
      </c>
      <c r="E4156" t="s">
        <v>10</v>
      </c>
      <c r="F4156" t="s">
        <v>11</v>
      </c>
      <c r="G4156" t="str">
        <f>PROPER(base[[#This Row],[Evento]]&amp;" "&amp;base[[#This Row],[Tipo]])</f>
        <v>Aniversário Infantil</v>
      </c>
      <c r="H4156" t="s">
        <v>12</v>
      </c>
      <c r="I4156">
        <v>50</v>
      </c>
      <c r="J4156" s="3">
        <f>VLOOKUP(_xlfn.CONCAT(base[[#This Row],[Evento]],base[[#This Row],[Tipo]]),'[1]tabela de preços'!$D$4:$E$14,2,0)</f>
        <v>70</v>
      </c>
      <c r="K4156" s="3">
        <v>3500</v>
      </c>
      <c r="L4156" s="3">
        <v>1451</v>
      </c>
      <c r="M4156" s="3">
        <v>2049</v>
      </c>
      <c r="N4156" t="s">
        <v>24</v>
      </c>
    </row>
    <row r="4157" spans="2:14" hidden="1" x14ac:dyDescent="0.25">
      <c r="B4157" s="2">
        <v>42413</v>
      </c>
      <c r="C4157" s="7">
        <f>YEAR(base[[#This Row],[Data]])</f>
        <v>2016</v>
      </c>
      <c r="D4157" s="7" t="str">
        <f>UPPER(TEXT(base[[#This Row],[Data]],"mmm"))</f>
        <v>FEV</v>
      </c>
      <c r="E4157" t="s">
        <v>10</v>
      </c>
      <c r="F4157" t="s">
        <v>14</v>
      </c>
      <c r="G4157" t="str">
        <f>PROPER(base[[#This Row],[Evento]]&amp;" "&amp;base[[#This Row],[Tipo]])</f>
        <v>Aniversário Teen</v>
      </c>
      <c r="H4157" t="s">
        <v>15</v>
      </c>
      <c r="I4157">
        <v>100</v>
      </c>
      <c r="J4157" s="3">
        <f>VLOOKUP(_xlfn.CONCAT(base[[#This Row],[Evento]],base[[#This Row],[Tipo]]),'[1]tabela de preços'!$D$4:$E$14,2,0)</f>
        <v>90</v>
      </c>
      <c r="K4157" s="3">
        <v>9000</v>
      </c>
      <c r="L4157" s="3">
        <v>3531</v>
      </c>
      <c r="M4157" s="3">
        <v>5469</v>
      </c>
      <c r="N4157" t="s">
        <v>24</v>
      </c>
    </row>
    <row r="4158" spans="2:14" hidden="1" x14ac:dyDescent="0.25">
      <c r="B4158" s="2">
        <v>43088</v>
      </c>
      <c r="C4158" s="7">
        <f>YEAR(base[[#This Row],[Data]])</f>
        <v>2017</v>
      </c>
      <c r="D4158" s="7" t="str">
        <f>UPPER(TEXT(base[[#This Row],[Data]],"mmm"))</f>
        <v>DEZ</v>
      </c>
      <c r="E4158" t="s">
        <v>10</v>
      </c>
      <c r="F4158" t="s">
        <v>16</v>
      </c>
      <c r="G4158" t="str">
        <f>PROPER(base[[#This Row],[Evento]]&amp;" "&amp;base[[#This Row],[Tipo]])</f>
        <v>Aniversário Adulto</v>
      </c>
      <c r="H4158" t="s">
        <v>12</v>
      </c>
      <c r="I4158">
        <v>150</v>
      </c>
      <c r="J4158" s="3">
        <f>VLOOKUP(_xlfn.CONCAT(base[[#This Row],[Evento]],base[[#This Row],[Tipo]]),'[1]tabela de preços'!$D$4:$E$14,2,0)</f>
        <v>120</v>
      </c>
      <c r="K4158" s="3">
        <v>18000</v>
      </c>
      <c r="L4158" s="3">
        <v>7859</v>
      </c>
      <c r="M4158" s="3">
        <v>10141</v>
      </c>
      <c r="N4158" t="s">
        <v>24</v>
      </c>
    </row>
    <row r="4159" spans="2:14" hidden="1" x14ac:dyDescent="0.25">
      <c r="B4159" s="2">
        <v>42613</v>
      </c>
      <c r="C4159" s="7">
        <f>YEAR(base[[#This Row],[Data]])</f>
        <v>2016</v>
      </c>
      <c r="D4159" s="7" t="str">
        <f>UPPER(TEXT(base[[#This Row],[Data]],"mmm"))</f>
        <v>AGO</v>
      </c>
      <c r="E4159" t="s">
        <v>21</v>
      </c>
      <c r="F4159" t="s">
        <v>14</v>
      </c>
      <c r="G4159" t="str">
        <f>PROPER(base[[#This Row],[Evento]]&amp;" "&amp;base[[#This Row],[Tipo]])</f>
        <v>15 Anos Teen</v>
      </c>
      <c r="H4159" t="s">
        <v>12</v>
      </c>
      <c r="I4159">
        <v>100</v>
      </c>
      <c r="J4159" s="3">
        <f>VLOOKUP(_xlfn.CONCAT(base[[#This Row],[Evento]],base[[#This Row],[Tipo]]),'[1]tabela de preços'!$D$4:$E$14,2,0)</f>
        <v>90</v>
      </c>
      <c r="K4159" s="3">
        <v>9000</v>
      </c>
      <c r="L4159" s="3">
        <v>3225</v>
      </c>
      <c r="M4159" s="3">
        <v>5775</v>
      </c>
      <c r="N4159" t="s">
        <v>24</v>
      </c>
    </row>
    <row r="4160" spans="2:14" hidden="1" x14ac:dyDescent="0.25">
      <c r="B4160" s="2">
        <v>42567</v>
      </c>
      <c r="C4160" s="7">
        <f>YEAR(base[[#This Row],[Data]])</f>
        <v>2016</v>
      </c>
      <c r="D4160" s="7" t="str">
        <f>UPPER(TEXT(base[[#This Row],[Data]],"mmm"))</f>
        <v>JUL</v>
      </c>
      <c r="E4160" t="s">
        <v>22</v>
      </c>
      <c r="F4160" t="s">
        <v>16</v>
      </c>
      <c r="G4160" t="str">
        <f>PROPER(base[[#This Row],[Evento]]&amp;" "&amp;base[[#This Row],[Tipo]])</f>
        <v>Despedida Adulto</v>
      </c>
      <c r="H4160" t="s">
        <v>15</v>
      </c>
      <c r="I4160">
        <v>150</v>
      </c>
      <c r="J4160" s="3">
        <f>VLOOKUP(_xlfn.CONCAT(base[[#This Row],[Evento]],base[[#This Row],[Tipo]]),'[1]tabela de preços'!$D$4:$E$14,2,0)</f>
        <v>120</v>
      </c>
      <c r="K4160" s="3">
        <v>18000</v>
      </c>
      <c r="L4160" s="3">
        <v>6233</v>
      </c>
      <c r="M4160" s="3">
        <v>11767</v>
      </c>
      <c r="N4160" t="s">
        <v>24</v>
      </c>
    </row>
    <row r="4161" spans="2:14" hidden="1" x14ac:dyDescent="0.25">
      <c r="B4161" s="2">
        <v>42440</v>
      </c>
      <c r="C4161" s="7">
        <f>YEAR(base[[#This Row],[Data]])</f>
        <v>2016</v>
      </c>
      <c r="D4161" s="7" t="str">
        <f>UPPER(TEXT(base[[#This Row],[Data]],"mmm"))</f>
        <v>MAR</v>
      </c>
      <c r="E4161" t="s">
        <v>10</v>
      </c>
      <c r="F4161" t="s">
        <v>11</v>
      </c>
      <c r="G4161" t="str">
        <f>PROPER(base[[#This Row],[Evento]]&amp;" "&amp;base[[#This Row],[Tipo]])</f>
        <v>Aniversário Infantil</v>
      </c>
      <c r="H4161" t="s">
        <v>12</v>
      </c>
      <c r="I4161">
        <v>50</v>
      </c>
      <c r="J4161" s="3">
        <f>VLOOKUP(_xlfn.CONCAT(base[[#This Row],[Evento]],base[[#This Row],[Tipo]]),'[1]tabela de preços'!$D$4:$E$14,2,0)</f>
        <v>70</v>
      </c>
      <c r="K4161" s="3">
        <v>3500</v>
      </c>
      <c r="L4161" s="3">
        <v>1191</v>
      </c>
      <c r="M4161" s="3">
        <v>2309</v>
      </c>
      <c r="N4161" t="s">
        <v>24</v>
      </c>
    </row>
    <row r="4162" spans="2:14" hidden="1" x14ac:dyDescent="0.25">
      <c r="B4162" s="2">
        <v>42896</v>
      </c>
      <c r="C4162" s="7">
        <f>YEAR(base[[#This Row],[Data]])</f>
        <v>2017</v>
      </c>
      <c r="D4162" s="7" t="str">
        <f>UPPER(TEXT(base[[#This Row],[Data]],"mmm"))</f>
        <v>JUN</v>
      </c>
      <c r="E4162" t="s">
        <v>10</v>
      </c>
      <c r="F4162" t="s">
        <v>14</v>
      </c>
      <c r="G4162" t="str">
        <f>PROPER(base[[#This Row],[Evento]]&amp;" "&amp;base[[#This Row],[Tipo]])</f>
        <v>Aniversário Teen</v>
      </c>
      <c r="H4162" t="s">
        <v>15</v>
      </c>
      <c r="I4162">
        <v>100</v>
      </c>
      <c r="J4162" s="3">
        <f>VLOOKUP(_xlfn.CONCAT(base[[#This Row],[Evento]],base[[#This Row],[Tipo]]),'[1]tabela de preços'!$D$4:$E$14,2,0)</f>
        <v>90</v>
      </c>
      <c r="K4162" s="3">
        <v>9000</v>
      </c>
      <c r="L4162" s="3">
        <v>4030</v>
      </c>
      <c r="M4162" s="3">
        <v>4970</v>
      </c>
      <c r="N4162" t="s">
        <v>24</v>
      </c>
    </row>
    <row r="4163" spans="2:14" hidden="1" x14ac:dyDescent="0.25">
      <c r="B4163" s="2">
        <v>42638</v>
      </c>
      <c r="C4163" s="7">
        <f>YEAR(base[[#This Row],[Data]])</f>
        <v>2016</v>
      </c>
      <c r="D4163" s="7" t="str">
        <f>UPPER(TEXT(base[[#This Row],[Data]],"mmm"))</f>
        <v>SET</v>
      </c>
      <c r="E4163" t="s">
        <v>10</v>
      </c>
      <c r="F4163" t="s">
        <v>16</v>
      </c>
      <c r="G4163" t="str">
        <f>PROPER(base[[#This Row],[Evento]]&amp;" "&amp;base[[#This Row],[Tipo]])</f>
        <v>Aniversário Adulto</v>
      </c>
      <c r="H4163" t="s">
        <v>12</v>
      </c>
      <c r="I4163">
        <v>150</v>
      </c>
      <c r="J4163" s="3">
        <f>VLOOKUP(_xlfn.CONCAT(base[[#This Row],[Evento]],base[[#This Row],[Tipo]]),'[1]tabela de preços'!$D$4:$E$14,2,0)</f>
        <v>120</v>
      </c>
      <c r="K4163" s="3">
        <v>18000</v>
      </c>
      <c r="L4163" s="3">
        <v>6283</v>
      </c>
      <c r="M4163" s="3">
        <v>11717</v>
      </c>
      <c r="N4163" t="s">
        <v>24</v>
      </c>
    </row>
    <row r="4164" spans="2:14" hidden="1" x14ac:dyDescent="0.25">
      <c r="B4164" s="2">
        <v>42731</v>
      </c>
      <c r="C4164" s="7">
        <f>YEAR(base[[#This Row],[Data]])</f>
        <v>2016</v>
      </c>
      <c r="D4164" s="7" t="str">
        <f>UPPER(TEXT(base[[#This Row],[Data]],"mmm"))</f>
        <v>DEZ</v>
      </c>
      <c r="E4164" t="s">
        <v>21</v>
      </c>
      <c r="F4164" t="s">
        <v>14</v>
      </c>
      <c r="G4164" t="str">
        <f>PROPER(base[[#This Row],[Evento]]&amp;" "&amp;base[[#This Row],[Tipo]])</f>
        <v>15 Anos Teen</v>
      </c>
      <c r="H4164" t="s">
        <v>12</v>
      </c>
      <c r="I4164">
        <v>100</v>
      </c>
      <c r="J4164" s="3">
        <f>VLOOKUP(_xlfn.CONCAT(base[[#This Row],[Evento]],base[[#This Row],[Tipo]]),'[1]tabela de preços'!$D$4:$E$14,2,0)</f>
        <v>90</v>
      </c>
      <c r="K4164" s="3">
        <v>9000</v>
      </c>
      <c r="L4164" s="3">
        <v>3529</v>
      </c>
      <c r="M4164" s="3">
        <v>5471</v>
      </c>
      <c r="N4164" t="s">
        <v>24</v>
      </c>
    </row>
    <row r="4165" spans="2:14" hidden="1" x14ac:dyDescent="0.25">
      <c r="B4165" s="2">
        <v>42412</v>
      </c>
      <c r="C4165" s="7">
        <f>YEAR(base[[#This Row],[Data]])</f>
        <v>2016</v>
      </c>
      <c r="D4165" s="7" t="str">
        <f>UPPER(TEXT(base[[#This Row],[Data]],"mmm"))</f>
        <v>FEV</v>
      </c>
      <c r="E4165" t="s">
        <v>22</v>
      </c>
      <c r="F4165" t="s">
        <v>16</v>
      </c>
      <c r="G4165" t="str">
        <f>PROPER(base[[#This Row],[Evento]]&amp;" "&amp;base[[#This Row],[Tipo]])</f>
        <v>Despedida Adulto</v>
      </c>
      <c r="H4165" t="s">
        <v>15</v>
      </c>
      <c r="I4165">
        <v>150</v>
      </c>
      <c r="J4165" s="3">
        <f>VLOOKUP(_xlfn.CONCAT(base[[#This Row],[Evento]],base[[#This Row],[Tipo]]),'[1]tabela de preços'!$D$4:$E$14,2,0)</f>
        <v>120</v>
      </c>
      <c r="K4165" s="3">
        <v>18000</v>
      </c>
      <c r="L4165" s="3">
        <v>7552</v>
      </c>
      <c r="M4165" s="3">
        <v>10448</v>
      </c>
      <c r="N4165" t="s">
        <v>24</v>
      </c>
    </row>
    <row r="4166" spans="2:14" hidden="1" x14ac:dyDescent="0.25">
      <c r="B4166" s="2">
        <v>43015</v>
      </c>
      <c r="C4166" s="7">
        <f>YEAR(base[[#This Row],[Data]])</f>
        <v>2017</v>
      </c>
      <c r="D4166" s="7" t="str">
        <f>UPPER(TEXT(base[[#This Row],[Data]],"mmm"))</f>
        <v>OUT</v>
      </c>
      <c r="E4166" t="s">
        <v>10</v>
      </c>
      <c r="F4166" t="s">
        <v>11</v>
      </c>
      <c r="G4166" t="str">
        <f>PROPER(base[[#This Row],[Evento]]&amp;" "&amp;base[[#This Row],[Tipo]])</f>
        <v>Aniversário Infantil</v>
      </c>
      <c r="H4166" t="s">
        <v>12</v>
      </c>
      <c r="I4166">
        <v>50</v>
      </c>
      <c r="J4166" s="3">
        <f>VLOOKUP(_xlfn.CONCAT(base[[#This Row],[Evento]],base[[#This Row],[Tipo]]),'[1]tabela de preços'!$D$4:$E$14,2,0)</f>
        <v>70</v>
      </c>
      <c r="K4166" s="3">
        <v>3500</v>
      </c>
      <c r="L4166" s="3">
        <v>1568</v>
      </c>
      <c r="M4166" s="3">
        <v>1932</v>
      </c>
      <c r="N4166" t="s">
        <v>24</v>
      </c>
    </row>
    <row r="4167" spans="2:14" hidden="1" x14ac:dyDescent="0.25">
      <c r="B4167" s="2">
        <v>42908</v>
      </c>
      <c r="C4167" s="7">
        <f>YEAR(base[[#This Row],[Data]])</f>
        <v>2017</v>
      </c>
      <c r="D4167" s="7" t="str">
        <f>UPPER(TEXT(base[[#This Row],[Data]],"mmm"))</f>
        <v>JUN</v>
      </c>
      <c r="E4167" t="s">
        <v>10</v>
      </c>
      <c r="F4167" t="s">
        <v>14</v>
      </c>
      <c r="G4167" t="str">
        <f>PROPER(base[[#This Row],[Evento]]&amp;" "&amp;base[[#This Row],[Tipo]])</f>
        <v>Aniversário Teen</v>
      </c>
      <c r="H4167" t="s">
        <v>15</v>
      </c>
      <c r="I4167">
        <v>100</v>
      </c>
      <c r="J4167" s="3">
        <f>VLOOKUP(_xlfn.CONCAT(base[[#This Row],[Evento]],base[[#This Row],[Tipo]]),'[1]tabela de preços'!$D$4:$E$14,2,0)</f>
        <v>90</v>
      </c>
      <c r="K4167" s="3">
        <v>9000</v>
      </c>
      <c r="L4167" s="3">
        <v>3764</v>
      </c>
      <c r="M4167" s="3">
        <v>5236</v>
      </c>
      <c r="N4167" t="s">
        <v>24</v>
      </c>
    </row>
    <row r="4168" spans="2:14" hidden="1" x14ac:dyDescent="0.25">
      <c r="B4168" s="2">
        <v>42424</v>
      </c>
      <c r="C4168" s="7">
        <f>YEAR(base[[#This Row],[Data]])</f>
        <v>2016</v>
      </c>
      <c r="D4168" s="7" t="str">
        <f>UPPER(TEXT(base[[#This Row],[Data]],"mmm"))</f>
        <v>FEV</v>
      </c>
      <c r="E4168" t="s">
        <v>10</v>
      </c>
      <c r="F4168" t="s">
        <v>16</v>
      </c>
      <c r="G4168" t="str">
        <f>PROPER(base[[#This Row],[Evento]]&amp;" "&amp;base[[#This Row],[Tipo]])</f>
        <v>Aniversário Adulto</v>
      </c>
      <c r="H4168" t="s">
        <v>12</v>
      </c>
      <c r="I4168">
        <v>150</v>
      </c>
      <c r="J4168" s="3">
        <f>VLOOKUP(_xlfn.CONCAT(base[[#This Row],[Evento]],base[[#This Row],[Tipo]]),'[1]tabela de preços'!$D$4:$E$14,2,0)</f>
        <v>120</v>
      </c>
      <c r="K4168" s="3">
        <v>18000</v>
      </c>
      <c r="L4168" s="3">
        <v>7149</v>
      </c>
      <c r="M4168" s="3">
        <v>10851</v>
      </c>
      <c r="N4168" t="s">
        <v>24</v>
      </c>
    </row>
    <row r="4169" spans="2:14" hidden="1" x14ac:dyDescent="0.25">
      <c r="B4169" s="2">
        <v>43053</v>
      </c>
      <c r="C4169" s="7">
        <f>YEAR(base[[#This Row],[Data]])</f>
        <v>2017</v>
      </c>
      <c r="D4169" s="7" t="str">
        <f>UPPER(TEXT(base[[#This Row],[Data]],"mmm"))</f>
        <v>NOV</v>
      </c>
      <c r="E4169" t="s">
        <v>21</v>
      </c>
      <c r="F4169" t="s">
        <v>14</v>
      </c>
      <c r="G4169" t="str">
        <f>PROPER(base[[#This Row],[Evento]]&amp;" "&amp;base[[#This Row],[Tipo]])</f>
        <v>15 Anos Teen</v>
      </c>
      <c r="H4169" t="s">
        <v>12</v>
      </c>
      <c r="I4169">
        <v>100</v>
      </c>
      <c r="J4169" s="3">
        <f>VLOOKUP(_xlfn.CONCAT(base[[#This Row],[Evento]],base[[#This Row],[Tipo]]),'[1]tabela de preços'!$D$4:$E$14,2,0)</f>
        <v>90</v>
      </c>
      <c r="K4169" s="3">
        <v>9000</v>
      </c>
      <c r="L4169" s="3">
        <v>3624</v>
      </c>
      <c r="M4169" s="3">
        <v>5376</v>
      </c>
      <c r="N4169" t="s">
        <v>24</v>
      </c>
    </row>
    <row r="4170" spans="2:14" hidden="1" x14ac:dyDescent="0.25">
      <c r="B4170" s="2">
        <v>42471</v>
      </c>
      <c r="C4170" s="7">
        <f>YEAR(base[[#This Row],[Data]])</f>
        <v>2016</v>
      </c>
      <c r="D4170" s="7" t="str">
        <f>UPPER(TEXT(base[[#This Row],[Data]],"mmm"))</f>
        <v>ABR</v>
      </c>
      <c r="E4170" t="s">
        <v>22</v>
      </c>
      <c r="F4170" t="s">
        <v>16</v>
      </c>
      <c r="G4170" t="str">
        <f>PROPER(base[[#This Row],[Evento]]&amp;" "&amp;base[[#This Row],[Tipo]])</f>
        <v>Despedida Adulto</v>
      </c>
      <c r="H4170" t="s">
        <v>15</v>
      </c>
      <c r="I4170">
        <v>150</v>
      </c>
      <c r="J4170" s="3">
        <f>VLOOKUP(_xlfn.CONCAT(base[[#This Row],[Evento]],base[[#This Row],[Tipo]]),'[1]tabela de preços'!$D$4:$E$14,2,0)</f>
        <v>120</v>
      </c>
      <c r="K4170" s="3">
        <v>18000</v>
      </c>
      <c r="L4170" s="3">
        <v>7378</v>
      </c>
      <c r="M4170" s="3">
        <v>10622</v>
      </c>
      <c r="N4170" t="s">
        <v>24</v>
      </c>
    </row>
    <row r="4171" spans="2:14" hidden="1" x14ac:dyDescent="0.25">
      <c r="B4171" s="2">
        <v>43009</v>
      </c>
      <c r="C4171" s="7">
        <f>YEAR(base[[#This Row],[Data]])</f>
        <v>2017</v>
      </c>
      <c r="D4171" s="7" t="str">
        <f>UPPER(TEXT(base[[#This Row],[Data]],"mmm"))</f>
        <v>OUT</v>
      </c>
      <c r="E4171" t="s">
        <v>10</v>
      </c>
      <c r="F4171" t="s">
        <v>11</v>
      </c>
      <c r="G4171" t="str">
        <f>PROPER(base[[#This Row],[Evento]]&amp;" "&amp;base[[#This Row],[Tipo]])</f>
        <v>Aniversário Infantil</v>
      </c>
      <c r="H4171" t="s">
        <v>12</v>
      </c>
      <c r="I4171">
        <v>50</v>
      </c>
      <c r="J4171" s="3">
        <f>VLOOKUP(_xlfn.CONCAT(base[[#This Row],[Evento]],base[[#This Row],[Tipo]]),'[1]tabela de preços'!$D$4:$E$14,2,0)</f>
        <v>70</v>
      </c>
      <c r="K4171" s="3">
        <v>3500</v>
      </c>
      <c r="L4171" s="3">
        <v>1238</v>
      </c>
      <c r="M4171" s="3">
        <v>2262</v>
      </c>
      <c r="N4171" t="s">
        <v>24</v>
      </c>
    </row>
    <row r="4172" spans="2:14" hidden="1" x14ac:dyDescent="0.25">
      <c r="B4172" s="2">
        <v>42597</v>
      </c>
      <c r="C4172" s="7">
        <f>YEAR(base[[#This Row],[Data]])</f>
        <v>2016</v>
      </c>
      <c r="D4172" s="7" t="str">
        <f>UPPER(TEXT(base[[#This Row],[Data]],"mmm"))</f>
        <v>AGO</v>
      </c>
      <c r="E4172" t="s">
        <v>10</v>
      </c>
      <c r="F4172" t="s">
        <v>14</v>
      </c>
      <c r="G4172" t="str">
        <f>PROPER(base[[#This Row],[Evento]]&amp;" "&amp;base[[#This Row],[Tipo]])</f>
        <v>Aniversário Teen</v>
      </c>
      <c r="H4172" t="s">
        <v>15</v>
      </c>
      <c r="I4172">
        <v>100</v>
      </c>
      <c r="J4172" s="3">
        <f>VLOOKUP(_xlfn.CONCAT(base[[#This Row],[Evento]],base[[#This Row],[Tipo]]),'[1]tabela de preços'!$D$4:$E$14,2,0)</f>
        <v>90</v>
      </c>
      <c r="K4172" s="3">
        <v>9000</v>
      </c>
      <c r="L4172" s="3">
        <v>3867</v>
      </c>
      <c r="M4172" s="3">
        <v>5133</v>
      </c>
      <c r="N4172" t="s">
        <v>24</v>
      </c>
    </row>
    <row r="4173" spans="2:14" hidden="1" x14ac:dyDescent="0.25">
      <c r="B4173" s="2">
        <v>42457</v>
      </c>
      <c r="C4173" s="7">
        <f>YEAR(base[[#This Row],[Data]])</f>
        <v>2016</v>
      </c>
      <c r="D4173" s="7" t="str">
        <f>UPPER(TEXT(base[[#This Row],[Data]],"mmm"))</f>
        <v>MAR</v>
      </c>
      <c r="E4173" t="s">
        <v>10</v>
      </c>
      <c r="F4173" t="s">
        <v>16</v>
      </c>
      <c r="G4173" t="str">
        <f>PROPER(base[[#This Row],[Evento]]&amp;" "&amp;base[[#This Row],[Tipo]])</f>
        <v>Aniversário Adulto</v>
      </c>
      <c r="H4173" t="s">
        <v>12</v>
      </c>
      <c r="I4173">
        <v>150</v>
      </c>
      <c r="J4173" s="3">
        <f>VLOOKUP(_xlfn.CONCAT(base[[#This Row],[Evento]],base[[#This Row],[Tipo]]),'[1]tabela de preços'!$D$4:$E$14,2,0)</f>
        <v>120</v>
      </c>
      <c r="K4173" s="3">
        <v>18000</v>
      </c>
      <c r="L4173" s="3">
        <v>6949</v>
      </c>
      <c r="M4173" s="3">
        <v>11051</v>
      </c>
      <c r="N4173" t="s">
        <v>24</v>
      </c>
    </row>
    <row r="4174" spans="2:14" hidden="1" x14ac:dyDescent="0.25">
      <c r="B4174" s="2">
        <v>42700</v>
      </c>
      <c r="C4174" s="7">
        <f>YEAR(base[[#This Row],[Data]])</f>
        <v>2016</v>
      </c>
      <c r="D4174" s="7" t="str">
        <f>UPPER(TEXT(base[[#This Row],[Data]],"mmm"))</f>
        <v>NOV</v>
      </c>
      <c r="E4174" t="s">
        <v>21</v>
      </c>
      <c r="F4174" t="s">
        <v>14</v>
      </c>
      <c r="G4174" t="str">
        <f>PROPER(base[[#This Row],[Evento]]&amp;" "&amp;base[[#This Row],[Tipo]])</f>
        <v>15 Anos Teen</v>
      </c>
      <c r="H4174" t="s">
        <v>12</v>
      </c>
      <c r="I4174">
        <v>100</v>
      </c>
      <c r="J4174" s="3">
        <f>VLOOKUP(_xlfn.CONCAT(base[[#This Row],[Evento]],base[[#This Row],[Tipo]]),'[1]tabela de preços'!$D$4:$E$14,2,0)</f>
        <v>90</v>
      </c>
      <c r="K4174" s="3">
        <v>9000</v>
      </c>
      <c r="L4174" s="3">
        <v>3425</v>
      </c>
      <c r="M4174" s="3">
        <v>5575</v>
      </c>
      <c r="N4174" t="s">
        <v>24</v>
      </c>
    </row>
    <row r="4175" spans="2:14" hidden="1" x14ac:dyDescent="0.25">
      <c r="B4175" s="2">
        <v>42660</v>
      </c>
      <c r="C4175" s="7">
        <f>YEAR(base[[#This Row],[Data]])</f>
        <v>2016</v>
      </c>
      <c r="D4175" s="7" t="str">
        <f>UPPER(TEXT(base[[#This Row],[Data]],"mmm"))</f>
        <v>OUT</v>
      </c>
      <c r="E4175" t="s">
        <v>22</v>
      </c>
      <c r="F4175" t="s">
        <v>16</v>
      </c>
      <c r="G4175" t="str">
        <f>PROPER(base[[#This Row],[Evento]]&amp;" "&amp;base[[#This Row],[Tipo]])</f>
        <v>Despedida Adulto</v>
      </c>
      <c r="H4175" t="s">
        <v>15</v>
      </c>
      <c r="I4175">
        <v>150</v>
      </c>
      <c r="J4175" s="3">
        <f>VLOOKUP(_xlfn.CONCAT(base[[#This Row],[Evento]],base[[#This Row],[Tipo]]),'[1]tabela de preços'!$D$4:$E$14,2,0)</f>
        <v>120</v>
      </c>
      <c r="K4175" s="3">
        <v>18000</v>
      </c>
      <c r="L4175" s="3">
        <v>7074</v>
      </c>
      <c r="M4175" s="3">
        <v>10926</v>
      </c>
      <c r="N4175" t="s">
        <v>24</v>
      </c>
    </row>
    <row r="4176" spans="2:14" x14ac:dyDescent="0.25">
      <c r="B4176" s="2">
        <v>42741</v>
      </c>
      <c r="C4176" s="7">
        <f>YEAR(base[[#This Row],[Data]])</f>
        <v>2017</v>
      </c>
      <c r="D4176" s="7" t="str">
        <f>UPPER(TEXT(base[[#This Row],[Data]],"mmm"))</f>
        <v>JAN</v>
      </c>
      <c r="E4176" t="s">
        <v>10</v>
      </c>
      <c r="F4176" t="s">
        <v>11</v>
      </c>
      <c r="G4176" t="str">
        <f>PROPER(base[[#This Row],[Evento]]&amp;" "&amp;base[[#This Row],[Tipo]])</f>
        <v>Aniversário Infantil</v>
      </c>
      <c r="H4176" t="s">
        <v>12</v>
      </c>
      <c r="I4176">
        <v>50</v>
      </c>
      <c r="J4176" s="3">
        <f>VLOOKUP(_xlfn.CONCAT(base[[#This Row],[Evento]],base[[#This Row],[Tipo]]),'[1]tabela de preços'!$D$4:$E$14,2,0)</f>
        <v>70</v>
      </c>
      <c r="K4176" s="3">
        <v>3500</v>
      </c>
      <c r="L4176" s="3">
        <v>1249</v>
      </c>
      <c r="M4176" s="3">
        <v>2251</v>
      </c>
      <c r="N4176" t="s">
        <v>24</v>
      </c>
    </row>
    <row r="4177" spans="2:14" hidden="1" x14ac:dyDescent="0.25">
      <c r="B4177" s="2">
        <v>42615</v>
      </c>
      <c r="C4177" s="7">
        <f>YEAR(base[[#This Row],[Data]])</f>
        <v>2016</v>
      </c>
      <c r="D4177" s="7" t="str">
        <f>UPPER(TEXT(base[[#This Row],[Data]],"mmm"))</f>
        <v>SET</v>
      </c>
      <c r="E4177" t="s">
        <v>10</v>
      </c>
      <c r="F4177" t="s">
        <v>14</v>
      </c>
      <c r="G4177" t="str">
        <f>PROPER(base[[#This Row],[Evento]]&amp;" "&amp;base[[#This Row],[Tipo]])</f>
        <v>Aniversário Teen</v>
      </c>
      <c r="H4177" t="s">
        <v>15</v>
      </c>
      <c r="I4177">
        <v>100</v>
      </c>
      <c r="J4177" s="3">
        <f>VLOOKUP(_xlfn.CONCAT(base[[#This Row],[Evento]],base[[#This Row],[Tipo]]),'[1]tabela de preços'!$D$4:$E$14,2,0)</f>
        <v>90</v>
      </c>
      <c r="K4177" s="3">
        <v>9000</v>
      </c>
      <c r="L4177" s="3">
        <v>3155</v>
      </c>
      <c r="M4177" s="3">
        <v>5845</v>
      </c>
      <c r="N4177" t="s">
        <v>24</v>
      </c>
    </row>
    <row r="4178" spans="2:14" hidden="1" x14ac:dyDescent="0.25">
      <c r="B4178" s="2">
        <v>42825</v>
      </c>
      <c r="C4178" s="7">
        <f>YEAR(base[[#This Row],[Data]])</f>
        <v>2017</v>
      </c>
      <c r="D4178" s="7" t="str">
        <f>UPPER(TEXT(base[[#This Row],[Data]],"mmm"))</f>
        <v>MAR</v>
      </c>
      <c r="E4178" t="s">
        <v>10</v>
      </c>
      <c r="F4178" t="s">
        <v>16</v>
      </c>
      <c r="G4178" t="str">
        <f>PROPER(base[[#This Row],[Evento]]&amp;" "&amp;base[[#This Row],[Tipo]])</f>
        <v>Aniversário Adulto</v>
      </c>
      <c r="H4178" t="s">
        <v>12</v>
      </c>
      <c r="I4178">
        <v>150</v>
      </c>
      <c r="J4178" s="3">
        <f>VLOOKUP(_xlfn.CONCAT(base[[#This Row],[Evento]],base[[#This Row],[Tipo]]),'[1]tabela de preços'!$D$4:$E$14,2,0)</f>
        <v>120</v>
      </c>
      <c r="K4178" s="3">
        <v>18000</v>
      </c>
      <c r="L4178" s="3">
        <v>7168</v>
      </c>
      <c r="M4178" s="3">
        <v>10832</v>
      </c>
      <c r="N4178" t="s">
        <v>24</v>
      </c>
    </row>
    <row r="4179" spans="2:14" hidden="1" x14ac:dyDescent="0.25">
      <c r="B4179" s="2">
        <v>42674</v>
      </c>
      <c r="C4179" s="7">
        <f>YEAR(base[[#This Row],[Data]])</f>
        <v>2016</v>
      </c>
      <c r="D4179" s="7" t="str">
        <f>UPPER(TEXT(base[[#This Row],[Data]],"mmm"))</f>
        <v>OUT</v>
      </c>
      <c r="E4179" t="s">
        <v>21</v>
      </c>
      <c r="F4179" t="s">
        <v>14</v>
      </c>
      <c r="G4179" t="str">
        <f>PROPER(base[[#This Row],[Evento]]&amp;" "&amp;base[[#This Row],[Tipo]])</f>
        <v>15 Anos Teen</v>
      </c>
      <c r="H4179" t="s">
        <v>12</v>
      </c>
      <c r="I4179">
        <v>100</v>
      </c>
      <c r="J4179" s="3">
        <f>VLOOKUP(_xlfn.CONCAT(base[[#This Row],[Evento]],base[[#This Row],[Tipo]]),'[1]tabela de preços'!$D$4:$E$14,2,0)</f>
        <v>90</v>
      </c>
      <c r="K4179" s="3">
        <v>9000</v>
      </c>
      <c r="L4179" s="3">
        <v>4043</v>
      </c>
      <c r="M4179" s="3">
        <v>4957</v>
      </c>
      <c r="N4179" t="s">
        <v>24</v>
      </c>
    </row>
    <row r="4180" spans="2:14" hidden="1" x14ac:dyDescent="0.25">
      <c r="B4180" s="2">
        <v>43051</v>
      </c>
      <c r="C4180" s="7">
        <f>YEAR(base[[#This Row],[Data]])</f>
        <v>2017</v>
      </c>
      <c r="D4180" s="7" t="str">
        <f>UPPER(TEXT(base[[#This Row],[Data]],"mmm"))</f>
        <v>NOV</v>
      </c>
      <c r="E4180" t="s">
        <v>22</v>
      </c>
      <c r="F4180" t="s">
        <v>16</v>
      </c>
      <c r="G4180" t="str">
        <f>PROPER(base[[#This Row],[Evento]]&amp;" "&amp;base[[#This Row],[Tipo]])</f>
        <v>Despedida Adulto</v>
      </c>
      <c r="H4180" t="s">
        <v>15</v>
      </c>
      <c r="I4180">
        <v>150</v>
      </c>
      <c r="J4180" s="3">
        <f>VLOOKUP(_xlfn.CONCAT(base[[#This Row],[Evento]],base[[#This Row],[Tipo]]),'[1]tabela de preços'!$D$4:$E$14,2,0)</f>
        <v>120</v>
      </c>
      <c r="K4180" s="3">
        <v>18000</v>
      </c>
      <c r="L4180" s="3">
        <v>6403</v>
      </c>
      <c r="M4180" s="3">
        <v>11597</v>
      </c>
      <c r="N4180" t="s">
        <v>24</v>
      </c>
    </row>
    <row r="4181" spans="2:14" hidden="1" x14ac:dyDescent="0.25">
      <c r="B4181" s="2">
        <v>42637</v>
      </c>
      <c r="C4181" s="7">
        <f>YEAR(base[[#This Row],[Data]])</f>
        <v>2016</v>
      </c>
      <c r="D4181" s="7" t="str">
        <f>UPPER(TEXT(base[[#This Row],[Data]],"mmm"))</f>
        <v>SET</v>
      </c>
      <c r="E4181" t="s">
        <v>10</v>
      </c>
      <c r="F4181" t="s">
        <v>11</v>
      </c>
      <c r="G4181" t="str">
        <f>PROPER(base[[#This Row],[Evento]]&amp;" "&amp;base[[#This Row],[Tipo]])</f>
        <v>Aniversário Infantil</v>
      </c>
      <c r="H4181" t="s">
        <v>12</v>
      </c>
      <c r="I4181">
        <v>50</v>
      </c>
      <c r="J4181" s="3">
        <f>VLOOKUP(_xlfn.CONCAT(base[[#This Row],[Evento]],base[[#This Row],[Tipo]]),'[1]tabela de preços'!$D$4:$E$14,2,0)</f>
        <v>70</v>
      </c>
      <c r="K4181" s="3">
        <v>3500</v>
      </c>
      <c r="L4181" s="3">
        <v>1483</v>
      </c>
      <c r="M4181" s="3">
        <v>2017</v>
      </c>
      <c r="N4181" t="s">
        <v>24</v>
      </c>
    </row>
    <row r="4182" spans="2:14" hidden="1" x14ac:dyDescent="0.25">
      <c r="B4182" s="2">
        <v>42816</v>
      </c>
      <c r="C4182" s="7">
        <f>YEAR(base[[#This Row],[Data]])</f>
        <v>2017</v>
      </c>
      <c r="D4182" s="7" t="str">
        <f>UPPER(TEXT(base[[#This Row],[Data]],"mmm"))</f>
        <v>MAR</v>
      </c>
      <c r="E4182" t="s">
        <v>10</v>
      </c>
      <c r="F4182" t="s">
        <v>14</v>
      </c>
      <c r="G4182" t="str">
        <f>PROPER(base[[#This Row],[Evento]]&amp;" "&amp;base[[#This Row],[Tipo]])</f>
        <v>Aniversário Teen</v>
      </c>
      <c r="H4182" t="s">
        <v>15</v>
      </c>
      <c r="I4182">
        <v>100</v>
      </c>
      <c r="J4182" s="3">
        <f>VLOOKUP(_xlfn.CONCAT(base[[#This Row],[Evento]],base[[#This Row],[Tipo]]),'[1]tabela de preços'!$D$4:$E$14,2,0)</f>
        <v>90</v>
      </c>
      <c r="K4182" s="3">
        <v>9000</v>
      </c>
      <c r="L4182" s="3">
        <v>3067</v>
      </c>
      <c r="M4182" s="3">
        <v>5933</v>
      </c>
      <c r="N4182" t="s">
        <v>24</v>
      </c>
    </row>
    <row r="4183" spans="2:14" hidden="1" x14ac:dyDescent="0.25">
      <c r="B4183" s="2">
        <v>42723</v>
      </c>
      <c r="C4183" s="7">
        <f>YEAR(base[[#This Row],[Data]])</f>
        <v>2016</v>
      </c>
      <c r="D4183" s="7" t="str">
        <f>UPPER(TEXT(base[[#This Row],[Data]],"mmm"))</f>
        <v>DEZ</v>
      </c>
      <c r="E4183" t="s">
        <v>10</v>
      </c>
      <c r="F4183" t="s">
        <v>16</v>
      </c>
      <c r="G4183" t="str">
        <f>PROPER(base[[#This Row],[Evento]]&amp;" "&amp;base[[#This Row],[Tipo]])</f>
        <v>Aniversário Adulto</v>
      </c>
      <c r="H4183" t="s">
        <v>12</v>
      </c>
      <c r="I4183">
        <v>150</v>
      </c>
      <c r="J4183" s="3">
        <f>VLOOKUP(_xlfn.CONCAT(base[[#This Row],[Evento]],base[[#This Row],[Tipo]]),'[1]tabela de preços'!$D$4:$E$14,2,0)</f>
        <v>120</v>
      </c>
      <c r="K4183" s="3">
        <v>18000</v>
      </c>
      <c r="L4183" s="3">
        <v>5943</v>
      </c>
      <c r="M4183" s="3">
        <v>12057</v>
      </c>
      <c r="N4183" t="s">
        <v>24</v>
      </c>
    </row>
    <row r="4184" spans="2:14" hidden="1" x14ac:dyDescent="0.25">
      <c r="B4184" s="2">
        <v>42790</v>
      </c>
      <c r="C4184" s="7">
        <f>YEAR(base[[#This Row],[Data]])</f>
        <v>2017</v>
      </c>
      <c r="D4184" s="7" t="str">
        <f>UPPER(TEXT(base[[#This Row],[Data]],"mmm"))</f>
        <v>FEV</v>
      </c>
      <c r="E4184" t="s">
        <v>21</v>
      </c>
      <c r="F4184" t="s">
        <v>14</v>
      </c>
      <c r="G4184" t="str">
        <f>PROPER(base[[#This Row],[Evento]]&amp;" "&amp;base[[#This Row],[Tipo]])</f>
        <v>15 Anos Teen</v>
      </c>
      <c r="H4184" t="s">
        <v>12</v>
      </c>
      <c r="I4184">
        <v>100</v>
      </c>
      <c r="J4184" s="3">
        <f>VLOOKUP(_xlfn.CONCAT(base[[#This Row],[Evento]],base[[#This Row],[Tipo]]),'[1]tabela de preços'!$D$4:$E$14,2,0)</f>
        <v>90</v>
      </c>
      <c r="K4184" s="3">
        <v>9000</v>
      </c>
      <c r="L4184" s="3">
        <v>3155</v>
      </c>
      <c r="M4184" s="3">
        <v>5845</v>
      </c>
      <c r="N4184" t="s">
        <v>24</v>
      </c>
    </row>
    <row r="4185" spans="2:14" hidden="1" x14ac:dyDescent="0.25">
      <c r="B4185" s="2">
        <v>42914</v>
      </c>
      <c r="C4185" s="7">
        <f>YEAR(base[[#This Row],[Data]])</f>
        <v>2017</v>
      </c>
      <c r="D4185" s="7" t="str">
        <f>UPPER(TEXT(base[[#This Row],[Data]],"mmm"))</f>
        <v>JUN</v>
      </c>
      <c r="E4185" t="s">
        <v>22</v>
      </c>
      <c r="F4185" t="s">
        <v>16</v>
      </c>
      <c r="G4185" t="str">
        <f>PROPER(base[[#This Row],[Evento]]&amp;" "&amp;base[[#This Row],[Tipo]])</f>
        <v>Despedida Adulto</v>
      </c>
      <c r="H4185" t="s">
        <v>15</v>
      </c>
      <c r="I4185">
        <v>150</v>
      </c>
      <c r="J4185" s="3">
        <f>VLOOKUP(_xlfn.CONCAT(base[[#This Row],[Evento]],base[[#This Row],[Tipo]]),'[1]tabela de preços'!$D$4:$E$14,2,0)</f>
        <v>120</v>
      </c>
      <c r="K4185" s="3">
        <v>18000</v>
      </c>
      <c r="L4185" s="3">
        <v>7529</v>
      </c>
      <c r="M4185" s="3">
        <v>10471</v>
      </c>
      <c r="N4185" t="s">
        <v>24</v>
      </c>
    </row>
    <row r="4186" spans="2:14" hidden="1" x14ac:dyDescent="0.25">
      <c r="B4186" s="2">
        <v>42581</v>
      </c>
      <c r="C4186" s="7">
        <f>YEAR(base[[#This Row],[Data]])</f>
        <v>2016</v>
      </c>
      <c r="D4186" s="7" t="str">
        <f>UPPER(TEXT(base[[#This Row],[Data]],"mmm"))</f>
        <v>JUL</v>
      </c>
      <c r="E4186" t="s">
        <v>10</v>
      </c>
      <c r="F4186" t="s">
        <v>11</v>
      </c>
      <c r="G4186" t="str">
        <f>PROPER(base[[#This Row],[Evento]]&amp;" "&amp;base[[#This Row],[Tipo]])</f>
        <v>Aniversário Infantil</v>
      </c>
      <c r="H4186" t="s">
        <v>12</v>
      </c>
      <c r="I4186">
        <v>50</v>
      </c>
      <c r="J4186" s="3">
        <f>VLOOKUP(_xlfn.CONCAT(base[[#This Row],[Evento]],base[[#This Row],[Tipo]]),'[1]tabela de preços'!$D$4:$E$14,2,0)</f>
        <v>70</v>
      </c>
      <c r="K4186" s="3">
        <v>3500</v>
      </c>
      <c r="L4186" s="3">
        <v>1549</v>
      </c>
      <c r="M4186" s="3">
        <v>1951</v>
      </c>
      <c r="N4186" t="s">
        <v>24</v>
      </c>
    </row>
    <row r="4187" spans="2:14" hidden="1" x14ac:dyDescent="0.25">
      <c r="B4187" s="2">
        <v>42791</v>
      </c>
      <c r="C4187" s="7">
        <f>YEAR(base[[#This Row],[Data]])</f>
        <v>2017</v>
      </c>
      <c r="D4187" s="7" t="str">
        <f>UPPER(TEXT(base[[#This Row],[Data]],"mmm"))</f>
        <v>FEV</v>
      </c>
      <c r="E4187" t="s">
        <v>10</v>
      </c>
      <c r="F4187" t="s">
        <v>14</v>
      </c>
      <c r="G4187" t="str">
        <f>PROPER(base[[#This Row],[Evento]]&amp;" "&amp;base[[#This Row],[Tipo]])</f>
        <v>Aniversário Teen</v>
      </c>
      <c r="H4187" t="s">
        <v>15</v>
      </c>
      <c r="I4187">
        <v>100</v>
      </c>
      <c r="J4187" s="3">
        <f>VLOOKUP(_xlfn.CONCAT(base[[#This Row],[Evento]],base[[#This Row],[Tipo]]),'[1]tabela de preços'!$D$4:$E$14,2,0)</f>
        <v>90</v>
      </c>
      <c r="K4187" s="3">
        <v>9000</v>
      </c>
      <c r="L4187" s="3">
        <v>3281</v>
      </c>
      <c r="M4187" s="3">
        <v>5719</v>
      </c>
      <c r="N4187" t="s">
        <v>24</v>
      </c>
    </row>
    <row r="4188" spans="2:14" hidden="1" x14ac:dyDescent="0.25">
      <c r="B4188" s="2">
        <v>42657</v>
      </c>
      <c r="C4188" s="7">
        <f>YEAR(base[[#This Row],[Data]])</f>
        <v>2016</v>
      </c>
      <c r="D4188" s="7" t="str">
        <f>UPPER(TEXT(base[[#This Row],[Data]],"mmm"))</f>
        <v>OUT</v>
      </c>
      <c r="E4188" t="s">
        <v>10</v>
      </c>
      <c r="F4188" t="s">
        <v>16</v>
      </c>
      <c r="G4188" t="str">
        <f>PROPER(base[[#This Row],[Evento]]&amp;" "&amp;base[[#This Row],[Tipo]])</f>
        <v>Aniversário Adulto</v>
      </c>
      <c r="H4188" t="s">
        <v>12</v>
      </c>
      <c r="I4188">
        <v>150</v>
      </c>
      <c r="J4188" s="3">
        <f>VLOOKUP(_xlfn.CONCAT(base[[#This Row],[Evento]],base[[#This Row],[Tipo]]),'[1]tabela de preços'!$D$4:$E$14,2,0)</f>
        <v>120</v>
      </c>
      <c r="K4188" s="3">
        <v>18000</v>
      </c>
      <c r="L4188" s="3">
        <v>6676</v>
      </c>
      <c r="M4188" s="3">
        <v>11324</v>
      </c>
      <c r="N4188" t="s">
        <v>24</v>
      </c>
    </row>
    <row r="4189" spans="2:14" hidden="1" x14ac:dyDescent="0.25">
      <c r="B4189" s="2">
        <v>42864</v>
      </c>
      <c r="C4189" s="7">
        <f>YEAR(base[[#This Row],[Data]])</f>
        <v>2017</v>
      </c>
      <c r="D4189" s="7" t="str">
        <f>UPPER(TEXT(base[[#This Row],[Data]],"mmm"))</f>
        <v>MAI</v>
      </c>
      <c r="E4189" t="s">
        <v>21</v>
      </c>
      <c r="F4189" t="s">
        <v>14</v>
      </c>
      <c r="G4189" t="str">
        <f>PROPER(base[[#This Row],[Evento]]&amp;" "&amp;base[[#This Row],[Tipo]])</f>
        <v>15 Anos Teen</v>
      </c>
      <c r="H4189" t="s">
        <v>12</v>
      </c>
      <c r="I4189">
        <v>100</v>
      </c>
      <c r="J4189" s="3">
        <f>VLOOKUP(_xlfn.CONCAT(base[[#This Row],[Evento]],base[[#This Row],[Tipo]]),'[1]tabela de preços'!$D$4:$E$14,2,0)</f>
        <v>90</v>
      </c>
      <c r="K4189" s="3">
        <v>9000</v>
      </c>
      <c r="L4189" s="3">
        <v>4037</v>
      </c>
      <c r="M4189" s="3">
        <v>4963</v>
      </c>
      <c r="N4189" t="s">
        <v>24</v>
      </c>
    </row>
    <row r="4190" spans="2:14" hidden="1" x14ac:dyDescent="0.25">
      <c r="B4190" s="2">
        <v>42707</v>
      </c>
      <c r="C4190" s="7">
        <f>YEAR(base[[#This Row],[Data]])</f>
        <v>2016</v>
      </c>
      <c r="D4190" s="7" t="str">
        <f>UPPER(TEXT(base[[#This Row],[Data]],"mmm"))</f>
        <v>DEZ</v>
      </c>
      <c r="E4190" t="s">
        <v>22</v>
      </c>
      <c r="F4190" t="s">
        <v>16</v>
      </c>
      <c r="G4190" t="str">
        <f>PROPER(base[[#This Row],[Evento]]&amp;" "&amp;base[[#This Row],[Tipo]])</f>
        <v>Despedida Adulto</v>
      </c>
      <c r="H4190" t="s">
        <v>15</v>
      </c>
      <c r="I4190">
        <v>150</v>
      </c>
      <c r="J4190" s="3">
        <f>VLOOKUP(_xlfn.CONCAT(base[[#This Row],[Evento]],base[[#This Row],[Tipo]]),'[1]tabela de preços'!$D$4:$E$14,2,0)</f>
        <v>120</v>
      </c>
      <c r="K4190" s="3">
        <v>18000</v>
      </c>
      <c r="L4190" s="3">
        <v>6190</v>
      </c>
      <c r="M4190" s="3">
        <v>11810</v>
      </c>
      <c r="N4190" t="s">
        <v>24</v>
      </c>
    </row>
    <row r="4191" spans="2:14" hidden="1" x14ac:dyDescent="0.25">
      <c r="B4191" s="2">
        <v>42673</v>
      </c>
      <c r="C4191" s="7">
        <f>YEAR(base[[#This Row],[Data]])</f>
        <v>2016</v>
      </c>
      <c r="D4191" s="7" t="str">
        <f>UPPER(TEXT(base[[#This Row],[Data]],"mmm"))</f>
        <v>OUT</v>
      </c>
      <c r="E4191" t="s">
        <v>10</v>
      </c>
      <c r="F4191" t="s">
        <v>11</v>
      </c>
      <c r="G4191" t="str">
        <f>PROPER(base[[#This Row],[Evento]]&amp;" "&amp;base[[#This Row],[Tipo]])</f>
        <v>Aniversário Infantil</v>
      </c>
      <c r="H4191" t="s">
        <v>12</v>
      </c>
      <c r="I4191">
        <v>50</v>
      </c>
      <c r="J4191" s="3">
        <f>VLOOKUP(_xlfn.CONCAT(base[[#This Row],[Evento]],base[[#This Row],[Tipo]]),'[1]tabela de preços'!$D$4:$E$14,2,0)</f>
        <v>70</v>
      </c>
      <c r="K4191" s="3">
        <v>3500</v>
      </c>
      <c r="L4191" s="3">
        <v>1290</v>
      </c>
      <c r="M4191" s="3">
        <v>2210</v>
      </c>
      <c r="N4191" t="s">
        <v>24</v>
      </c>
    </row>
    <row r="4192" spans="2:14" hidden="1" x14ac:dyDescent="0.25">
      <c r="B4192" s="2">
        <v>43024</v>
      </c>
      <c r="C4192" s="7">
        <f>YEAR(base[[#This Row],[Data]])</f>
        <v>2017</v>
      </c>
      <c r="D4192" s="7" t="str">
        <f>UPPER(TEXT(base[[#This Row],[Data]],"mmm"))</f>
        <v>OUT</v>
      </c>
      <c r="E4192" t="s">
        <v>10</v>
      </c>
      <c r="F4192" t="s">
        <v>14</v>
      </c>
      <c r="G4192" t="str">
        <f>PROPER(base[[#This Row],[Evento]]&amp;" "&amp;base[[#This Row],[Tipo]])</f>
        <v>Aniversário Teen</v>
      </c>
      <c r="H4192" t="s">
        <v>15</v>
      </c>
      <c r="I4192">
        <v>100</v>
      </c>
      <c r="J4192" s="3">
        <f>VLOOKUP(_xlfn.CONCAT(base[[#This Row],[Evento]],base[[#This Row],[Tipo]]),'[1]tabela de preços'!$D$4:$E$14,2,0)</f>
        <v>90</v>
      </c>
      <c r="K4192" s="3">
        <v>9000</v>
      </c>
      <c r="L4192" s="3">
        <v>3669</v>
      </c>
      <c r="M4192" s="3">
        <v>5331</v>
      </c>
      <c r="N4192" t="s">
        <v>24</v>
      </c>
    </row>
    <row r="4193" spans="2:14" hidden="1" x14ac:dyDescent="0.25">
      <c r="B4193" s="2">
        <v>42587</v>
      </c>
      <c r="C4193" s="7">
        <f>YEAR(base[[#This Row],[Data]])</f>
        <v>2016</v>
      </c>
      <c r="D4193" s="7" t="str">
        <f>UPPER(TEXT(base[[#This Row],[Data]],"mmm"))</f>
        <v>AGO</v>
      </c>
      <c r="E4193" t="s">
        <v>10</v>
      </c>
      <c r="F4193" t="s">
        <v>16</v>
      </c>
      <c r="G4193" t="str">
        <f>PROPER(base[[#This Row],[Evento]]&amp;" "&amp;base[[#This Row],[Tipo]])</f>
        <v>Aniversário Adulto</v>
      </c>
      <c r="H4193" t="s">
        <v>12</v>
      </c>
      <c r="I4193">
        <v>150</v>
      </c>
      <c r="J4193" s="3">
        <f>VLOOKUP(_xlfn.CONCAT(base[[#This Row],[Evento]],base[[#This Row],[Tipo]]),'[1]tabela de preços'!$D$4:$E$14,2,0)</f>
        <v>120</v>
      </c>
      <c r="K4193" s="3">
        <v>18000</v>
      </c>
      <c r="L4193" s="3">
        <v>7038</v>
      </c>
      <c r="M4193" s="3">
        <v>10962</v>
      </c>
      <c r="N4193" t="s">
        <v>24</v>
      </c>
    </row>
    <row r="4194" spans="2:14" hidden="1" x14ac:dyDescent="0.25">
      <c r="B4194" s="2">
        <v>43026</v>
      </c>
      <c r="C4194" s="7">
        <f>YEAR(base[[#This Row],[Data]])</f>
        <v>2017</v>
      </c>
      <c r="D4194" s="7" t="str">
        <f>UPPER(TEXT(base[[#This Row],[Data]],"mmm"))</f>
        <v>OUT</v>
      </c>
      <c r="E4194" t="s">
        <v>21</v>
      </c>
      <c r="F4194" t="s">
        <v>14</v>
      </c>
      <c r="G4194" t="str">
        <f>PROPER(base[[#This Row],[Evento]]&amp;" "&amp;base[[#This Row],[Tipo]])</f>
        <v>15 Anos Teen</v>
      </c>
      <c r="H4194" t="s">
        <v>12</v>
      </c>
      <c r="I4194">
        <v>100</v>
      </c>
      <c r="J4194" s="3">
        <f>VLOOKUP(_xlfn.CONCAT(base[[#This Row],[Evento]],base[[#This Row],[Tipo]]),'[1]tabela de preços'!$D$4:$E$14,2,0)</f>
        <v>90</v>
      </c>
      <c r="K4194" s="3">
        <v>9000</v>
      </c>
      <c r="L4194" s="3">
        <v>3477</v>
      </c>
      <c r="M4194" s="3">
        <v>5523</v>
      </c>
      <c r="N4194" t="s">
        <v>24</v>
      </c>
    </row>
    <row r="4195" spans="2:14" x14ac:dyDescent="0.25">
      <c r="B4195" s="2">
        <v>42764</v>
      </c>
      <c r="C4195" s="7">
        <f>YEAR(base[[#This Row],[Data]])</f>
        <v>2017</v>
      </c>
      <c r="D4195" s="7" t="str">
        <f>UPPER(TEXT(base[[#This Row],[Data]],"mmm"))</f>
        <v>JAN</v>
      </c>
      <c r="E4195" t="s">
        <v>22</v>
      </c>
      <c r="F4195" t="s">
        <v>16</v>
      </c>
      <c r="G4195" t="str">
        <f>PROPER(base[[#This Row],[Evento]]&amp;" "&amp;base[[#This Row],[Tipo]])</f>
        <v>Despedida Adulto</v>
      </c>
      <c r="H4195" t="s">
        <v>15</v>
      </c>
      <c r="I4195">
        <v>150</v>
      </c>
      <c r="J4195" s="3">
        <f>VLOOKUP(_xlfn.CONCAT(base[[#This Row],[Evento]],base[[#This Row],[Tipo]]),'[1]tabela de preços'!$D$4:$E$14,2,0)</f>
        <v>120</v>
      </c>
      <c r="K4195" s="3">
        <v>18000</v>
      </c>
      <c r="L4195" s="3">
        <v>6616</v>
      </c>
      <c r="M4195" s="3">
        <v>11384</v>
      </c>
      <c r="N4195" t="s">
        <v>24</v>
      </c>
    </row>
    <row r="4196" spans="2:14" hidden="1" x14ac:dyDescent="0.25">
      <c r="B4196" s="2">
        <v>42986</v>
      </c>
      <c r="C4196" s="7">
        <f>YEAR(base[[#This Row],[Data]])</f>
        <v>2017</v>
      </c>
      <c r="D4196" s="7" t="str">
        <f>UPPER(TEXT(base[[#This Row],[Data]],"mmm"))</f>
        <v>SET</v>
      </c>
      <c r="E4196" t="s">
        <v>10</v>
      </c>
      <c r="F4196" t="s">
        <v>11</v>
      </c>
      <c r="G4196" t="str">
        <f>PROPER(base[[#This Row],[Evento]]&amp;" "&amp;base[[#This Row],[Tipo]])</f>
        <v>Aniversário Infantil</v>
      </c>
      <c r="H4196" t="s">
        <v>12</v>
      </c>
      <c r="I4196">
        <v>50</v>
      </c>
      <c r="J4196" s="3">
        <f>VLOOKUP(_xlfn.CONCAT(base[[#This Row],[Evento]],base[[#This Row],[Tipo]]),'[1]tabela de preços'!$D$4:$E$14,2,0)</f>
        <v>70</v>
      </c>
      <c r="K4196" s="3">
        <v>3500</v>
      </c>
      <c r="L4196" s="3">
        <v>1424</v>
      </c>
      <c r="M4196" s="3">
        <v>2076</v>
      </c>
      <c r="N4196" t="s">
        <v>24</v>
      </c>
    </row>
    <row r="4197" spans="2:14" hidden="1" x14ac:dyDescent="0.25">
      <c r="B4197" s="2">
        <v>42902</v>
      </c>
      <c r="C4197" s="7">
        <f>YEAR(base[[#This Row],[Data]])</f>
        <v>2017</v>
      </c>
      <c r="D4197" s="7" t="str">
        <f>UPPER(TEXT(base[[#This Row],[Data]],"mmm"))</f>
        <v>JUN</v>
      </c>
      <c r="E4197" t="s">
        <v>10</v>
      </c>
      <c r="F4197" t="s">
        <v>14</v>
      </c>
      <c r="G4197" t="str">
        <f>PROPER(base[[#This Row],[Evento]]&amp;" "&amp;base[[#This Row],[Tipo]])</f>
        <v>Aniversário Teen</v>
      </c>
      <c r="H4197" t="s">
        <v>15</v>
      </c>
      <c r="I4197">
        <v>100</v>
      </c>
      <c r="J4197" s="3">
        <f>VLOOKUP(_xlfn.CONCAT(base[[#This Row],[Evento]],base[[#This Row],[Tipo]]),'[1]tabela de preços'!$D$4:$E$14,2,0)</f>
        <v>90</v>
      </c>
      <c r="K4197" s="3">
        <v>9000</v>
      </c>
      <c r="L4197" s="3">
        <v>3102</v>
      </c>
      <c r="M4197" s="3">
        <v>5898</v>
      </c>
      <c r="N4197" t="s">
        <v>24</v>
      </c>
    </row>
    <row r="4198" spans="2:14" hidden="1" x14ac:dyDescent="0.25">
      <c r="B4198" s="2">
        <v>42983</v>
      </c>
      <c r="C4198" s="7">
        <f>YEAR(base[[#This Row],[Data]])</f>
        <v>2017</v>
      </c>
      <c r="D4198" s="7" t="str">
        <f>UPPER(TEXT(base[[#This Row],[Data]],"mmm"))</f>
        <v>SET</v>
      </c>
      <c r="E4198" t="s">
        <v>10</v>
      </c>
      <c r="F4198" t="s">
        <v>16</v>
      </c>
      <c r="G4198" t="str">
        <f>PROPER(base[[#This Row],[Evento]]&amp;" "&amp;base[[#This Row],[Tipo]])</f>
        <v>Aniversário Adulto</v>
      </c>
      <c r="H4198" t="s">
        <v>12</v>
      </c>
      <c r="I4198">
        <v>150</v>
      </c>
      <c r="J4198" s="3">
        <f>VLOOKUP(_xlfn.CONCAT(base[[#This Row],[Evento]],base[[#This Row],[Tipo]]),'[1]tabela de preços'!$D$4:$E$14,2,0)</f>
        <v>120</v>
      </c>
      <c r="K4198" s="3">
        <v>18000</v>
      </c>
      <c r="L4198" s="3">
        <v>7611</v>
      </c>
      <c r="M4198" s="3">
        <v>10389</v>
      </c>
      <c r="N4198" t="s">
        <v>24</v>
      </c>
    </row>
    <row r="4199" spans="2:14" hidden="1" x14ac:dyDescent="0.25">
      <c r="B4199" s="2">
        <v>42942</v>
      </c>
      <c r="C4199" s="7">
        <f>YEAR(base[[#This Row],[Data]])</f>
        <v>2017</v>
      </c>
      <c r="D4199" s="7" t="str">
        <f>UPPER(TEXT(base[[#This Row],[Data]],"mmm"))</f>
        <v>JUL</v>
      </c>
      <c r="E4199" t="s">
        <v>21</v>
      </c>
      <c r="F4199" t="s">
        <v>14</v>
      </c>
      <c r="G4199" t="str">
        <f>PROPER(base[[#This Row],[Evento]]&amp;" "&amp;base[[#This Row],[Tipo]])</f>
        <v>15 Anos Teen</v>
      </c>
      <c r="H4199" t="s">
        <v>12</v>
      </c>
      <c r="I4199">
        <v>100</v>
      </c>
      <c r="J4199" s="3">
        <f>VLOOKUP(_xlfn.CONCAT(base[[#This Row],[Evento]],base[[#This Row],[Tipo]]),'[1]tabela de preços'!$D$4:$E$14,2,0)</f>
        <v>90</v>
      </c>
      <c r="K4199" s="3">
        <v>9000</v>
      </c>
      <c r="L4199" s="3">
        <v>3686</v>
      </c>
      <c r="M4199" s="3">
        <v>5314</v>
      </c>
      <c r="N4199" t="s">
        <v>24</v>
      </c>
    </row>
    <row r="4200" spans="2:14" hidden="1" x14ac:dyDescent="0.25">
      <c r="B4200" s="2">
        <v>42398</v>
      </c>
      <c r="C4200" s="7">
        <f>YEAR(base[[#This Row],[Data]])</f>
        <v>2016</v>
      </c>
      <c r="D4200" s="7" t="str">
        <f>UPPER(TEXT(base[[#This Row],[Data]],"mmm"))</f>
        <v>JAN</v>
      </c>
      <c r="E4200" t="s">
        <v>22</v>
      </c>
      <c r="F4200" t="s">
        <v>16</v>
      </c>
      <c r="G4200" t="str">
        <f>PROPER(base[[#This Row],[Evento]]&amp;" "&amp;base[[#This Row],[Tipo]])</f>
        <v>Despedida Adulto</v>
      </c>
      <c r="H4200" t="s">
        <v>15</v>
      </c>
      <c r="I4200">
        <v>150</v>
      </c>
      <c r="J4200" s="3">
        <f>VLOOKUP(_xlfn.CONCAT(base[[#This Row],[Evento]],base[[#This Row],[Tipo]]),'[1]tabela de preços'!$D$4:$E$14,2,0)</f>
        <v>120</v>
      </c>
      <c r="K4200" s="3">
        <v>18000</v>
      </c>
      <c r="L4200" s="3">
        <v>6583</v>
      </c>
      <c r="M4200" s="3">
        <v>11417</v>
      </c>
      <c r="N4200" t="s">
        <v>24</v>
      </c>
    </row>
    <row r="4201" spans="2:14" hidden="1" x14ac:dyDescent="0.25">
      <c r="B4201" s="2">
        <v>42801</v>
      </c>
      <c r="C4201" s="7">
        <f>YEAR(base[[#This Row],[Data]])</f>
        <v>2017</v>
      </c>
      <c r="D4201" s="7" t="str">
        <f>UPPER(TEXT(base[[#This Row],[Data]],"mmm"))</f>
        <v>MAR</v>
      </c>
      <c r="E4201" t="s">
        <v>10</v>
      </c>
      <c r="F4201" t="s">
        <v>11</v>
      </c>
      <c r="G4201" t="str">
        <f>PROPER(base[[#This Row],[Evento]]&amp;" "&amp;base[[#This Row],[Tipo]])</f>
        <v>Aniversário Infantil</v>
      </c>
      <c r="H4201" t="s">
        <v>12</v>
      </c>
      <c r="I4201">
        <v>50</v>
      </c>
      <c r="J4201" s="3">
        <f>VLOOKUP(_xlfn.CONCAT(base[[#This Row],[Evento]],base[[#This Row],[Tipo]]),'[1]tabela de preços'!$D$4:$E$14,2,0)</f>
        <v>70</v>
      </c>
      <c r="K4201" s="3">
        <v>3500</v>
      </c>
      <c r="L4201" s="3">
        <v>1241</v>
      </c>
      <c r="M4201" s="3">
        <v>2259</v>
      </c>
      <c r="N4201" t="s">
        <v>24</v>
      </c>
    </row>
    <row r="4202" spans="2:14" hidden="1" x14ac:dyDescent="0.25">
      <c r="B4202" s="2">
        <v>42722</v>
      </c>
      <c r="C4202" s="7">
        <f>YEAR(base[[#This Row],[Data]])</f>
        <v>2016</v>
      </c>
      <c r="D4202" s="7" t="str">
        <f>UPPER(TEXT(base[[#This Row],[Data]],"mmm"))</f>
        <v>DEZ</v>
      </c>
      <c r="E4202" t="s">
        <v>10</v>
      </c>
      <c r="F4202" t="s">
        <v>14</v>
      </c>
      <c r="G4202" t="str">
        <f>PROPER(base[[#This Row],[Evento]]&amp;" "&amp;base[[#This Row],[Tipo]])</f>
        <v>Aniversário Teen</v>
      </c>
      <c r="H4202" t="s">
        <v>15</v>
      </c>
      <c r="I4202">
        <v>100</v>
      </c>
      <c r="J4202" s="3">
        <f>VLOOKUP(_xlfn.CONCAT(base[[#This Row],[Evento]],base[[#This Row],[Tipo]]),'[1]tabela de preços'!$D$4:$E$14,2,0)</f>
        <v>90</v>
      </c>
      <c r="K4202" s="3">
        <v>9000</v>
      </c>
      <c r="L4202" s="3">
        <v>3271</v>
      </c>
      <c r="M4202" s="3">
        <v>5729</v>
      </c>
      <c r="N4202" t="s">
        <v>24</v>
      </c>
    </row>
    <row r="4203" spans="2:14" x14ac:dyDescent="0.25">
      <c r="B4203" s="2">
        <v>42750</v>
      </c>
      <c r="C4203" s="7">
        <f>YEAR(base[[#This Row],[Data]])</f>
        <v>2017</v>
      </c>
      <c r="D4203" s="7" t="str">
        <f>UPPER(TEXT(base[[#This Row],[Data]],"mmm"))</f>
        <v>JAN</v>
      </c>
      <c r="E4203" t="s">
        <v>10</v>
      </c>
      <c r="F4203" t="s">
        <v>16</v>
      </c>
      <c r="G4203" t="str">
        <f>PROPER(base[[#This Row],[Evento]]&amp;" "&amp;base[[#This Row],[Tipo]])</f>
        <v>Aniversário Adulto</v>
      </c>
      <c r="H4203" t="s">
        <v>12</v>
      </c>
      <c r="I4203">
        <v>150</v>
      </c>
      <c r="J4203" s="3">
        <f>VLOOKUP(_xlfn.CONCAT(base[[#This Row],[Evento]],base[[#This Row],[Tipo]]),'[1]tabela de preços'!$D$4:$E$14,2,0)</f>
        <v>120</v>
      </c>
      <c r="K4203" s="3">
        <v>18000</v>
      </c>
      <c r="L4203" s="3">
        <v>7037</v>
      </c>
      <c r="M4203" s="3">
        <v>10963</v>
      </c>
      <c r="N4203" t="s">
        <v>24</v>
      </c>
    </row>
    <row r="4204" spans="2:14" hidden="1" x14ac:dyDescent="0.25">
      <c r="B4204" s="2">
        <v>42723</v>
      </c>
      <c r="C4204" s="7">
        <f>YEAR(base[[#This Row],[Data]])</f>
        <v>2016</v>
      </c>
      <c r="D4204" s="7" t="str">
        <f>UPPER(TEXT(base[[#This Row],[Data]],"mmm"))</f>
        <v>DEZ</v>
      </c>
      <c r="E4204" t="s">
        <v>21</v>
      </c>
      <c r="F4204" t="s">
        <v>14</v>
      </c>
      <c r="G4204" t="str">
        <f>PROPER(base[[#This Row],[Evento]]&amp;" "&amp;base[[#This Row],[Tipo]])</f>
        <v>15 Anos Teen</v>
      </c>
      <c r="H4204" t="s">
        <v>12</v>
      </c>
      <c r="I4204">
        <v>100</v>
      </c>
      <c r="J4204" s="3">
        <f>VLOOKUP(_xlfn.CONCAT(base[[#This Row],[Evento]],base[[#This Row],[Tipo]]),'[1]tabela de preços'!$D$4:$E$14,2,0)</f>
        <v>90</v>
      </c>
      <c r="K4204" s="3">
        <v>9000</v>
      </c>
      <c r="L4204" s="3">
        <v>3355</v>
      </c>
      <c r="M4204" s="3">
        <v>5645</v>
      </c>
      <c r="N4204" t="s">
        <v>24</v>
      </c>
    </row>
    <row r="4205" spans="2:14" hidden="1" x14ac:dyDescent="0.25">
      <c r="B4205" s="2">
        <v>42451</v>
      </c>
      <c r="C4205" s="7">
        <f>YEAR(base[[#This Row],[Data]])</f>
        <v>2016</v>
      </c>
      <c r="D4205" s="7" t="str">
        <f>UPPER(TEXT(base[[#This Row],[Data]],"mmm"))</f>
        <v>MAR</v>
      </c>
      <c r="E4205" t="s">
        <v>22</v>
      </c>
      <c r="F4205" t="s">
        <v>16</v>
      </c>
      <c r="G4205" t="str">
        <f>PROPER(base[[#This Row],[Evento]]&amp;" "&amp;base[[#This Row],[Tipo]])</f>
        <v>Despedida Adulto</v>
      </c>
      <c r="H4205" t="s">
        <v>15</v>
      </c>
      <c r="I4205">
        <v>150</v>
      </c>
      <c r="J4205" s="3">
        <f>VLOOKUP(_xlfn.CONCAT(base[[#This Row],[Evento]],base[[#This Row],[Tipo]]),'[1]tabela de preços'!$D$4:$E$14,2,0)</f>
        <v>120</v>
      </c>
      <c r="K4205" s="3">
        <v>18000</v>
      </c>
      <c r="L4205" s="3">
        <v>7016</v>
      </c>
      <c r="M4205" s="3">
        <v>10984</v>
      </c>
      <c r="N4205" t="s">
        <v>24</v>
      </c>
    </row>
    <row r="4206" spans="2:14" hidden="1" x14ac:dyDescent="0.25">
      <c r="B4206" s="2">
        <v>42726</v>
      </c>
      <c r="C4206" s="7">
        <f>YEAR(base[[#This Row],[Data]])</f>
        <v>2016</v>
      </c>
      <c r="D4206" s="7" t="str">
        <f>UPPER(TEXT(base[[#This Row],[Data]],"mmm"))</f>
        <v>DEZ</v>
      </c>
      <c r="E4206" t="s">
        <v>10</v>
      </c>
      <c r="F4206" t="s">
        <v>11</v>
      </c>
      <c r="G4206" t="str">
        <f>PROPER(base[[#This Row],[Evento]]&amp;" "&amp;base[[#This Row],[Tipo]])</f>
        <v>Aniversário Infantil</v>
      </c>
      <c r="H4206" t="s">
        <v>12</v>
      </c>
      <c r="I4206">
        <v>50</v>
      </c>
      <c r="J4206" s="3">
        <f>VLOOKUP(_xlfn.CONCAT(base[[#This Row],[Evento]],base[[#This Row],[Tipo]]),'[1]tabela de preços'!$D$4:$E$14,2,0)</f>
        <v>70</v>
      </c>
      <c r="K4206" s="3">
        <v>3500</v>
      </c>
      <c r="L4206" s="3">
        <v>1516</v>
      </c>
      <c r="M4206" s="3">
        <v>1984</v>
      </c>
      <c r="N4206" t="s">
        <v>24</v>
      </c>
    </row>
    <row r="4207" spans="2:14" hidden="1" x14ac:dyDescent="0.25">
      <c r="B4207" s="2">
        <v>42550</v>
      </c>
      <c r="C4207" s="7">
        <f>YEAR(base[[#This Row],[Data]])</f>
        <v>2016</v>
      </c>
      <c r="D4207" s="7" t="str">
        <f>UPPER(TEXT(base[[#This Row],[Data]],"mmm"))</f>
        <v>JUN</v>
      </c>
      <c r="E4207" t="s">
        <v>10</v>
      </c>
      <c r="F4207" t="s">
        <v>14</v>
      </c>
      <c r="G4207" t="str">
        <f>PROPER(base[[#This Row],[Evento]]&amp;" "&amp;base[[#This Row],[Tipo]])</f>
        <v>Aniversário Teen</v>
      </c>
      <c r="H4207" t="s">
        <v>15</v>
      </c>
      <c r="I4207">
        <v>100</v>
      </c>
      <c r="J4207" s="3">
        <f>VLOOKUP(_xlfn.CONCAT(base[[#This Row],[Evento]],base[[#This Row],[Tipo]]),'[1]tabela de preços'!$D$4:$E$14,2,0)</f>
        <v>90</v>
      </c>
      <c r="K4207" s="3">
        <v>9000</v>
      </c>
      <c r="L4207" s="3">
        <v>3475</v>
      </c>
      <c r="M4207" s="3">
        <v>5525</v>
      </c>
      <c r="N4207" t="s">
        <v>24</v>
      </c>
    </row>
    <row r="4208" spans="2:14" hidden="1" x14ac:dyDescent="0.25">
      <c r="B4208" s="2">
        <v>43043</v>
      </c>
      <c r="C4208" s="7">
        <f>YEAR(base[[#This Row],[Data]])</f>
        <v>2017</v>
      </c>
      <c r="D4208" s="7" t="str">
        <f>UPPER(TEXT(base[[#This Row],[Data]],"mmm"))</f>
        <v>NOV</v>
      </c>
      <c r="E4208" t="s">
        <v>10</v>
      </c>
      <c r="F4208" t="s">
        <v>16</v>
      </c>
      <c r="G4208" t="str">
        <f>PROPER(base[[#This Row],[Evento]]&amp;" "&amp;base[[#This Row],[Tipo]])</f>
        <v>Aniversário Adulto</v>
      </c>
      <c r="H4208" t="s">
        <v>12</v>
      </c>
      <c r="I4208">
        <v>150</v>
      </c>
      <c r="J4208" s="3">
        <f>VLOOKUP(_xlfn.CONCAT(base[[#This Row],[Evento]],base[[#This Row],[Tipo]]),'[1]tabela de preços'!$D$4:$E$14,2,0)</f>
        <v>120</v>
      </c>
      <c r="K4208" s="3">
        <v>18000</v>
      </c>
      <c r="L4208" s="3">
        <v>7399</v>
      </c>
      <c r="M4208" s="3">
        <v>10601</v>
      </c>
      <c r="N4208" t="s">
        <v>24</v>
      </c>
    </row>
    <row r="4209" spans="2:14" hidden="1" x14ac:dyDescent="0.25">
      <c r="B4209" s="2">
        <v>42565</v>
      </c>
      <c r="C4209" s="7">
        <f>YEAR(base[[#This Row],[Data]])</f>
        <v>2016</v>
      </c>
      <c r="D4209" s="7" t="str">
        <f>UPPER(TEXT(base[[#This Row],[Data]],"mmm"))</f>
        <v>JUL</v>
      </c>
      <c r="E4209" t="s">
        <v>21</v>
      </c>
      <c r="F4209" t="s">
        <v>14</v>
      </c>
      <c r="G4209" t="str">
        <f>PROPER(base[[#This Row],[Evento]]&amp;" "&amp;base[[#This Row],[Tipo]])</f>
        <v>15 Anos Teen</v>
      </c>
      <c r="H4209" t="s">
        <v>12</v>
      </c>
      <c r="I4209">
        <v>100</v>
      </c>
      <c r="J4209" s="3">
        <f>VLOOKUP(_xlfn.CONCAT(base[[#This Row],[Evento]],base[[#This Row],[Tipo]]),'[1]tabela de preços'!$D$4:$E$14,2,0)</f>
        <v>90</v>
      </c>
      <c r="K4209" s="3">
        <v>9000</v>
      </c>
      <c r="L4209" s="3">
        <v>3516</v>
      </c>
      <c r="M4209" s="3">
        <v>5484</v>
      </c>
      <c r="N4209" t="s">
        <v>24</v>
      </c>
    </row>
    <row r="4210" spans="2:14" x14ac:dyDescent="0.25">
      <c r="B4210" s="2">
        <v>42747</v>
      </c>
      <c r="C4210" s="7">
        <f>YEAR(base[[#This Row],[Data]])</f>
        <v>2017</v>
      </c>
      <c r="D4210" s="7" t="str">
        <f>UPPER(TEXT(base[[#This Row],[Data]],"mmm"))</f>
        <v>JAN</v>
      </c>
      <c r="E4210" t="s">
        <v>22</v>
      </c>
      <c r="F4210" t="s">
        <v>16</v>
      </c>
      <c r="G4210" t="str">
        <f>PROPER(base[[#This Row],[Evento]]&amp;" "&amp;base[[#This Row],[Tipo]])</f>
        <v>Despedida Adulto</v>
      </c>
      <c r="H4210" t="s">
        <v>15</v>
      </c>
      <c r="I4210">
        <v>150</v>
      </c>
      <c r="J4210" s="3">
        <f>VLOOKUP(_xlfn.CONCAT(base[[#This Row],[Evento]],base[[#This Row],[Tipo]]),'[1]tabela de preços'!$D$4:$E$14,2,0)</f>
        <v>120</v>
      </c>
      <c r="K4210" s="3">
        <v>18000</v>
      </c>
      <c r="L4210" s="3">
        <v>7317</v>
      </c>
      <c r="M4210" s="3">
        <v>10683</v>
      </c>
      <c r="N4210" t="s">
        <v>24</v>
      </c>
    </row>
    <row r="4211" spans="2:14" hidden="1" x14ac:dyDescent="0.25">
      <c r="B4211" s="2">
        <v>42416</v>
      </c>
      <c r="C4211" s="7">
        <f>YEAR(base[[#This Row],[Data]])</f>
        <v>2016</v>
      </c>
      <c r="D4211" s="7" t="str">
        <f>UPPER(TEXT(base[[#This Row],[Data]],"mmm"))</f>
        <v>FEV</v>
      </c>
      <c r="E4211" t="s">
        <v>10</v>
      </c>
      <c r="F4211" t="s">
        <v>11</v>
      </c>
      <c r="G4211" t="str">
        <f>PROPER(base[[#This Row],[Evento]]&amp;" "&amp;base[[#This Row],[Tipo]])</f>
        <v>Aniversário Infantil</v>
      </c>
      <c r="H4211" t="s">
        <v>12</v>
      </c>
      <c r="I4211">
        <v>50</v>
      </c>
      <c r="J4211" s="3">
        <f>VLOOKUP(_xlfn.CONCAT(base[[#This Row],[Evento]],base[[#This Row],[Tipo]]),'[1]tabela de preços'!$D$4:$E$14,2,0)</f>
        <v>70</v>
      </c>
      <c r="K4211" s="3">
        <v>3500</v>
      </c>
      <c r="L4211" s="3">
        <v>1459</v>
      </c>
      <c r="M4211" s="3">
        <v>2041</v>
      </c>
      <c r="N4211" t="s">
        <v>24</v>
      </c>
    </row>
    <row r="4212" spans="2:14" hidden="1" x14ac:dyDescent="0.25">
      <c r="B4212" s="2">
        <v>42476</v>
      </c>
      <c r="C4212" s="7">
        <f>YEAR(base[[#This Row],[Data]])</f>
        <v>2016</v>
      </c>
      <c r="D4212" s="7" t="str">
        <f>UPPER(TEXT(base[[#This Row],[Data]],"mmm"))</f>
        <v>ABR</v>
      </c>
      <c r="E4212" t="s">
        <v>10</v>
      </c>
      <c r="F4212" t="s">
        <v>14</v>
      </c>
      <c r="G4212" t="str">
        <f>PROPER(base[[#This Row],[Evento]]&amp;" "&amp;base[[#This Row],[Tipo]])</f>
        <v>Aniversário Teen</v>
      </c>
      <c r="H4212" t="s">
        <v>15</v>
      </c>
      <c r="I4212">
        <v>100</v>
      </c>
      <c r="J4212" s="3">
        <f>VLOOKUP(_xlfn.CONCAT(base[[#This Row],[Evento]],base[[#This Row],[Tipo]]),'[1]tabela de preços'!$D$4:$E$14,2,0)</f>
        <v>90</v>
      </c>
      <c r="K4212" s="3">
        <v>9000</v>
      </c>
      <c r="L4212" s="3">
        <v>3455</v>
      </c>
      <c r="M4212" s="3">
        <v>5545</v>
      </c>
      <c r="N4212" t="s">
        <v>24</v>
      </c>
    </row>
    <row r="4213" spans="2:14" hidden="1" x14ac:dyDescent="0.25">
      <c r="B4213" s="2">
        <v>42593</v>
      </c>
      <c r="C4213" s="7">
        <f>YEAR(base[[#This Row],[Data]])</f>
        <v>2016</v>
      </c>
      <c r="D4213" s="7" t="str">
        <f>UPPER(TEXT(base[[#This Row],[Data]],"mmm"))</f>
        <v>AGO</v>
      </c>
      <c r="E4213" t="s">
        <v>10</v>
      </c>
      <c r="F4213" t="s">
        <v>16</v>
      </c>
      <c r="G4213" t="str">
        <f>PROPER(base[[#This Row],[Evento]]&amp;" "&amp;base[[#This Row],[Tipo]])</f>
        <v>Aniversário Adulto</v>
      </c>
      <c r="H4213" t="s">
        <v>12</v>
      </c>
      <c r="I4213">
        <v>150</v>
      </c>
      <c r="J4213" s="3">
        <f>VLOOKUP(_xlfn.CONCAT(base[[#This Row],[Evento]],base[[#This Row],[Tipo]]),'[1]tabela de preços'!$D$4:$E$14,2,0)</f>
        <v>120</v>
      </c>
      <c r="K4213" s="3">
        <v>18000</v>
      </c>
      <c r="L4213" s="3">
        <v>7222</v>
      </c>
      <c r="M4213" s="3">
        <v>10778</v>
      </c>
      <c r="N4213" t="s">
        <v>24</v>
      </c>
    </row>
    <row r="4214" spans="2:14" hidden="1" x14ac:dyDescent="0.25">
      <c r="B4214" s="2">
        <v>43022</v>
      </c>
      <c r="C4214" s="7">
        <f>YEAR(base[[#This Row],[Data]])</f>
        <v>2017</v>
      </c>
      <c r="D4214" s="7" t="str">
        <f>UPPER(TEXT(base[[#This Row],[Data]],"mmm"))</f>
        <v>OUT</v>
      </c>
      <c r="E4214" t="s">
        <v>21</v>
      </c>
      <c r="F4214" t="s">
        <v>14</v>
      </c>
      <c r="G4214" t="str">
        <f>PROPER(base[[#This Row],[Evento]]&amp;" "&amp;base[[#This Row],[Tipo]])</f>
        <v>15 Anos Teen</v>
      </c>
      <c r="H4214" t="s">
        <v>12</v>
      </c>
      <c r="I4214">
        <v>100</v>
      </c>
      <c r="J4214" s="3">
        <f>VLOOKUP(_xlfn.CONCAT(base[[#This Row],[Evento]],base[[#This Row],[Tipo]]),'[1]tabela de preços'!$D$4:$E$14,2,0)</f>
        <v>90</v>
      </c>
      <c r="K4214" s="3">
        <v>9000</v>
      </c>
      <c r="L4214" s="3">
        <v>3428</v>
      </c>
      <c r="M4214" s="3">
        <v>5572</v>
      </c>
      <c r="N4214" t="s">
        <v>24</v>
      </c>
    </row>
    <row r="4215" spans="2:14" hidden="1" x14ac:dyDescent="0.25">
      <c r="B4215" s="2">
        <v>42705</v>
      </c>
      <c r="C4215" s="7">
        <f>YEAR(base[[#This Row],[Data]])</f>
        <v>2016</v>
      </c>
      <c r="D4215" s="7" t="str">
        <f>UPPER(TEXT(base[[#This Row],[Data]],"mmm"))</f>
        <v>DEZ</v>
      </c>
      <c r="E4215" t="s">
        <v>22</v>
      </c>
      <c r="F4215" t="s">
        <v>16</v>
      </c>
      <c r="G4215" t="str">
        <f>PROPER(base[[#This Row],[Evento]]&amp;" "&amp;base[[#This Row],[Tipo]])</f>
        <v>Despedida Adulto</v>
      </c>
      <c r="H4215" t="s">
        <v>15</v>
      </c>
      <c r="I4215">
        <v>150</v>
      </c>
      <c r="J4215" s="3">
        <f>VLOOKUP(_xlfn.CONCAT(base[[#This Row],[Evento]],base[[#This Row],[Tipo]]),'[1]tabela de preços'!$D$4:$E$14,2,0)</f>
        <v>120</v>
      </c>
      <c r="K4215" s="3">
        <v>18000</v>
      </c>
      <c r="L4215" s="3">
        <v>6675</v>
      </c>
      <c r="M4215" s="3">
        <v>11325</v>
      </c>
      <c r="N4215" t="s">
        <v>24</v>
      </c>
    </row>
    <row r="4216" spans="2:14" hidden="1" x14ac:dyDescent="0.25">
      <c r="B4216" s="2">
        <v>42526</v>
      </c>
      <c r="C4216" s="7">
        <f>YEAR(base[[#This Row],[Data]])</f>
        <v>2016</v>
      </c>
      <c r="D4216" s="7" t="str">
        <f>UPPER(TEXT(base[[#This Row],[Data]],"mmm"))</f>
        <v>JUN</v>
      </c>
      <c r="E4216" t="s">
        <v>10</v>
      </c>
      <c r="F4216" t="s">
        <v>11</v>
      </c>
      <c r="G4216" t="str">
        <f>PROPER(base[[#This Row],[Evento]]&amp;" "&amp;base[[#This Row],[Tipo]])</f>
        <v>Aniversário Infantil</v>
      </c>
      <c r="H4216" t="s">
        <v>12</v>
      </c>
      <c r="I4216">
        <v>50</v>
      </c>
      <c r="J4216" s="3">
        <f>VLOOKUP(_xlfn.CONCAT(base[[#This Row],[Evento]],base[[#This Row],[Tipo]]),'[1]tabela de preços'!$D$4:$E$14,2,0)</f>
        <v>70</v>
      </c>
      <c r="K4216" s="3">
        <v>3500</v>
      </c>
      <c r="L4216" s="3">
        <v>1318</v>
      </c>
      <c r="M4216" s="3">
        <v>2182</v>
      </c>
      <c r="N4216" t="s">
        <v>24</v>
      </c>
    </row>
    <row r="4217" spans="2:14" hidden="1" x14ac:dyDescent="0.25">
      <c r="B4217" s="2">
        <v>42465</v>
      </c>
      <c r="C4217" s="7">
        <f>YEAR(base[[#This Row],[Data]])</f>
        <v>2016</v>
      </c>
      <c r="D4217" s="7" t="str">
        <f>UPPER(TEXT(base[[#This Row],[Data]],"mmm"))</f>
        <v>ABR</v>
      </c>
      <c r="E4217" t="s">
        <v>10</v>
      </c>
      <c r="F4217" t="s">
        <v>14</v>
      </c>
      <c r="G4217" t="str">
        <f>PROPER(base[[#This Row],[Evento]]&amp;" "&amp;base[[#This Row],[Tipo]])</f>
        <v>Aniversário Teen</v>
      </c>
      <c r="H4217" t="s">
        <v>15</v>
      </c>
      <c r="I4217">
        <v>100</v>
      </c>
      <c r="J4217" s="3">
        <f>VLOOKUP(_xlfn.CONCAT(base[[#This Row],[Evento]],base[[#This Row],[Tipo]]),'[1]tabela de preços'!$D$4:$E$14,2,0)</f>
        <v>90</v>
      </c>
      <c r="K4217" s="3">
        <v>9000</v>
      </c>
      <c r="L4217" s="3">
        <v>3546</v>
      </c>
      <c r="M4217" s="3">
        <v>5454</v>
      </c>
      <c r="N4217" t="s">
        <v>24</v>
      </c>
    </row>
    <row r="4218" spans="2:14" x14ac:dyDescent="0.25">
      <c r="B4218" s="2">
        <v>42753</v>
      </c>
      <c r="C4218" s="7">
        <f>YEAR(base[[#This Row],[Data]])</f>
        <v>2017</v>
      </c>
      <c r="D4218" s="7" t="str">
        <f>UPPER(TEXT(base[[#This Row],[Data]],"mmm"))</f>
        <v>JAN</v>
      </c>
      <c r="E4218" t="s">
        <v>10</v>
      </c>
      <c r="F4218" t="s">
        <v>16</v>
      </c>
      <c r="G4218" t="str">
        <f>PROPER(base[[#This Row],[Evento]]&amp;" "&amp;base[[#This Row],[Tipo]])</f>
        <v>Aniversário Adulto</v>
      </c>
      <c r="H4218" t="s">
        <v>12</v>
      </c>
      <c r="I4218">
        <v>150</v>
      </c>
      <c r="J4218" s="3">
        <f>VLOOKUP(_xlfn.CONCAT(base[[#This Row],[Evento]],base[[#This Row],[Tipo]]),'[1]tabela de preços'!$D$4:$E$14,2,0)</f>
        <v>120</v>
      </c>
      <c r="K4218" s="3">
        <v>18000</v>
      </c>
      <c r="L4218" s="3">
        <v>6915</v>
      </c>
      <c r="M4218" s="3">
        <v>11085</v>
      </c>
      <c r="N4218" t="s">
        <v>24</v>
      </c>
    </row>
    <row r="4219" spans="2:14" hidden="1" x14ac:dyDescent="0.25">
      <c r="B4219" s="2">
        <v>42709</v>
      </c>
      <c r="C4219" s="7">
        <f>YEAR(base[[#This Row],[Data]])</f>
        <v>2016</v>
      </c>
      <c r="D4219" s="7" t="str">
        <f>UPPER(TEXT(base[[#This Row],[Data]],"mmm"))</f>
        <v>DEZ</v>
      </c>
      <c r="E4219" t="s">
        <v>21</v>
      </c>
      <c r="F4219" t="s">
        <v>14</v>
      </c>
      <c r="G4219" t="str">
        <f>PROPER(base[[#This Row],[Evento]]&amp;" "&amp;base[[#This Row],[Tipo]])</f>
        <v>15 Anos Teen</v>
      </c>
      <c r="H4219" t="s">
        <v>12</v>
      </c>
      <c r="I4219">
        <v>100</v>
      </c>
      <c r="J4219" s="3">
        <f>VLOOKUP(_xlfn.CONCAT(base[[#This Row],[Evento]],base[[#This Row],[Tipo]]),'[1]tabela de preços'!$D$4:$E$14,2,0)</f>
        <v>90</v>
      </c>
      <c r="K4219" s="3">
        <v>9000</v>
      </c>
      <c r="L4219" s="3">
        <v>3077</v>
      </c>
      <c r="M4219" s="3">
        <v>5923</v>
      </c>
      <c r="N4219" t="s">
        <v>24</v>
      </c>
    </row>
    <row r="4220" spans="2:14" hidden="1" x14ac:dyDescent="0.25">
      <c r="B4220" s="2">
        <v>42894</v>
      </c>
      <c r="C4220" s="7">
        <f>YEAR(base[[#This Row],[Data]])</f>
        <v>2017</v>
      </c>
      <c r="D4220" s="7" t="str">
        <f>UPPER(TEXT(base[[#This Row],[Data]],"mmm"))</f>
        <v>JUN</v>
      </c>
      <c r="E4220" t="s">
        <v>22</v>
      </c>
      <c r="F4220" t="s">
        <v>16</v>
      </c>
      <c r="G4220" t="str">
        <f>PROPER(base[[#This Row],[Evento]]&amp;" "&amp;base[[#This Row],[Tipo]])</f>
        <v>Despedida Adulto</v>
      </c>
      <c r="H4220" t="s">
        <v>15</v>
      </c>
      <c r="I4220">
        <v>150</v>
      </c>
      <c r="J4220" s="3">
        <f>VLOOKUP(_xlfn.CONCAT(base[[#This Row],[Evento]],base[[#This Row],[Tipo]]),'[1]tabela de preços'!$D$4:$E$14,2,0)</f>
        <v>120</v>
      </c>
      <c r="K4220" s="3">
        <v>18000</v>
      </c>
      <c r="L4220" s="3">
        <v>7116</v>
      </c>
      <c r="M4220" s="3">
        <v>10884</v>
      </c>
      <c r="N4220" t="s">
        <v>24</v>
      </c>
    </row>
    <row r="4221" spans="2:14" hidden="1" x14ac:dyDescent="0.25">
      <c r="B4221" s="2">
        <v>42940</v>
      </c>
      <c r="C4221" s="7">
        <f>YEAR(base[[#This Row],[Data]])</f>
        <v>2017</v>
      </c>
      <c r="D4221" s="7" t="str">
        <f>UPPER(TEXT(base[[#This Row],[Data]],"mmm"))</f>
        <v>JUL</v>
      </c>
      <c r="E4221" t="s">
        <v>10</v>
      </c>
      <c r="F4221" t="s">
        <v>11</v>
      </c>
      <c r="G4221" t="str">
        <f>PROPER(base[[#This Row],[Evento]]&amp;" "&amp;base[[#This Row],[Tipo]])</f>
        <v>Aniversário Infantil</v>
      </c>
      <c r="H4221" t="s">
        <v>12</v>
      </c>
      <c r="I4221">
        <v>50</v>
      </c>
      <c r="J4221" s="3">
        <f>VLOOKUP(_xlfn.CONCAT(base[[#This Row],[Evento]],base[[#This Row],[Tipo]]),'[1]tabela de preços'!$D$4:$E$14,2,0)</f>
        <v>70</v>
      </c>
      <c r="K4221" s="3">
        <v>3500</v>
      </c>
      <c r="L4221" s="3">
        <v>1449</v>
      </c>
      <c r="M4221" s="3">
        <v>2051</v>
      </c>
      <c r="N4221" t="s">
        <v>24</v>
      </c>
    </row>
    <row r="4222" spans="2:14" hidden="1" x14ac:dyDescent="0.25">
      <c r="B4222" s="2">
        <v>42698</v>
      </c>
      <c r="C4222" s="7">
        <f>YEAR(base[[#This Row],[Data]])</f>
        <v>2016</v>
      </c>
      <c r="D4222" s="7" t="str">
        <f>UPPER(TEXT(base[[#This Row],[Data]],"mmm"))</f>
        <v>NOV</v>
      </c>
      <c r="E4222" t="s">
        <v>10</v>
      </c>
      <c r="F4222" t="s">
        <v>14</v>
      </c>
      <c r="G4222" t="str">
        <f>PROPER(base[[#This Row],[Evento]]&amp;" "&amp;base[[#This Row],[Tipo]])</f>
        <v>Aniversário Teen</v>
      </c>
      <c r="H4222" t="s">
        <v>15</v>
      </c>
      <c r="I4222">
        <v>100</v>
      </c>
      <c r="J4222" s="3">
        <f>VLOOKUP(_xlfn.CONCAT(base[[#This Row],[Evento]],base[[#This Row],[Tipo]]),'[1]tabela de preços'!$D$4:$E$14,2,0)</f>
        <v>90</v>
      </c>
      <c r="K4222" s="3">
        <v>9000</v>
      </c>
      <c r="L4222" s="3">
        <v>3942</v>
      </c>
      <c r="M4222" s="3">
        <v>5058</v>
      </c>
      <c r="N4222" t="s">
        <v>24</v>
      </c>
    </row>
    <row r="4223" spans="2:14" hidden="1" x14ac:dyDescent="0.25">
      <c r="B4223" s="2">
        <v>42896</v>
      </c>
      <c r="C4223" s="7">
        <f>YEAR(base[[#This Row],[Data]])</f>
        <v>2017</v>
      </c>
      <c r="D4223" s="7" t="str">
        <f>UPPER(TEXT(base[[#This Row],[Data]],"mmm"))</f>
        <v>JUN</v>
      </c>
      <c r="E4223" t="s">
        <v>10</v>
      </c>
      <c r="F4223" t="s">
        <v>16</v>
      </c>
      <c r="G4223" t="str">
        <f>PROPER(base[[#This Row],[Evento]]&amp;" "&amp;base[[#This Row],[Tipo]])</f>
        <v>Aniversário Adulto</v>
      </c>
      <c r="H4223" t="s">
        <v>12</v>
      </c>
      <c r="I4223">
        <v>150</v>
      </c>
      <c r="J4223" s="3">
        <f>VLOOKUP(_xlfn.CONCAT(base[[#This Row],[Evento]],base[[#This Row],[Tipo]]),'[1]tabela de preços'!$D$4:$E$14,2,0)</f>
        <v>120</v>
      </c>
      <c r="K4223" s="3">
        <v>18000</v>
      </c>
      <c r="L4223" s="3">
        <v>7365</v>
      </c>
      <c r="M4223" s="3">
        <v>10635</v>
      </c>
      <c r="N4223" t="s">
        <v>24</v>
      </c>
    </row>
    <row r="4224" spans="2:14" hidden="1" x14ac:dyDescent="0.25">
      <c r="B4224" s="2">
        <v>42538</v>
      </c>
      <c r="C4224" s="7">
        <f>YEAR(base[[#This Row],[Data]])</f>
        <v>2016</v>
      </c>
      <c r="D4224" s="7" t="str">
        <f>UPPER(TEXT(base[[#This Row],[Data]],"mmm"))</f>
        <v>JUN</v>
      </c>
      <c r="E4224" t="s">
        <v>21</v>
      </c>
      <c r="F4224" t="s">
        <v>14</v>
      </c>
      <c r="G4224" t="str">
        <f>PROPER(base[[#This Row],[Evento]]&amp;" "&amp;base[[#This Row],[Tipo]])</f>
        <v>15 Anos Teen</v>
      </c>
      <c r="H4224" t="s">
        <v>12</v>
      </c>
      <c r="I4224">
        <v>100</v>
      </c>
      <c r="J4224" s="3">
        <f>VLOOKUP(_xlfn.CONCAT(base[[#This Row],[Evento]],base[[#This Row],[Tipo]]),'[1]tabela de preços'!$D$4:$E$14,2,0)</f>
        <v>90</v>
      </c>
      <c r="K4224" s="3">
        <v>9000</v>
      </c>
      <c r="L4224" s="3">
        <v>3996</v>
      </c>
      <c r="M4224" s="3">
        <v>5004</v>
      </c>
      <c r="N4224" t="s">
        <v>24</v>
      </c>
    </row>
    <row r="4225" spans="2:14" hidden="1" x14ac:dyDescent="0.25">
      <c r="B4225" s="2">
        <v>42909</v>
      </c>
      <c r="C4225" s="7">
        <f>YEAR(base[[#This Row],[Data]])</f>
        <v>2017</v>
      </c>
      <c r="D4225" s="7" t="str">
        <f>UPPER(TEXT(base[[#This Row],[Data]],"mmm"))</f>
        <v>JUN</v>
      </c>
      <c r="E4225" t="s">
        <v>22</v>
      </c>
      <c r="F4225" t="s">
        <v>16</v>
      </c>
      <c r="G4225" t="str">
        <f>PROPER(base[[#This Row],[Evento]]&amp;" "&amp;base[[#This Row],[Tipo]])</f>
        <v>Despedida Adulto</v>
      </c>
      <c r="H4225" t="s">
        <v>15</v>
      </c>
      <c r="I4225">
        <v>150</v>
      </c>
      <c r="J4225" s="3">
        <f>VLOOKUP(_xlfn.CONCAT(base[[#This Row],[Evento]],base[[#This Row],[Tipo]]),'[1]tabela de preços'!$D$4:$E$14,2,0)</f>
        <v>120</v>
      </c>
      <c r="K4225" s="3">
        <v>18000</v>
      </c>
      <c r="L4225" s="3">
        <v>6730</v>
      </c>
      <c r="M4225" s="3">
        <v>11270</v>
      </c>
      <c r="N4225" t="s">
        <v>24</v>
      </c>
    </row>
    <row r="4226" spans="2:14" hidden="1" x14ac:dyDescent="0.25">
      <c r="B4226" s="2">
        <v>42773</v>
      </c>
      <c r="C4226" s="7">
        <f>YEAR(base[[#This Row],[Data]])</f>
        <v>2017</v>
      </c>
      <c r="D4226" s="7" t="str">
        <f>UPPER(TEXT(base[[#This Row],[Data]],"mmm"))</f>
        <v>FEV</v>
      </c>
      <c r="E4226" t="s">
        <v>10</v>
      </c>
      <c r="F4226" t="s">
        <v>11</v>
      </c>
      <c r="G4226" t="str">
        <f>PROPER(base[[#This Row],[Evento]]&amp;" "&amp;base[[#This Row],[Tipo]])</f>
        <v>Aniversário Infantil</v>
      </c>
      <c r="H4226" t="s">
        <v>12</v>
      </c>
      <c r="I4226">
        <v>50</v>
      </c>
      <c r="J4226" s="3">
        <f>VLOOKUP(_xlfn.CONCAT(base[[#This Row],[Evento]],base[[#This Row],[Tipo]]),'[1]tabela de preços'!$D$4:$E$14,2,0)</f>
        <v>70</v>
      </c>
      <c r="K4226" s="3">
        <v>3500</v>
      </c>
      <c r="L4226" s="3">
        <v>1183</v>
      </c>
      <c r="M4226" s="3">
        <v>2317</v>
      </c>
      <c r="N4226" t="s">
        <v>24</v>
      </c>
    </row>
    <row r="4227" spans="2:14" hidden="1" x14ac:dyDescent="0.25">
      <c r="B4227" s="2">
        <v>42646</v>
      </c>
      <c r="C4227" s="7">
        <f>YEAR(base[[#This Row],[Data]])</f>
        <v>2016</v>
      </c>
      <c r="D4227" s="7" t="str">
        <f>UPPER(TEXT(base[[#This Row],[Data]],"mmm"))</f>
        <v>OUT</v>
      </c>
      <c r="E4227" t="s">
        <v>10</v>
      </c>
      <c r="F4227" t="s">
        <v>14</v>
      </c>
      <c r="G4227" t="str">
        <f>PROPER(base[[#This Row],[Evento]]&amp;" "&amp;base[[#This Row],[Tipo]])</f>
        <v>Aniversário Teen</v>
      </c>
      <c r="H4227" t="s">
        <v>15</v>
      </c>
      <c r="I4227">
        <v>100</v>
      </c>
      <c r="J4227" s="3">
        <f>VLOOKUP(_xlfn.CONCAT(base[[#This Row],[Evento]],base[[#This Row],[Tipo]]),'[1]tabela de preços'!$D$4:$E$14,2,0)</f>
        <v>90</v>
      </c>
      <c r="K4227" s="3">
        <v>9000</v>
      </c>
      <c r="L4227" s="3">
        <v>3109</v>
      </c>
      <c r="M4227" s="3">
        <v>5891</v>
      </c>
      <c r="N4227" t="s">
        <v>24</v>
      </c>
    </row>
    <row r="4228" spans="2:14" hidden="1" x14ac:dyDescent="0.25">
      <c r="B4228" s="2">
        <v>42571</v>
      </c>
      <c r="C4228" s="7">
        <f>YEAR(base[[#This Row],[Data]])</f>
        <v>2016</v>
      </c>
      <c r="D4228" s="7" t="str">
        <f>UPPER(TEXT(base[[#This Row],[Data]],"mmm"))</f>
        <v>JUL</v>
      </c>
      <c r="E4228" t="s">
        <v>10</v>
      </c>
      <c r="F4228" t="s">
        <v>16</v>
      </c>
      <c r="G4228" t="str">
        <f>PROPER(base[[#This Row],[Evento]]&amp;" "&amp;base[[#This Row],[Tipo]])</f>
        <v>Aniversário Adulto</v>
      </c>
      <c r="H4228" t="s">
        <v>12</v>
      </c>
      <c r="I4228">
        <v>150</v>
      </c>
      <c r="J4228" s="3">
        <f>VLOOKUP(_xlfn.CONCAT(base[[#This Row],[Evento]],base[[#This Row],[Tipo]]),'[1]tabela de preços'!$D$4:$E$14,2,0)</f>
        <v>120</v>
      </c>
      <c r="K4228" s="3">
        <v>18000</v>
      </c>
      <c r="L4228" s="3">
        <v>6579</v>
      </c>
      <c r="M4228" s="3">
        <v>11421</v>
      </c>
      <c r="N4228" t="s">
        <v>24</v>
      </c>
    </row>
    <row r="4229" spans="2:14" hidden="1" x14ac:dyDescent="0.25">
      <c r="B4229" s="2">
        <v>42600</v>
      </c>
      <c r="C4229" s="7">
        <f>YEAR(base[[#This Row],[Data]])</f>
        <v>2016</v>
      </c>
      <c r="D4229" s="7" t="str">
        <f>UPPER(TEXT(base[[#This Row],[Data]],"mmm"))</f>
        <v>AGO</v>
      </c>
      <c r="E4229" t="s">
        <v>21</v>
      </c>
      <c r="F4229" t="s">
        <v>14</v>
      </c>
      <c r="G4229" t="str">
        <f>PROPER(base[[#This Row],[Evento]]&amp;" "&amp;base[[#This Row],[Tipo]])</f>
        <v>15 Anos Teen</v>
      </c>
      <c r="H4229" t="s">
        <v>12</v>
      </c>
      <c r="I4229">
        <v>100</v>
      </c>
      <c r="J4229" s="3">
        <f>VLOOKUP(_xlfn.CONCAT(base[[#This Row],[Evento]],base[[#This Row],[Tipo]]),'[1]tabela de preços'!$D$4:$E$14,2,0)</f>
        <v>90</v>
      </c>
      <c r="K4229" s="3">
        <v>9000</v>
      </c>
      <c r="L4229" s="3">
        <v>3406</v>
      </c>
      <c r="M4229" s="3">
        <v>5594</v>
      </c>
      <c r="N4229" t="s">
        <v>24</v>
      </c>
    </row>
    <row r="4230" spans="2:14" hidden="1" x14ac:dyDescent="0.25">
      <c r="B4230" s="2">
        <v>42911</v>
      </c>
      <c r="C4230" s="7">
        <f>YEAR(base[[#This Row],[Data]])</f>
        <v>2017</v>
      </c>
      <c r="D4230" s="7" t="str">
        <f>UPPER(TEXT(base[[#This Row],[Data]],"mmm"))</f>
        <v>JUN</v>
      </c>
      <c r="E4230" t="s">
        <v>22</v>
      </c>
      <c r="F4230" t="s">
        <v>16</v>
      </c>
      <c r="G4230" t="str">
        <f>PROPER(base[[#This Row],[Evento]]&amp;" "&amp;base[[#This Row],[Tipo]])</f>
        <v>Despedida Adulto</v>
      </c>
      <c r="H4230" t="s">
        <v>15</v>
      </c>
      <c r="I4230">
        <v>150</v>
      </c>
      <c r="J4230" s="3">
        <f>VLOOKUP(_xlfn.CONCAT(base[[#This Row],[Evento]],base[[#This Row],[Tipo]]),'[1]tabela de preços'!$D$4:$E$14,2,0)</f>
        <v>120</v>
      </c>
      <c r="K4230" s="3">
        <v>18000</v>
      </c>
      <c r="L4230" s="3">
        <v>7975</v>
      </c>
      <c r="M4230" s="3">
        <v>10025</v>
      </c>
      <c r="N4230" t="s">
        <v>24</v>
      </c>
    </row>
    <row r="4231" spans="2:14" hidden="1" x14ac:dyDescent="0.25">
      <c r="B4231" s="2">
        <v>42985</v>
      </c>
      <c r="C4231" s="7">
        <f>YEAR(base[[#This Row],[Data]])</f>
        <v>2017</v>
      </c>
      <c r="D4231" s="7" t="str">
        <f>UPPER(TEXT(base[[#This Row],[Data]],"mmm"))</f>
        <v>SET</v>
      </c>
      <c r="E4231" t="s">
        <v>10</v>
      </c>
      <c r="F4231" t="s">
        <v>11</v>
      </c>
      <c r="G4231" t="str">
        <f>PROPER(base[[#This Row],[Evento]]&amp;" "&amp;base[[#This Row],[Tipo]])</f>
        <v>Aniversário Infantil</v>
      </c>
      <c r="H4231" t="s">
        <v>12</v>
      </c>
      <c r="I4231">
        <v>50</v>
      </c>
      <c r="J4231" s="3">
        <f>VLOOKUP(_xlfn.CONCAT(base[[#This Row],[Evento]],base[[#This Row],[Tipo]]),'[1]tabela de preços'!$D$4:$E$14,2,0)</f>
        <v>70</v>
      </c>
      <c r="K4231" s="3">
        <v>3500</v>
      </c>
      <c r="L4231" s="3">
        <v>1365</v>
      </c>
      <c r="M4231" s="3">
        <v>2135</v>
      </c>
      <c r="N4231" t="s">
        <v>24</v>
      </c>
    </row>
    <row r="4232" spans="2:14" hidden="1" x14ac:dyDescent="0.25">
      <c r="B4232" s="2">
        <v>42913</v>
      </c>
      <c r="C4232" s="7">
        <f>YEAR(base[[#This Row],[Data]])</f>
        <v>2017</v>
      </c>
      <c r="D4232" s="7" t="str">
        <f>UPPER(TEXT(base[[#This Row],[Data]],"mmm"))</f>
        <v>JUN</v>
      </c>
      <c r="E4232" t="s">
        <v>10</v>
      </c>
      <c r="F4232" t="s">
        <v>14</v>
      </c>
      <c r="G4232" t="str">
        <f>PROPER(base[[#This Row],[Evento]]&amp;" "&amp;base[[#This Row],[Tipo]])</f>
        <v>Aniversário Teen</v>
      </c>
      <c r="H4232" t="s">
        <v>15</v>
      </c>
      <c r="I4232">
        <v>100</v>
      </c>
      <c r="J4232" s="3">
        <f>VLOOKUP(_xlfn.CONCAT(base[[#This Row],[Evento]],base[[#This Row],[Tipo]]),'[1]tabela de preços'!$D$4:$E$14,2,0)</f>
        <v>90</v>
      </c>
      <c r="K4232" s="3">
        <v>9000</v>
      </c>
      <c r="L4232" s="3">
        <v>3111</v>
      </c>
      <c r="M4232" s="3">
        <v>5889</v>
      </c>
      <c r="N4232" t="s">
        <v>24</v>
      </c>
    </row>
    <row r="4233" spans="2:14" hidden="1" x14ac:dyDescent="0.25">
      <c r="B4233" s="2">
        <v>42551</v>
      </c>
      <c r="C4233" s="7">
        <f>YEAR(base[[#This Row],[Data]])</f>
        <v>2016</v>
      </c>
      <c r="D4233" s="7" t="str">
        <f>UPPER(TEXT(base[[#This Row],[Data]],"mmm"))</f>
        <v>JUN</v>
      </c>
      <c r="E4233" t="s">
        <v>10</v>
      </c>
      <c r="F4233" t="s">
        <v>16</v>
      </c>
      <c r="G4233" t="str">
        <f>PROPER(base[[#This Row],[Evento]]&amp;" "&amp;base[[#This Row],[Tipo]])</f>
        <v>Aniversário Adulto</v>
      </c>
      <c r="H4233" t="s">
        <v>12</v>
      </c>
      <c r="I4233">
        <v>150</v>
      </c>
      <c r="J4233" s="3">
        <f>VLOOKUP(_xlfn.CONCAT(base[[#This Row],[Evento]],base[[#This Row],[Tipo]]),'[1]tabela de preços'!$D$4:$E$14,2,0)</f>
        <v>120</v>
      </c>
      <c r="K4233" s="3">
        <v>18000</v>
      </c>
      <c r="L4233" s="3">
        <v>6211</v>
      </c>
      <c r="M4233" s="3">
        <v>11789</v>
      </c>
      <c r="N4233" t="s">
        <v>24</v>
      </c>
    </row>
    <row r="4234" spans="2:14" hidden="1" x14ac:dyDescent="0.25">
      <c r="B4234" s="2">
        <v>43070</v>
      </c>
      <c r="C4234" s="7">
        <f>YEAR(base[[#This Row],[Data]])</f>
        <v>2017</v>
      </c>
      <c r="D4234" s="7" t="str">
        <f>UPPER(TEXT(base[[#This Row],[Data]],"mmm"))</f>
        <v>DEZ</v>
      </c>
      <c r="E4234" t="s">
        <v>21</v>
      </c>
      <c r="F4234" t="s">
        <v>14</v>
      </c>
      <c r="G4234" t="str">
        <f>PROPER(base[[#This Row],[Evento]]&amp;" "&amp;base[[#This Row],[Tipo]])</f>
        <v>15 Anos Teen</v>
      </c>
      <c r="H4234" t="s">
        <v>12</v>
      </c>
      <c r="I4234">
        <v>100</v>
      </c>
      <c r="J4234" s="3">
        <f>VLOOKUP(_xlfn.CONCAT(base[[#This Row],[Evento]],base[[#This Row],[Tipo]]),'[1]tabela de preços'!$D$4:$E$14,2,0)</f>
        <v>90</v>
      </c>
      <c r="K4234" s="3">
        <v>9000</v>
      </c>
      <c r="L4234" s="3">
        <v>3112</v>
      </c>
      <c r="M4234" s="3">
        <v>5888</v>
      </c>
      <c r="N4234" t="s">
        <v>24</v>
      </c>
    </row>
    <row r="4235" spans="2:14" hidden="1" x14ac:dyDescent="0.25">
      <c r="B4235" s="2">
        <v>43089</v>
      </c>
      <c r="C4235" s="7">
        <f>YEAR(base[[#This Row],[Data]])</f>
        <v>2017</v>
      </c>
      <c r="D4235" s="7" t="str">
        <f>UPPER(TEXT(base[[#This Row],[Data]],"mmm"))</f>
        <v>DEZ</v>
      </c>
      <c r="E4235" t="s">
        <v>22</v>
      </c>
      <c r="F4235" t="s">
        <v>16</v>
      </c>
      <c r="G4235" t="str">
        <f>PROPER(base[[#This Row],[Evento]]&amp;" "&amp;base[[#This Row],[Tipo]])</f>
        <v>Despedida Adulto</v>
      </c>
      <c r="H4235" t="s">
        <v>15</v>
      </c>
      <c r="I4235">
        <v>150</v>
      </c>
      <c r="J4235" s="3">
        <f>VLOOKUP(_xlfn.CONCAT(base[[#This Row],[Evento]],base[[#This Row],[Tipo]]),'[1]tabela de preços'!$D$4:$E$14,2,0)</f>
        <v>120</v>
      </c>
      <c r="K4235" s="3">
        <v>18000</v>
      </c>
      <c r="L4235" s="3">
        <v>7246</v>
      </c>
      <c r="M4235" s="3">
        <v>10754</v>
      </c>
      <c r="N4235" t="s">
        <v>24</v>
      </c>
    </row>
    <row r="4236" spans="2:14" hidden="1" x14ac:dyDescent="0.25">
      <c r="B4236" s="2">
        <v>42582</v>
      </c>
      <c r="C4236" s="7">
        <f>YEAR(base[[#This Row],[Data]])</f>
        <v>2016</v>
      </c>
      <c r="D4236" s="7" t="str">
        <f>UPPER(TEXT(base[[#This Row],[Data]],"mmm"))</f>
        <v>JUL</v>
      </c>
      <c r="E4236" t="s">
        <v>10</v>
      </c>
      <c r="F4236" t="s">
        <v>11</v>
      </c>
      <c r="G4236" t="str">
        <f>PROPER(base[[#This Row],[Evento]]&amp;" "&amp;base[[#This Row],[Tipo]])</f>
        <v>Aniversário Infantil</v>
      </c>
      <c r="H4236" t="s">
        <v>12</v>
      </c>
      <c r="I4236">
        <v>50</v>
      </c>
      <c r="J4236" s="3">
        <f>VLOOKUP(_xlfn.CONCAT(base[[#This Row],[Evento]],base[[#This Row],[Tipo]]),'[1]tabela de preços'!$D$4:$E$14,2,0)</f>
        <v>70</v>
      </c>
      <c r="K4236" s="3">
        <v>3500</v>
      </c>
      <c r="L4236" s="3">
        <v>1220</v>
      </c>
      <c r="M4236" s="3">
        <v>2280</v>
      </c>
      <c r="N4236" t="s">
        <v>24</v>
      </c>
    </row>
    <row r="4237" spans="2:14" hidden="1" x14ac:dyDescent="0.25">
      <c r="B4237" s="2">
        <v>42633</v>
      </c>
      <c r="C4237" s="7">
        <f>YEAR(base[[#This Row],[Data]])</f>
        <v>2016</v>
      </c>
      <c r="D4237" s="7" t="str">
        <f>UPPER(TEXT(base[[#This Row],[Data]],"mmm"))</f>
        <v>SET</v>
      </c>
      <c r="E4237" t="s">
        <v>10</v>
      </c>
      <c r="F4237" t="s">
        <v>14</v>
      </c>
      <c r="G4237" t="str">
        <f>PROPER(base[[#This Row],[Evento]]&amp;" "&amp;base[[#This Row],[Tipo]])</f>
        <v>Aniversário Teen</v>
      </c>
      <c r="H4237" t="s">
        <v>15</v>
      </c>
      <c r="I4237">
        <v>100</v>
      </c>
      <c r="J4237" s="3">
        <f>VLOOKUP(_xlfn.CONCAT(base[[#This Row],[Evento]],base[[#This Row],[Tipo]]),'[1]tabela de preços'!$D$4:$E$14,2,0)</f>
        <v>90</v>
      </c>
      <c r="K4237" s="3">
        <v>9000</v>
      </c>
      <c r="L4237" s="3">
        <v>3741</v>
      </c>
      <c r="M4237" s="3">
        <v>5259</v>
      </c>
      <c r="N4237" t="s">
        <v>24</v>
      </c>
    </row>
    <row r="4238" spans="2:14" hidden="1" x14ac:dyDescent="0.25">
      <c r="B4238" s="2">
        <v>42928</v>
      </c>
      <c r="C4238" s="7">
        <f>YEAR(base[[#This Row],[Data]])</f>
        <v>2017</v>
      </c>
      <c r="D4238" s="7" t="str">
        <f>UPPER(TEXT(base[[#This Row],[Data]],"mmm"))</f>
        <v>JUL</v>
      </c>
      <c r="E4238" t="s">
        <v>10</v>
      </c>
      <c r="F4238" t="s">
        <v>16</v>
      </c>
      <c r="G4238" t="str">
        <f>PROPER(base[[#This Row],[Evento]]&amp;" "&amp;base[[#This Row],[Tipo]])</f>
        <v>Aniversário Adulto</v>
      </c>
      <c r="H4238" t="s">
        <v>12</v>
      </c>
      <c r="I4238">
        <v>150</v>
      </c>
      <c r="J4238" s="3">
        <f>VLOOKUP(_xlfn.CONCAT(base[[#This Row],[Evento]],base[[#This Row],[Tipo]]),'[1]tabela de preços'!$D$4:$E$14,2,0)</f>
        <v>120</v>
      </c>
      <c r="K4238" s="3">
        <v>18000</v>
      </c>
      <c r="L4238" s="3">
        <v>8065</v>
      </c>
      <c r="M4238" s="3">
        <v>9935</v>
      </c>
      <c r="N4238" t="s">
        <v>24</v>
      </c>
    </row>
    <row r="4239" spans="2:14" hidden="1" x14ac:dyDescent="0.25">
      <c r="B4239" s="2">
        <v>42728</v>
      </c>
      <c r="C4239" s="7">
        <f>YEAR(base[[#This Row],[Data]])</f>
        <v>2016</v>
      </c>
      <c r="D4239" s="7" t="str">
        <f>UPPER(TEXT(base[[#This Row],[Data]],"mmm"))</f>
        <v>DEZ</v>
      </c>
      <c r="E4239" t="s">
        <v>21</v>
      </c>
      <c r="F4239" t="s">
        <v>14</v>
      </c>
      <c r="G4239" t="str">
        <f>PROPER(base[[#This Row],[Evento]]&amp;" "&amp;base[[#This Row],[Tipo]])</f>
        <v>15 Anos Teen</v>
      </c>
      <c r="H4239" t="s">
        <v>12</v>
      </c>
      <c r="I4239">
        <v>100</v>
      </c>
      <c r="J4239" s="3">
        <f>VLOOKUP(_xlfn.CONCAT(base[[#This Row],[Evento]],base[[#This Row],[Tipo]]),'[1]tabela de preços'!$D$4:$E$14,2,0)</f>
        <v>90</v>
      </c>
      <c r="K4239" s="3">
        <v>9000</v>
      </c>
      <c r="L4239" s="3">
        <v>3394</v>
      </c>
      <c r="M4239" s="3">
        <v>5606</v>
      </c>
      <c r="N4239" t="s">
        <v>24</v>
      </c>
    </row>
    <row r="4240" spans="2:14" hidden="1" x14ac:dyDescent="0.25">
      <c r="B4240" s="2">
        <v>42568</v>
      </c>
      <c r="C4240" s="7">
        <f>YEAR(base[[#This Row],[Data]])</f>
        <v>2016</v>
      </c>
      <c r="D4240" s="7" t="str">
        <f>UPPER(TEXT(base[[#This Row],[Data]],"mmm"))</f>
        <v>JUL</v>
      </c>
      <c r="E4240" t="s">
        <v>22</v>
      </c>
      <c r="F4240" t="s">
        <v>16</v>
      </c>
      <c r="G4240" t="str">
        <f>PROPER(base[[#This Row],[Evento]]&amp;" "&amp;base[[#This Row],[Tipo]])</f>
        <v>Despedida Adulto</v>
      </c>
      <c r="H4240" t="s">
        <v>15</v>
      </c>
      <c r="I4240">
        <v>150</v>
      </c>
      <c r="J4240" s="3">
        <f>VLOOKUP(_xlfn.CONCAT(base[[#This Row],[Evento]],base[[#This Row],[Tipo]]),'[1]tabela de preços'!$D$4:$E$14,2,0)</f>
        <v>120</v>
      </c>
      <c r="K4240" s="3">
        <v>18000</v>
      </c>
      <c r="L4240" s="3">
        <v>7132</v>
      </c>
      <c r="M4240" s="3">
        <v>10868</v>
      </c>
      <c r="N4240" t="s">
        <v>24</v>
      </c>
    </row>
    <row r="4241" spans="2:14" hidden="1" x14ac:dyDescent="0.25">
      <c r="B4241" s="2">
        <v>42958</v>
      </c>
      <c r="C4241" s="7">
        <f>YEAR(base[[#This Row],[Data]])</f>
        <v>2017</v>
      </c>
      <c r="D4241" s="7" t="str">
        <f>UPPER(TEXT(base[[#This Row],[Data]],"mmm"))</f>
        <v>AGO</v>
      </c>
      <c r="E4241" t="s">
        <v>10</v>
      </c>
      <c r="F4241" t="s">
        <v>11</v>
      </c>
      <c r="G4241" t="str">
        <f>PROPER(base[[#This Row],[Evento]]&amp;" "&amp;base[[#This Row],[Tipo]])</f>
        <v>Aniversário Infantil</v>
      </c>
      <c r="H4241" t="s">
        <v>12</v>
      </c>
      <c r="I4241">
        <v>50</v>
      </c>
      <c r="J4241" s="3">
        <f>VLOOKUP(_xlfn.CONCAT(base[[#This Row],[Evento]],base[[#This Row],[Tipo]]),'[1]tabela de preços'!$D$4:$E$14,2,0)</f>
        <v>70</v>
      </c>
      <c r="K4241" s="3">
        <v>3500</v>
      </c>
      <c r="L4241" s="3">
        <v>1426</v>
      </c>
      <c r="M4241" s="3">
        <v>2074</v>
      </c>
      <c r="N4241" t="s">
        <v>24</v>
      </c>
    </row>
    <row r="4242" spans="2:14" hidden="1" x14ac:dyDescent="0.25">
      <c r="B4242" s="2">
        <v>42581</v>
      </c>
      <c r="C4242" s="7">
        <f>YEAR(base[[#This Row],[Data]])</f>
        <v>2016</v>
      </c>
      <c r="D4242" s="7" t="str">
        <f>UPPER(TEXT(base[[#This Row],[Data]],"mmm"))</f>
        <v>JUL</v>
      </c>
      <c r="E4242" t="s">
        <v>10</v>
      </c>
      <c r="F4242" t="s">
        <v>14</v>
      </c>
      <c r="G4242" t="str">
        <f>PROPER(base[[#This Row],[Evento]]&amp;" "&amp;base[[#This Row],[Tipo]])</f>
        <v>Aniversário Teen</v>
      </c>
      <c r="H4242" t="s">
        <v>15</v>
      </c>
      <c r="I4242">
        <v>100</v>
      </c>
      <c r="J4242" s="3">
        <f>VLOOKUP(_xlfn.CONCAT(base[[#This Row],[Evento]],base[[#This Row],[Tipo]]),'[1]tabela de preços'!$D$4:$E$14,2,0)</f>
        <v>90</v>
      </c>
      <c r="K4242" s="3">
        <v>9000</v>
      </c>
      <c r="L4242" s="3">
        <v>3635</v>
      </c>
      <c r="M4242" s="3">
        <v>5365</v>
      </c>
      <c r="N4242" t="s">
        <v>24</v>
      </c>
    </row>
    <row r="4243" spans="2:14" hidden="1" x14ac:dyDescent="0.25">
      <c r="B4243" s="2">
        <v>42385</v>
      </c>
      <c r="C4243" s="7">
        <f>YEAR(base[[#This Row],[Data]])</f>
        <v>2016</v>
      </c>
      <c r="D4243" s="7" t="str">
        <f>UPPER(TEXT(base[[#This Row],[Data]],"mmm"))</f>
        <v>JAN</v>
      </c>
      <c r="E4243" t="s">
        <v>10</v>
      </c>
      <c r="F4243" t="s">
        <v>16</v>
      </c>
      <c r="G4243" t="str">
        <f>PROPER(base[[#This Row],[Evento]]&amp;" "&amp;base[[#This Row],[Tipo]])</f>
        <v>Aniversário Adulto</v>
      </c>
      <c r="H4243" t="s">
        <v>12</v>
      </c>
      <c r="I4243">
        <v>150</v>
      </c>
      <c r="J4243" s="3">
        <f>VLOOKUP(_xlfn.CONCAT(base[[#This Row],[Evento]],base[[#This Row],[Tipo]]),'[1]tabela de preços'!$D$4:$E$14,2,0)</f>
        <v>120</v>
      </c>
      <c r="K4243" s="3">
        <v>18000</v>
      </c>
      <c r="L4243" s="3">
        <v>7689</v>
      </c>
      <c r="M4243" s="3">
        <v>10311</v>
      </c>
      <c r="N4243" t="s">
        <v>24</v>
      </c>
    </row>
    <row r="4244" spans="2:14" hidden="1" x14ac:dyDescent="0.25">
      <c r="B4244" s="2">
        <v>42498</v>
      </c>
      <c r="C4244" s="7">
        <f>YEAR(base[[#This Row],[Data]])</f>
        <v>2016</v>
      </c>
      <c r="D4244" s="7" t="str">
        <f>UPPER(TEXT(base[[#This Row],[Data]],"mmm"))</f>
        <v>MAI</v>
      </c>
      <c r="E4244" t="s">
        <v>21</v>
      </c>
      <c r="F4244" t="s">
        <v>14</v>
      </c>
      <c r="G4244" t="str">
        <f>PROPER(base[[#This Row],[Evento]]&amp;" "&amp;base[[#This Row],[Tipo]])</f>
        <v>15 Anos Teen</v>
      </c>
      <c r="H4244" t="s">
        <v>12</v>
      </c>
      <c r="I4244">
        <v>100</v>
      </c>
      <c r="J4244" s="3">
        <f>VLOOKUP(_xlfn.CONCAT(base[[#This Row],[Evento]],base[[#This Row],[Tipo]]),'[1]tabela de preços'!$D$4:$E$14,2,0)</f>
        <v>90</v>
      </c>
      <c r="K4244" s="3">
        <v>9000</v>
      </c>
      <c r="L4244" s="3">
        <v>3171</v>
      </c>
      <c r="M4244" s="3">
        <v>5829</v>
      </c>
      <c r="N4244" t="s">
        <v>24</v>
      </c>
    </row>
    <row r="4245" spans="2:14" hidden="1" x14ac:dyDescent="0.25">
      <c r="B4245" s="2">
        <v>43060</v>
      </c>
      <c r="C4245" s="7">
        <f>YEAR(base[[#This Row],[Data]])</f>
        <v>2017</v>
      </c>
      <c r="D4245" s="7" t="str">
        <f>UPPER(TEXT(base[[#This Row],[Data]],"mmm"))</f>
        <v>NOV</v>
      </c>
      <c r="E4245" t="s">
        <v>22</v>
      </c>
      <c r="F4245" t="s">
        <v>16</v>
      </c>
      <c r="G4245" t="str">
        <f>PROPER(base[[#This Row],[Evento]]&amp;" "&amp;base[[#This Row],[Tipo]])</f>
        <v>Despedida Adulto</v>
      </c>
      <c r="H4245" t="s">
        <v>15</v>
      </c>
      <c r="I4245">
        <v>150</v>
      </c>
      <c r="J4245" s="3">
        <f>VLOOKUP(_xlfn.CONCAT(base[[#This Row],[Evento]],base[[#This Row],[Tipo]]),'[1]tabela de preços'!$D$4:$E$14,2,0)</f>
        <v>120</v>
      </c>
      <c r="K4245" s="3">
        <v>18000</v>
      </c>
      <c r="L4245" s="3">
        <v>7911</v>
      </c>
      <c r="M4245" s="3">
        <v>10089</v>
      </c>
      <c r="N4245" t="s">
        <v>24</v>
      </c>
    </row>
    <row r="4246" spans="2:14" hidden="1" x14ac:dyDescent="0.25">
      <c r="B4246" s="2">
        <v>42652</v>
      </c>
      <c r="C4246" s="7">
        <f>YEAR(base[[#This Row],[Data]])</f>
        <v>2016</v>
      </c>
      <c r="D4246" s="7" t="str">
        <f>UPPER(TEXT(base[[#This Row],[Data]],"mmm"))</f>
        <v>OUT</v>
      </c>
      <c r="E4246" t="s">
        <v>10</v>
      </c>
      <c r="F4246" t="s">
        <v>11</v>
      </c>
      <c r="G4246" t="str">
        <f>PROPER(base[[#This Row],[Evento]]&amp;" "&amp;base[[#This Row],[Tipo]])</f>
        <v>Aniversário Infantil</v>
      </c>
      <c r="H4246" t="s">
        <v>12</v>
      </c>
      <c r="I4246">
        <v>50</v>
      </c>
      <c r="J4246" s="3">
        <f>VLOOKUP(_xlfn.CONCAT(base[[#This Row],[Evento]],base[[#This Row],[Tipo]]),'[1]tabela de preços'!$D$4:$E$14,2,0)</f>
        <v>70</v>
      </c>
      <c r="K4246" s="3">
        <v>3500</v>
      </c>
      <c r="L4246" s="3">
        <v>1434</v>
      </c>
      <c r="M4246" s="3">
        <v>2066</v>
      </c>
      <c r="N4246" t="s">
        <v>24</v>
      </c>
    </row>
    <row r="4247" spans="2:14" hidden="1" x14ac:dyDescent="0.25">
      <c r="B4247" s="2">
        <v>42423</v>
      </c>
      <c r="C4247" s="7">
        <f>YEAR(base[[#This Row],[Data]])</f>
        <v>2016</v>
      </c>
      <c r="D4247" s="7" t="str">
        <f>UPPER(TEXT(base[[#This Row],[Data]],"mmm"))</f>
        <v>FEV</v>
      </c>
      <c r="E4247" t="s">
        <v>10</v>
      </c>
      <c r="F4247" t="s">
        <v>14</v>
      </c>
      <c r="G4247" t="str">
        <f>PROPER(base[[#This Row],[Evento]]&amp;" "&amp;base[[#This Row],[Tipo]])</f>
        <v>Aniversário Teen</v>
      </c>
      <c r="H4247" t="s">
        <v>15</v>
      </c>
      <c r="I4247">
        <v>100</v>
      </c>
      <c r="J4247" s="3">
        <f>VLOOKUP(_xlfn.CONCAT(base[[#This Row],[Evento]],base[[#This Row],[Tipo]]),'[1]tabela de preços'!$D$4:$E$14,2,0)</f>
        <v>90</v>
      </c>
      <c r="K4247" s="3">
        <v>9000</v>
      </c>
      <c r="L4247" s="3">
        <v>3636</v>
      </c>
      <c r="M4247" s="3">
        <v>5364</v>
      </c>
      <c r="N4247" t="s">
        <v>24</v>
      </c>
    </row>
    <row r="4248" spans="2:14" hidden="1" x14ac:dyDescent="0.25">
      <c r="B4248" s="2">
        <v>42981</v>
      </c>
      <c r="C4248" s="7">
        <f>YEAR(base[[#This Row],[Data]])</f>
        <v>2017</v>
      </c>
      <c r="D4248" s="7" t="str">
        <f>UPPER(TEXT(base[[#This Row],[Data]],"mmm"))</f>
        <v>SET</v>
      </c>
      <c r="E4248" t="s">
        <v>10</v>
      </c>
      <c r="F4248" t="s">
        <v>16</v>
      </c>
      <c r="G4248" t="str">
        <f>PROPER(base[[#This Row],[Evento]]&amp;" "&amp;base[[#This Row],[Tipo]])</f>
        <v>Aniversário Adulto</v>
      </c>
      <c r="H4248" t="s">
        <v>12</v>
      </c>
      <c r="I4248">
        <v>150</v>
      </c>
      <c r="J4248" s="3">
        <f>VLOOKUP(_xlfn.CONCAT(base[[#This Row],[Evento]],base[[#This Row],[Tipo]]),'[1]tabela de preços'!$D$4:$E$14,2,0)</f>
        <v>120</v>
      </c>
      <c r="K4248" s="3">
        <v>18000</v>
      </c>
      <c r="L4248" s="3">
        <v>6109</v>
      </c>
      <c r="M4248" s="3">
        <v>11891</v>
      </c>
      <c r="N4248" t="s">
        <v>24</v>
      </c>
    </row>
    <row r="4249" spans="2:14" hidden="1" x14ac:dyDescent="0.25">
      <c r="B4249" s="2">
        <v>42545</v>
      </c>
      <c r="C4249" s="7">
        <f>YEAR(base[[#This Row],[Data]])</f>
        <v>2016</v>
      </c>
      <c r="D4249" s="7" t="str">
        <f>UPPER(TEXT(base[[#This Row],[Data]],"mmm"))</f>
        <v>JUN</v>
      </c>
      <c r="E4249" t="s">
        <v>21</v>
      </c>
      <c r="F4249" t="s">
        <v>14</v>
      </c>
      <c r="G4249" t="str">
        <f>PROPER(base[[#This Row],[Evento]]&amp;" "&amp;base[[#This Row],[Tipo]])</f>
        <v>15 Anos Teen</v>
      </c>
      <c r="H4249" t="s">
        <v>12</v>
      </c>
      <c r="I4249">
        <v>100</v>
      </c>
      <c r="J4249" s="3">
        <f>VLOOKUP(_xlfn.CONCAT(base[[#This Row],[Evento]],base[[#This Row],[Tipo]]),'[1]tabela de preços'!$D$4:$E$14,2,0)</f>
        <v>90</v>
      </c>
      <c r="K4249" s="3">
        <v>9000</v>
      </c>
      <c r="L4249" s="3">
        <v>3676</v>
      </c>
      <c r="M4249" s="3">
        <v>5324</v>
      </c>
      <c r="N4249" t="s">
        <v>24</v>
      </c>
    </row>
    <row r="4250" spans="2:14" hidden="1" x14ac:dyDescent="0.25">
      <c r="B4250" s="2">
        <v>42596</v>
      </c>
      <c r="C4250" s="7">
        <f>YEAR(base[[#This Row],[Data]])</f>
        <v>2016</v>
      </c>
      <c r="D4250" s="7" t="str">
        <f>UPPER(TEXT(base[[#This Row],[Data]],"mmm"))</f>
        <v>AGO</v>
      </c>
      <c r="E4250" t="s">
        <v>22</v>
      </c>
      <c r="F4250" t="s">
        <v>16</v>
      </c>
      <c r="G4250" t="str">
        <f>PROPER(base[[#This Row],[Evento]]&amp;" "&amp;base[[#This Row],[Tipo]])</f>
        <v>Despedida Adulto</v>
      </c>
      <c r="H4250" t="s">
        <v>15</v>
      </c>
      <c r="I4250">
        <v>150</v>
      </c>
      <c r="J4250" s="3">
        <f>VLOOKUP(_xlfn.CONCAT(base[[#This Row],[Evento]],base[[#This Row],[Tipo]]),'[1]tabela de preços'!$D$4:$E$14,2,0)</f>
        <v>120</v>
      </c>
      <c r="K4250" s="3">
        <v>18000</v>
      </c>
      <c r="L4250" s="3">
        <v>6147</v>
      </c>
      <c r="M4250" s="3">
        <v>11853</v>
      </c>
      <c r="N4250" t="s">
        <v>24</v>
      </c>
    </row>
    <row r="4251" spans="2:14" hidden="1" x14ac:dyDescent="0.25">
      <c r="B4251" s="2">
        <v>42661</v>
      </c>
      <c r="C4251" s="7">
        <f>YEAR(base[[#This Row],[Data]])</f>
        <v>2016</v>
      </c>
      <c r="D4251" s="7" t="str">
        <f>UPPER(TEXT(base[[#This Row],[Data]],"mmm"))</f>
        <v>OUT</v>
      </c>
      <c r="E4251" t="s">
        <v>10</v>
      </c>
      <c r="F4251" t="s">
        <v>11</v>
      </c>
      <c r="G4251" t="str">
        <f>PROPER(base[[#This Row],[Evento]]&amp;" "&amp;base[[#This Row],[Tipo]])</f>
        <v>Aniversário Infantil</v>
      </c>
      <c r="H4251" t="s">
        <v>12</v>
      </c>
      <c r="I4251">
        <v>50</v>
      </c>
      <c r="J4251" s="3">
        <f>VLOOKUP(_xlfn.CONCAT(base[[#This Row],[Evento]],base[[#This Row],[Tipo]]),'[1]tabela de preços'!$D$4:$E$14,2,0)</f>
        <v>70</v>
      </c>
      <c r="K4251" s="3">
        <v>3500</v>
      </c>
      <c r="L4251" s="3">
        <v>1199</v>
      </c>
      <c r="M4251" s="3">
        <v>2301</v>
      </c>
      <c r="N4251" t="s">
        <v>24</v>
      </c>
    </row>
    <row r="4252" spans="2:14" hidden="1" x14ac:dyDescent="0.25">
      <c r="B4252" s="2">
        <v>42792</v>
      </c>
      <c r="C4252" s="7">
        <f>YEAR(base[[#This Row],[Data]])</f>
        <v>2017</v>
      </c>
      <c r="D4252" s="7" t="str">
        <f>UPPER(TEXT(base[[#This Row],[Data]],"mmm"))</f>
        <v>FEV</v>
      </c>
      <c r="E4252" t="s">
        <v>10</v>
      </c>
      <c r="F4252" t="s">
        <v>14</v>
      </c>
      <c r="G4252" t="str">
        <f>PROPER(base[[#This Row],[Evento]]&amp;" "&amp;base[[#This Row],[Tipo]])</f>
        <v>Aniversário Teen</v>
      </c>
      <c r="H4252" t="s">
        <v>15</v>
      </c>
      <c r="I4252">
        <v>100</v>
      </c>
      <c r="J4252" s="3">
        <f>VLOOKUP(_xlfn.CONCAT(base[[#This Row],[Evento]],base[[#This Row],[Tipo]]),'[1]tabela de preços'!$D$4:$E$14,2,0)</f>
        <v>90</v>
      </c>
      <c r="K4252" s="3">
        <v>9000</v>
      </c>
      <c r="L4252" s="3">
        <v>3641</v>
      </c>
      <c r="M4252" s="3">
        <v>5359</v>
      </c>
      <c r="N4252" t="s">
        <v>24</v>
      </c>
    </row>
    <row r="4253" spans="2:14" hidden="1" x14ac:dyDescent="0.25">
      <c r="B4253" s="2">
        <v>42858</v>
      </c>
      <c r="C4253" s="7">
        <f>YEAR(base[[#This Row],[Data]])</f>
        <v>2017</v>
      </c>
      <c r="D4253" s="7" t="str">
        <f>UPPER(TEXT(base[[#This Row],[Data]],"mmm"))</f>
        <v>MAI</v>
      </c>
      <c r="E4253" t="s">
        <v>10</v>
      </c>
      <c r="F4253" t="s">
        <v>16</v>
      </c>
      <c r="G4253" t="str">
        <f>PROPER(base[[#This Row],[Evento]]&amp;" "&amp;base[[#This Row],[Tipo]])</f>
        <v>Aniversário Adulto</v>
      </c>
      <c r="H4253" t="s">
        <v>12</v>
      </c>
      <c r="I4253">
        <v>150</v>
      </c>
      <c r="J4253" s="3">
        <f>VLOOKUP(_xlfn.CONCAT(base[[#This Row],[Evento]],base[[#This Row],[Tipo]]),'[1]tabela de preços'!$D$4:$E$14,2,0)</f>
        <v>120</v>
      </c>
      <c r="K4253" s="3">
        <v>18000</v>
      </c>
      <c r="L4253" s="3">
        <v>7214</v>
      </c>
      <c r="M4253" s="3">
        <v>10786</v>
      </c>
      <c r="N4253" t="s">
        <v>24</v>
      </c>
    </row>
    <row r="4254" spans="2:14" hidden="1" x14ac:dyDescent="0.25">
      <c r="B4254" s="2">
        <v>42439</v>
      </c>
      <c r="C4254" s="7">
        <f>YEAR(base[[#This Row],[Data]])</f>
        <v>2016</v>
      </c>
      <c r="D4254" s="7" t="str">
        <f>UPPER(TEXT(base[[#This Row],[Data]],"mmm"))</f>
        <v>MAR</v>
      </c>
      <c r="E4254" t="s">
        <v>21</v>
      </c>
      <c r="F4254" t="s">
        <v>14</v>
      </c>
      <c r="G4254" t="str">
        <f>PROPER(base[[#This Row],[Evento]]&amp;" "&amp;base[[#This Row],[Tipo]])</f>
        <v>15 Anos Teen</v>
      </c>
      <c r="H4254" t="s">
        <v>12</v>
      </c>
      <c r="I4254">
        <v>100</v>
      </c>
      <c r="J4254" s="3">
        <f>VLOOKUP(_xlfn.CONCAT(base[[#This Row],[Evento]],base[[#This Row],[Tipo]]),'[1]tabela de preços'!$D$4:$E$14,2,0)</f>
        <v>90</v>
      </c>
      <c r="K4254" s="3">
        <v>9000</v>
      </c>
      <c r="L4254" s="3">
        <v>3316</v>
      </c>
      <c r="M4254" s="3">
        <v>5684</v>
      </c>
      <c r="N4254" t="s">
        <v>24</v>
      </c>
    </row>
    <row r="4255" spans="2:14" hidden="1" x14ac:dyDescent="0.25">
      <c r="B4255" s="2">
        <v>42584</v>
      </c>
      <c r="C4255" s="7">
        <f>YEAR(base[[#This Row],[Data]])</f>
        <v>2016</v>
      </c>
      <c r="D4255" s="7" t="str">
        <f>UPPER(TEXT(base[[#This Row],[Data]],"mmm"))</f>
        <v>AGO</v>
      </c>
      <c r="E4255" t="s">
        <v>22</v>
      </c>
      <c r="F4255" t="s">
        <v>16</v>
      </c>
      <c r="G4255" t="str">
        <f>PROPER(base[[#This Row],[Evento]]&amp;" "&amp;base[[#This Row],[Tipo]])</f>
        <v>Despedida Adulto</v>
      </c>
      <c r="H4255" t="s">
        <v>15</v>
      </c>
      <c r="I4255">
        <v>150</v>
      </c>
      <c r="J4255" s="3">
        <f>VLOOKUP(_xlfn.CONCAT(base[[#This Row],[Evento]],base[[#This Row],[Tipo]]),'[1]tabela de preços'!$D$4:$E$14,2,0)</f>
        <v>120</v>
      </c>
      <c r="K4255" s="3">
        <v>18000</v>
      </c>
      <c r="L4255" s="3">
        <v>5990</v>
      </c>
      <c r="M4255" s="3">
        <v>12010</v>
      </c>
      <c r="N4255" t="s">
        <v>24</v>
      </c>
    </row>
    <row r="4256" spans="2:14" hidden="1" x14ac:dyDescent="0.25">
      <c r="B4256" s="2">
        <v>42577</v>
      </c>
      <c r="C4256" s="7">
        <f>YEAR(base[[#This Row],[Data]])</f>
        <v>2016</v>
      </c>
      <c r="D4256" s="7" t="str">
        <f>UPPER(TEXT(base[[#This Row],[Data]],"mmm"))</f>
        <v>JUL</v>
      </c>
      <c r="E4256" t="s">
        <v>10</v>
      </c>
      <c r="F4256" t="s">
        <v>11</v>
      </c>
      <c r="G4256" t="str">
        <f>PROPER(base[[#This Row],[Evento]]&amp;" "&amp;base[[#This Row],[Tipo]])</f>
        <v>Aniversário Infantil</v>
      </c>
      <c r="H4256" t="s">
        <v>12</v>
      </c>
      <c r="I4256">
        <v>50</v>
      </c>
      <c r="J4256" s="3">
        <f>VLOOKUP(_xlfn.CONCAT(base[[#This Row],[Evento]],base[[#This Row],[Tipo]]),'[1]tabela de preços'!$D$4:$E$14,2,0)</f>
        <v>70</v>
      </c>
      <c r="K4256" s="3">
        <v>3500</v>
      </c>
      <c r="L4256" s="3">
        <v>1197</v>
      </c>
      <c r="M4256" s="3">
        <v>2303</v>
      </c>
      <c r="N4256" t="s">
        <v>24</v>
      </c>
    </row>
    <row r="4257" spans="2:14" hidden="1" x14ac:dyDescent="0.25">
      <c r="B4257" s="2">
        <v>42812</v>
      </c>
      <c r="C4257" s="7">
        <f>YEAR(base[[#This Row],[Data]])</f>
        <v>2017</v>
      </c>
      <c r="D4257" s="7" t="str">
        <f>UPPER(TEXT(base[[#This Row],[Data]],"mmm"))</f>
        <v>MAR</v>
      </c>
      <c r="E4257" t="s">
        <v>10</v>
      </c>
      <c r="F4257" t="s">
        <v>14</v>
      </c>
      <c r="G4257" t="str">
        <f>PROPER(base[[#This Row],[Evento]]&amp;" "&amp;base[[#This Row],[Tipo]])</f>
        <v>Aniversário Teen</v>
      </c>
      <c r="H4257" t="s">
        <v>15</v>
      </c>
      <c r="I4257">
        <v>100</v>
      </c>
      <c r="J4257" s="3">
        <f>VLOOKUP(_xlfn.CONCAT(base[[#This Row],[Evento]],base[[#This Row],[Tipo]]),'[1]tabela de preços'!$D$4:$E$14,2,0)</f>
        <v>90</v>
      </c>
      <c r="K4257" s="3">
        <v>9000</v>
      </c>
      <c r="L4257" s="3">
        <v>3302</v>
      </c>
      <c r="M4257" s="3">
        <v>5698</v>
      </c>
      <c r="N4257" t="s">
        <v>24</v>
      </c>
    </row>
    <row r="4258" spans="2:14" hidden="1" x14ac:dyDescent="0.25">
      <c r="B4258" s="2">
        <v>42720</v>
      </c>
      <c r="C4258" s="7">
        <f>YEAR(base[[#This Row],[Data]])</f>
        <v>2016</v>
      </c>
      <c r="D4258" s="7" t="str">
        <f>UPPER(TEXT(base[[#This Row],[Data]],"mmm"))</f>
        <v>DEZ</v>
      </c>
      <c r="E4258" t="s">
        <v>10</v>
      </c>
      <c r="F4258" t="s">
        <v>16</v>
      </c>
      <c r="G4258" t="str">
        <f>PROPER(base[[#This Row],[Evento]]&amp;" "&amp;base[[#This Row],[Tipo]])</f>
        <v>Aniversário Adulto</v>
      </c>
      <c r="H4258" t="s">
        <v>12</v>
      </c>
      <c r="I4258">
        <v>150</v>
      </c>
      <c r="J4258" s="3">
        <f>VLOOKUP(_xlfn.CONCAT(base[[#This Row],[Evento]],base[[#This Row],[Tipo]]),'[1]tabela de preços'!$D$4:$E$14,2,0)</f>
        <v>120</v>
      </c>
      <c r="K4258" s="3">
        <v>18000</v>
      </c>
      <c r="L4258" s="3">
        <v>7714</v>
      </c>
      <c r="M4258" s="3">
        <v>10286</v>
      </c>
      <c r="N4258" t="s">
        <v>24</v>
      </c>
    </row>
    <row r="4259" spans="2:14" hidden="1" x14ac:dyDescent="0.25">
      <c r="B4259" s="2">
        <v>42651</v>
      </c>
      <c r="C4259" s="7">
        <f>YEAR(base[[#This Row],[Data]])</f>
        <v>2016</v>
      </c>
      <c r="D4259" s="7" t="str">
        <f>UPPER(TEXT(base[[#This Row],[Data]],"mmm"))</f>
        <v>OUT</v>
      </c>
      <c r="E4259" t="s">
        <v>21</v>
      </c>
      <c r="F4259" t="s">
        <v>14</v>
      </c>
      <c r="G4259" t="str">
        <f>PROPER(base[[#This Row],[Evento]]&amp;" "&amp;base[[#This Row],[Tipo]])</f>
        <v>15 Anos Teen</v>
      </c>
      <c r="H4259" t="s">
        <v>12</v>
      </c>
      <c r="I4259">
        <v>100</v>
      </c>
      <c r="J4259" s="3">
        <f>VLOOKUP(_xlfn.CONCAT(base[[#This Row],[Evento]],base[[#This Row],[Tipo]]),'[1]tabela de preços'!$D$4:$E$14,2,0)</f>
        <v>90</v>
      </c>
      <c r="K4259" s="3">
        <v>9000</v>
      </c>
      <c r="L4259" s="3">
        <v>3424</v>
      </c>
      <c r="M4259" s="3">
        <v>5576</v>
      </c>
      <c r="N4259" t="s">
        <v>24</v>
      </c>
    </row>
    <row r="4260" spans="2:14" hidden="1" x14ac:dyDescent="0.25">
      <c r="B4260" s="2">
        <v>42977</v>
      </c>
      <c r="C4260" s="7">
        <f>YEAR(base[[#This Row],[Data]])</f>
        <v>2017</v>
      </c>
      <c r="D4260" s="7" t="str">
        <f>UPPER(TEXT(base[[#This Row],[Data]],"mmm"))</f>
        <v>AGO</v>
      </c>
      <c r="E4260" t="s">
        <v>22</v>
      </c>
      <c r="F4260" t="s">
        <v>16</v>
      </c>
      <c r="G4260" t="str">
        <f>PROPER(base[[#This Row],[Evento]]&amp;" "&amp;base[[#This Row],[Tipo]])</f>
        <v>Despedida Adulto</v>
      </c>
      <c r="H4260" t="s">
        <v>15</v>
      </c>
      <c r="I4260">
        <v>150</v>
      </c>
      <c r="J4260" s="3">
        <f>VLOOKUP(_xlfn.CONCAT(base[[#This Row],[Evento]],base[[#This Row],[Tipo]]),'[1]tabela de preços'!$D$4:$E$14,2,0)</f>
        <v>120</v>
      </c>
      <c r="K4260" s="3">
        <v>18000</v>
      </c>
      <c r="L4260" s="3">
        <v>7386</v>
      </c>
      <c r="M4260" s="3">
        <v>10614</v>
      </c>
      <c r="N4260" t="s">
        <v>24</v>
      </c>
    </row>
    <row r="4261" spans="2:14" hidden="1" x14ac:dyDescent="0.25">
      <c r="B4261" s="2">
        <v>42714</v>
      </c>
      <c r="C4261" s="7">
        <f>YEAR(base[[#This Row],[Data]])</f>
        <v>2016</v>
      </c>
      <c r="D4261" s="7" t="str">
        <f>UPPER(TEXT(base[[#This Row],[Data]],"mmm"))</f>
        <v>DEZ</v>
      </c>
      <c r="E4261" t="s">
        <v>10</v>
      </c>
      <c r="F4261" t="s">
        <v>11</v>
      </c>
      <c r="G4261" t="str">
        <f>PROPER(base[[#This Row],[Evento]]&amp;" "&amp;base[[#This Row],[Tipo]])</f>
        <v>Aniversário Infantil</v>
      </c>
      <c r="H4261" t="s">
        <v>12</v>
      </c>
      <c r="I4261">
        <v>50</v>
      </c>
      <c r="J4261" s="3">
        <f>VLOOKUP(_xlfn.CONCAT(base[[#This Row],[Evento]],base[[#This Row],[Tipo]]),'[1]tabela de preços'!$D$4:$E$14,2,0)</f>
        <v>70</v>
      </c>
      <c r="K4261" s="3">
        <v>3500</v>
      </c>
      <c r="L4261" s="3">
        <v>1250</v>
      </c>
      <c r="M4261" s="3">
        <v>2250</v>
      </c>
      <c r="N4261" t="s">
        <v>24</v>
      </c>
    </row>
    <row r="4262" spans="2:14" hidden="1" x14ac:dyDescent="0.25">
      <c r="B4262" s="2">
        <v>42508</v>
      </c>
      <c r="C4262" s="7">
        <f>YEAR(base[[#This Row],[Data]])</f>
        <v>2016</v>
      </c>
      <c r="D4262" s="7" t="str">
        <f>UPPER(TEXT(base[[#This Row],[Data]],"mmm"))</f>
        <v>MAI</v>
      </c>
      <c r="E4262" t="s">
        <v>10</v>
      </c>
      <c r="F4262" t="s">
        <v>14</v>
      </c>
      <c r="G4262" t="str">
        <f>PROPER(base[[#This Row],[Evento]]&amp;" "&amp;base[[#This Row],[Tipo]])</f>
        <v>Aniversário Teen</v>
      </c>
      <c r="H4262" t="s">
        <v>15</v>
      </c>
      <c r="I4262">
        <v>100</v>
      </c>
      <c r="J4262" s="3">
        <f>VLOOKUP(_xlfn.CONCAT(base[[#This Row],[Evento]],base[[#This Row],[Tipo]]),'[1]tabela de preços'!$D$4:$E$14,2,0)</f>
        <v>90</v>
      </c>
      <c r="K4262" s="3">
        <v>9000</v>
      </c>
      <c r="L4262" s="3">
        <v>3003</v>
      </c>
      <c r="M4262" s="3">
        <v>5997</v>
      </c>
      <c r="N4262" t="s">
        <v>24</v>
      </c>
    </row>
    <row r="4263" spans="2:14" hidden="1" x14ac:dyDescent="0.25">
      <c r="B4263" s="2">
        <v>43046</v>
      </c>
      <c r="C4263" s="7">
        <f>YEAR(base[[#This Row],[Data]])</f>
        <v>2017</v>
      </c>
      <c r="D4263" s="7" t="str">
        <f>UPPER(TEXT(base[[#This Row],[Data]],"mmm"))</f>
        <v>NOV</v>
      </c>
      <c r="E4263" t="s">
        <v>10</v>
      </c>
      <c r="F4263" t="s">
        <v>16</v>
      </c>
      <c r="G4263" t="str">
        <f>PROPER(base[[#This Row],[Evento]]&amp;" "&amp;base[[#This Row],[Tipo]])</f>
        <v>Aniversário Adulto</v>
      </c>
      <c r="H4263" t="s">
        <v>12</v>
      </c>
      <c r="I4263">
        <v>150</v>
      </c>
      <c r="J4263" s="3">
        <f>VLOOKUP(_xlfn.CONCAT(base[[#This Row],[Evento]],base[[#This Row],[Tipo]]),'[1]tabela de preços'!$D$4:$E$14,2,0)</f>
        <v>120</v>
      </c>
      <c r="K4263" s="3">
        <v>18000</v>
      </c>
      <c r="L4263" s="3">
        <v>6040</v>
      </c>
      <c r="M4263" s="3">
        <v>11960</v>
      </c>
      <c r="N4263" t="s">
        <v>24</v>
      </c>
    </row>
    <row r="4264" spans="2:14" hidden="1" x14ac:dyDescent="0.25">
      <c r="B4264" s="2">
        <v>43032</v>
      </c>
      <c r="C4264" s="7">
        <f>YEAR(base[[#This Row],[Data]])</f>
        <v>2017</v>
      </c>
      <c r="D4264" s="7" t="str">
        <f>UPPER(TEXT(base[[#This Row],[Data]],"mmm"))</f>
        <v>OUT</v>
      </c>
      <c r="E4264" t="s">
        <v>21</v>
      </c>
      <c r="F4264" t="s">
        <v>14</v>
      </c>
      <c r="G4264" t="str">
        <f>PROPER(base[[#This Row],[Evento]]&amp;" "&amp;base[[#This Row],[Tipo]])</f>
        <v>15 Anos Teen</v>
      </c>
      <c r="H4264" t="s">
        <v>12</v>
      </c>
      <c r="I4264">
        <v>100</v>
      </c>
      <c r="J4264" s="3">
        <f>VLOOKUP(_xlfn.CONCAT(base[[#This Row],[Evento]],base[[#This Row],[Tipo]]),'[1]tabela de preços'!$D$4:$E$14,2,0)</f>
        <v>90</v>
      </c>
      <c r="K4264" s="3">
        <v>9000</v>
      </c>
      <c r="L4264" s="3">
        <v>3622</v>
      </c>
      <c r="M4264" s="3">
        <v>5378</v>
      </c>
      <c r="N4264" t="s">
        <v>24</v>
      </c>
    </row>
    <row r="4265" spans="2:14" hidden="1" x14ac:dyDescent="0.25">
      <c r="B4265" s="2">
        <v>42666</v>
      </c>
      <c r="C4265" s="7">
        <f>YEAR(base[[#This Row],[Data]])</f>
        <v>2016</v>
      </c>
      <c r="D4265" s="7" t="str">
        <f>UPPER(TEXT(base[[#This Row],[Data]],"mmm"))</f>
        <v>OUT</v>
      </c>
      <c r="E4265" t="s">
        <v>22</v>
      </c>
      <c r="F4265" t="s">
        <v>16</v>
      </c>
      <c r="G4265" t="str">
        <f>PROPER(base[[#This Row],[Evento]]&amp;" "&amp;base[[#This Row],[Tipo]])</f>
        <v>Despedida Adulto</v>
      </c>
      <c r="H4265" t="s">
        <v>15</v>
      </c>
      <c r="I4265">
        <v>150</v>
      </c>
      <c r="J4265" s="3">
        <f>VLOOKUP(_xlfn.CONCAT(base[[#This Row],[Evento]],base[[#This Row],[Tipo]]),'[1]tabela de preços'!$D$4:$E$14,2,0)</f>
        <v>120</v>
      </c>
      <c r="K4265" s="3">
        <v>18000</v>
      </c>
      <c r="L4265" s="3">
        <v>7968</v>
      </c>
      <c r="M4265" s="3">
        <v>10032</v>
      </c>
      <c r="N4265" t="s">
        <v>24</v>
      </c>
    </row>
    <row r="4266" spans="2:14" hidden="1" x14ac:dyDescent="0.25">
      <c r="B4266" s="2">
        <v>43095</v>
      </c>
      <c r="C4266" s="7">
        <f>YEAR(base[[#This Row],[Data]])</f>
        <v>2017</v>
      </c>
      <c r="D4266" s="7" t="str">
        <f>UPPER(TEXT(base[[#This Row],[Data]],"mmm"))</f>
        <v>DEZ</v>
      </c>
      <c r="E4266" t="s">
        <v>10</v>
      </c>
      <c r="F4266" t="s">
        <v>11</v>
      </c>
      <c r="G4266" t="str">
        <f>PROPER(base[[#This Row],[Evento]]&amp;" "&amp;base[[#This Row],[Tipo]])</f>
        <v>Aniversário Infantil</v>
      </c>
      <c r="H4266" t="s">
        <v>12</v>
      </c>
      <c r="I4266">
        <v>50</v>
      </c>
      <c r="J4266" s="3">
        <f>VLOOKUP(_xlfn.CONCAT(base[[#This Row],[Evento]],base[[#This Row],[Tipo]]),'[1]tabela de preços'!$D$4:$E$14,2,0)</f>
        <v>70</v>
      </c>
      <c r="K4266" s="3">
        <v>3500</v>
      </c>
      <c r="L4266" s="3">
        <v>1283</v>
      </c>
      <c r="M4266" s="3">
        <v>2217</v>
      </c>
      <c r="N4266" t="s">
        <v>24</v>
      </c>
    </row>
    <row r="4267" spans="2:14" hidden="1" x14ac:dyDescent="0.25">
      <c r="B4267" s="2">
        <v>42955</v>
      </c>
      <c r="C4267" s="7">
        <f>YEAR(base[[#This Row],[Data]])</f>
        <v>2017</v>
      </c>
      <c r="D4267" s="7" t="str">
        <f>UPPER(TEXT(base[[#This Row],[Data]],"mmm"))</f>
        <v>AGO</v>
      </c>
      <c r="E4267" t="s">
        <v>10</v>
      </c>
      <c r="F4267" t="s">
        <v>14</v>
      </c>
      <c r="G4267" t="str">
        <f>PROPER(base[[#This Row],[Evento]]&amp;" "&amp;base[[#This Row],[Tipo]])</f>
        <v>Aniversário Teen</v>
      </c>
      <c r="H4267" t="s">
        <v>15</v>
      </c>
      <c r="I4267">
        <v>100</v>
      </c>
      <c r="J4267" s="3">
        <f>VLOOKUP(_xlfn.CONCAT(base[[#This Row],[Evento]],base[[#This Row],[Tipo]]),'[1]tabela de preços'!$D$4:$E$14,2,0)</f>
        <v>90</v>
      </c>
      <c r="K4267" s="3">
        <v>9000</v>
      </c>
      <c r="L4267" s="3">
        <v>3533</v>
      </c>
      <c r="M4267" s="3">
        <v>5467</v>
      </c>
      <c r="N4267" t="s">
        <v>24</v>
      </c>
    </row>
    <row r="4268" spans="2:14" hidden="1" x14ac:dyDescent="0.25">
      <c r="B4268" s="2">
        <v>42379</v>
      </c>
      <c r="C4268" s="7">
        <f>YEAR(base[[#This Row],[Data]])</f>
        <v>2016</v>
      </c>
      <c r="D4268" s="7" t="str">
        <f>UPPER(TEXT(base[[#This Row],[Data]],"mmm"))</f>
        <v>JAN</v>
      </c>
      <c r="E4268" t="s">
        <v>10</v>
      </c>
      <c r="F4268" t="s">
        <v>16</v>
      </c>
      <c r="G4268" t="str">
        <f>PROPER(base[[#This Row],[Evento]]&amp;" "&amp;base[[#This Row],[Tipo]])</f>
        <v>Aniversário Adulto</v>
      </c>
      <c r="H4268" t="s">
        <v>12</v>
      </c>
      <c r="I4268">
        <v>150</v>
      </c>
      <c r="J4268" s="3">
        <f>VLOOKUP(_xlfn.CONCAT(base[[#This Row],[Evento]],base[[#This Row],[Tipo]]),'[1]tabela de preços'!$D$4:$E$14,2,0)</f>
        <v>120</v>
      </c>
      <c r="K4268" s="3">
        <v>18000</v>
      </c>
      <c r="L4268" s="3">
        <v>6098</v>
      </c>
      <c r="M4268" s="3">
        <v>11902</v>
      </c>
      <c r="N4268" t="s">
        <v>24</v>
      </c>
    </row>
    <row r="4269" spans="2:14" hidden="1" x14ac:dyDescent="0.25">
      <c r="B4269" s="2">
        <v>42607</v>
      </c>
      <c r="C4269" s="7">
        <f>YEAR(base[[#This Row],[Data]])</f>
        <v>2016</v>
      </c>
      <c r="D4269" s="7" t="str">
        <f>UPPER(TEXT(base[[#This Row],[Data]],"mmm"))</f>
        <v>AGO</v>
      </c>
      <c r="E4269" t="s">
        <v>21</v>
      </c>
      <c r="F4269" t="s">
        <v>14</v>
      </c>
      <c r="G4269" t="str">
        <f>PROPER(base[[#This Row],[Evento]]&amp;" "&amp;base[[#This Row],[Tipo]])</f>
        <v>15 Anos Teen</v>
      </c>
      <c r="H4269" t="s">
        <v>12</v>
      </c>
      <c r="I4269">
        <v>100</v>
      </c>
      <c r="J4269" s="3">
        <f>VLOOKUP(_xlfn.CONCAT(base[[#This Row],[Evento]],base[[#This Row],[Tipo]]),'[1]tabela de preços'!$D$4:$E$14,2,0)</f>
        <v>90</v>
      </c>
      <c r="K4269" s="3">
        <v>9000</v>
      </c>
      <c r="L4269" s="3">
        <v>3867</v>
      </c>
      <c r="M4269" s="3">
        <v>5133</v>
      </c>
      <c r="N4269" t="s">
        <v>24</v>
      </c>
    </row>
    <row r="4270" spans="2:14" hidden="1" x14ac:dyDescent="0.25">
      <c r="B4270" s="2">
        <v>42660</v>
      </c>
      <c r="C4270" s="7">
        <f>YEAR(base[[#This Row],[Data]])</f>
        <v>2016</v>
      </c>
      <c r="D4270" s="7" t="str">
        <f>UPPER(TEXT(base[[#This Row],[Data]],"mmm"))</f>
        <v>OUT</v>
      </c>
      <c r="E4270" t="s">
        <v>22</v>
      </c>
      <c r="F4270" t="s">
        <v>16</v>
      </c>
      <c r="G4270" t="str">
        <f>PROPER(base[[#This Row],[Evento]]&amp;" "&amp;base[[#This Row],[Tipo]])</f>
        <v>Despedida Adulto</v>
      </c>
      <c r="H4270" t="s">
        <v>15</v>
      </c>
      <c r="I4270">
        <v>150</v>
      </c>
      <c r="J4270" s="3">
        <f>VLOOKUP(_xlfn.CONCAT(base[[#This Row],[Evento]],base[[#This Row],[Tipo]]),'[1]tabela de preços'!$D$4:$E$14,2,0)</f>
        <v>120</v>
      </c>
      <c r="K4270" s="3">
        <v>18000</v>
      </c>
      <c r="L4270" s="3">
        <v>8074</v>
      </c>
      <c r="M4270" s="3">
        <v>9926</v>
      </c>
      <c r="N4270" t="s">
        <v>24</v>
      </c>
    </row>
    <row r="4271" spans="2:14" hidden="1" x14ac:dyDescent="0.25">
      <c r="B4271" s="2">
        <v>42896</v>
      </c>
      <c r="C4271" s="7">
        <f>YEAR(base[[#This Row],[Data]])</f>
        <v>2017</v>
      </c>
      <c r="D4271" s="7" t="str">
        <f>UPPER(TEXT(base[[#This Row],[Data]],"mmm"))</f>
        <v>JUN</v>
      </c>
      <c r="E4271" t="s">
        <v>10</v>
      </c>
      <c r="F4271" t="s">
        <v>11</v>
      </c>
      <c r="G4271" t="str">
        <f>PROPER(base[[#This Row],[Evento]]&amp;" "&amp;base[[#This Row],[Tipo]])</f>
        <v>Aniversário Infantil</v>
      </c>
      <c r="H4271" t="s">
        <v>12</v>
      </c>
      <c r="I4271">
        <v>50</v>
      </c>
      <c r="J4271" s="3">
        <f>VLOOKUP(_xlfn.CONCAT(base[[#This Row],[Evento]],base[[#This Row],[Tipo]]),'[1]tabela de preços'!$D$4:$E$14,2,0)</f>
        <v>70</v>
      </c>
      <c r="K4271" s="3">
        <v>3500</v>
      </c>
      <c r="L4271" s="3">
        <v>1391</v>
      </c>
      <c r="M4271" s="3">
        <v>2109</v>
      </c>
      <c r="N4271" t="s">
        <v>24</v>
      </c>
    </row>
    <row r="4272" spans="2:14" hidden="1" x14ac:dyDescent="0.25">
      <c r="B4272" s="2">
        <v>43021</v>
      </c>
      <c r="C4272" s="7">
        <f>YEAR(base[[#This Row],[Data]])</f>
        <v>2017</v>
      </c>
      <c r="D4272" s="7" t="str">
        <f>UPPER(TEXT(base[[#This Row],[Data]],"mmm"))</f>
        <v>OUT</v>
      </c>
      <c r="E4272" t="s">
        <v>10</v>
      </c>
      <c r="F4272" t="s">
        <v>14</v>
      </c>
      <c r="G4272" t="str">
        <f>PROPER(base[[#This Row],[Evento]]&amp;" "&amp;base[[#This Row],[Tipo]])</f>
        <v>Aniversário Teen</v>
      </c>
      <c r="H4272" t="s">
        <v>15</v>
      </c>
      <c r="I4272">
        <v>100</v>
      </c>
      <c r="J4272" s="3">
        <f>VLOOKUP(_xlfn.CONCAT(base[[#This Row],[Evento]],base[[#This Row],[Tipo]]),'[1]tabela de preços'!$D$4:$E$14,2,0)</f>
        <v>90</v>
      </c>
      <c r="K4272" s="3">
        <v>9000</v>
      </c>
      <c r="L4272" s="3">
        <v>3404</v>
      </c>
      <c r="M4272" s="3">
        <v>5596</v>
      </c>
      <c r="N4272" t="s">
        <v>24</v>
      </c>
    </row>
    <row r="4273" spans="2:14" hidden="1" x14ac:dyDescent="0.25">
      <c r="B4273" s="2">
        <v>42906</v>
      </c>
      <c r="C4273" s="7">
        <f>YEAR(base[[#This Row],[Data]])</f>
        <v>2017</v>
      </c>
      <c r="D4273" s="7" t="str">
        <f>UPPER(TEXT(base[[#This Row],[Data]],"mmm"))</f>
        <v>JUN</v>
      </c>
      <c r="E4273" t="s">
        <v>10</v>
      </c>
      <c r="F4273" t="s">
        <v>16</v>
      </c>
      <c r="G4273" t="str">
        <f>PROPER(base[[#This Row],[Evento]]&amp;" "&amp;base[[#This Row],[Tipo]])</f>
        <v>Aniversário Adulto</v>
      </c>
      <c r="H4273" t="s">
        <v>12</v>
      </c>
      <c r="I4273">
        <v>150</v>
      </c>
      <c r="J4273" s="3">
        <f>VLOOKUP(_xlfn.CONCAT(base[[#This Row],[Evento]],base[[#This Row],[Tipo]]),'[1]tabela de preços'!$D$4:$E$14,2,0)</f>
        <v>120</v>
      </c>
      <c r="K4273" s="3">
        <v>18000</v>
      </c>
      <c r="L4273" s="3">
        <v>7478</v>
      </c>
      <c r="M4273" s="3">
        <v>10522</v>
      </c>
      <c r="N4273" t="s">
        <v>24</v>
      </c>
    </row>
    <row r="4274" spans="2:14" hidden="1" x14ac:dyDescent="0.25">
      <c r="B4274" s="2">
        <v>42537</v>
      </c>
      <c r="C4274" s="7">
        <f>YEAR(base[[#This Row],[Data]])</f>
        <v>2016</v>
      </c>
      <c r="D4274" s="7" t="str">
        <f>UPPER(TEXT(base[[#This Row],[Data]],"mmm"))</f>
        <v>JUN</v>
      </c>
      <c r="E4274" t="s">
        <v>21</v>
      </c>
      <c r="F4274" t="s">
        <v>14</v>
      </c>
      <c r="G4274" t="str">
        <f>PROPER(base[[#This Row],[Evento]]&amp;" "&amp;base[[#This Row],[Tipo]])</f>
        <v>15 Anos Teen</v>
      </c>
      <c r="H4274" t="s">
        <v>12</v>
      </c>
      <c r="I4274">
        <v>100</v>
      </c>
      <c r="J4274" s="3">
        <f>VLOOKUP(_xlfn.CONCAT(base[[#This Row],[Evento]],base[[#This Row],[Tipo]]),'[1]tabela de preços'!$D$4:$E$14,2,0)</f>
        <v>90</v>
      </c>
      <c r="K4274" s="3">
        <v>9000</v>
      </c>
      <c r="L4274" s="3">
        <v>4045</v>
      </c>
      <c r="M4274" s="3">
        <v>4955</v>
      </c>
      <c r="N4274" t="s">
        <v>24</v>
      </c>
    </row>
    <row r="4275" spans="2:14" hidden="1" x14ac:dyDescent="0.25">
      <c r="B4275" s="2">
        <v>42936</v>
      </c>
      <c r="C4275" s="7">
        <f>YEAR(base[[#This Row],[Data]])</f>
        <v>2017</v>
      </c>
      <c r="D4275" s="7" t="str">
        <f>UPPER(TEXT(base[[#This Row],[Data]],"mmm"))</f>
        <v>JUL</v>
      </c>
      <c r="E4275" t="s">
        <v>22</v>
      </c>
      <c r="F4275" t="s">
        <v>16</v>
      </c>
      <c r="G4275" t="str">
        <f>PROPER(base[[#This Row],[Evento]]&amp;" "&amp;base[[#This Row],[Tipo]])</f>
        <v>Despedida Adulto</v>
      </c>
      <c r="H4275" t="s">
        <v>15</v>
      </c>
      <c r="I4275">
        <v>150</v>
      </c>
      <c r="J4275" s="3">
        <f>VLOOKUP(_xlfn.CONCAT(base[[#This Row],[Evento]],base[[#This Row],[Tipo]]),'[1]tabela de preços'!$D$4:$E$14,2,0)</f>
        <v>120</v>
      </c>
      <c r="K4275" s="3">
        <v>18000</v>
      </c>
      <c r="L4275" s="3">
        <v>7532</v>
      </c>
      <c r="M4275" s="3">
        <v>10468</v>
      </c>
      <c r="N4275" t="s">
        <v>24</v>
      </c>
    </row>
    <row r="4276" spans="2:14" hidden="1" x14ac:dyDescent="0.25">
      <c r="B4276" s="2">
        <v>42627</v>
      </c>
      <c r="C4276" s="7">
        <f>YEAR(base[[#This Row],[Data]])</f>
        <v>2016</v>
      </c>
      <c r="D4276" s="7" t="str">
        <f>UPPER(TEXT(base[[#This Row],[Data]],"mmm"))</f>
        <v>SET</v>
      </c>
      <c r="E4276" t="s">
        <v>10</v>
      </c>
      <c r="F4276" t="s">
        <v>11</v>
      </c>
      <c r="G4276" t="str">
        <f>PROPER(base[[#This Row],[Evento]]&amp;" "&amp;base[[#This Row],[Tipo]])</f>
        <v>Aniversário Infantil</v>
      </c>
      <c r="H4276" t="s">
        <v>12</v>
      </c>
      <c r="I4276">
        <v>50</v>
      </c>
      <c r="J4276" s="3">
        <f>VLOOKUP(_xlfn.CONCAT(base[[#This Row],[Evento]],base[[#This Row],[Tipo]]),'[1]tabela de preços'!$D$4:$E$14,2,0)</f>
        <v>70</v>
      </c>
      <c r="K4276" s="3">
        <v>3500</v>
      </c>
      <c r="L4276" s="3">
        <v>1469</v>
      </c>
      <c r="M4276" s="3">
        <v>2031</v>
      </c>
      <c r="N4276" t="s">
        <v>24</v>
      </c>
    </row>
    <row r="4277" spans="2:14" hidden="1" x14ac:dyDescent="0.25">
      <c r="B4277" s="2">
        <v>42620</v>
      </c>
      <c r="C4277" s="7">
        <f>YEAR(base[[#This Row],[Data]])</f>
        <v>2016</v>
      </c>
      <c r="D4277" s="7" t="str">
        <f>UPPER(TEXT(base[[#This Row],[Data]],"mmm"))</f>
        <v>SET</v>
      </c>
      <c r="E4277" t="s">
        <v>10</v>
      </c>
      <c r="F4277" t="s">
        <v>14</v>
      </c>
      <c r="G4277" t="str">
        <f>PROPER(base[[#This Row],[Evento]]&amp;" "&amp;base[[#This Row],[Tipo]])</f>
        <v>Aniversário Teen</v>
      </c>
      <c r="H4277" t="s">
        <v>15</v>
      </c>
      <c r="I4277">
        <v>100</v>
      </c>
      <c r="J4277" s="3">
        <f>VLOOKUP(_xlfn.CONCAT(base[[#This Row],[Evento]],base[[#This Row],[Tipo]]),'[1]tabela de preços'!$D$4:$E$14,2,0)</f>
        <v>90</v>
      </c>
      <c r="K4277" s="3">
        <v>9000</v>
      </c>
      <c r="L4277" s="3">
        <v>3386</v>
      </c>
      <c r="M4277" s="3">
        <v>5614</v>
      </c>
      <c r="N4277" t="s">
        <v>24</v>
      </c>
    </row>
    <row r="4278" spans="2:14" hidden="1" x14ac:dyDescent="0.25">
      <c r="B4278" s="2">
        <v>43048</v>
      </c>
      <c r="C4278" s="7">
        <f>YEAR(base[[#This Row],[Data]])</f>
        <v>2017</v>
      </c>
      <c r="D4278" s="7" t="str">
        <f>UPPER(TEXT(base[[#This Row],[Data]],"mmm"))</f>
        <v>NOV</v>
      </c>
      <c r="E4278" t="s">
        <v>10</v>
      </c>
      <c r="F4278" t="s">
        <v>16</v>
      </c>
      <c r="G4278" t="str">
        <f>PROPER(base[[#This Row],[Evento]]&amp;" "&amp;base[[#This Row],[Tipo]])</f>
        <v>Aniversário Adulto</v>
      </c>
      <c r="H4278" t="s">
        <v>12</v>
      </c>
      <c r="I4278">
        <v>150</v>
      </c>
      <c r="J4278" s="3">
        <f>VLOOKUP(_xlfn.CONCAT(base[[#This Row],[Evento]],base[[#This Row],[Tipo]]),'[1]tabela de preços'!$D$4:$E$14,2,0)</f>
        <v>120</v>
      </c>
      <c r="K4278" s="3">
        <v>18000</v>
      </c>
      <c r="L4278" s="3">
        <v>7482</v>
      </c>
      <c r="M4278" s="3">
        <v>10518</v>
      </c>
      <c r="N4278" t="s">
        <v>24</v>
      </c>
    </row>
    <row r="4279" spans="2:14" hidden="1" x14ac:dyDescent="0.25">
      <c r="B4279" s="2">
        <v>42709</v>
      </c>
      <c r="C4279" s="7">
        <f>YEAR(base[[#This Row],[Data]])</f>
        <v>2016</v>
      </c>
      <c r="D4279" s="7" t="str">
        <f>UPPER(TEXT(base[[#This Row],[Data]],"mmm"))</f>
        <v>DEZ</v>
      </c>
      <c r="E4279" t="s">
        <v>21</v>
      </c>
      <c r="F4279" t="s">
        <v>14</v>
      </c>
      <c r="G4279" t="str">
        <f>PROPER(base[[#This Row],[Evento]]&amp;" "&amp;base[[#This Row],[Tipo]])</f>
        <v>15 Anos Teen</v>
      </c>
      <c r="H4279" t="s">
        <v>12</v>
      </c>
      <c r="I4279">
        <v>100</v>
      </c>
      <c r="J4279" s="3">
        <f>VLOOKUP(_xlfn.CONCAT(base[[#This Row],[Evento]],base[[#This Row],[Tipo]]),'[1]tabela de preços'!$D$4:$E$14,2,0)</f>
        <v>90</v>
      </c>
      <c r="K4279" s="3">
        <v>9000</v>
      </c>
      <c r="L4279" s="3">
        <v>3649</v>
      </c>
      <c r="M4279" s="3">
        <v>5351</v>
      </c>
      <c r="N4279" t="s">
        <v>24</v>
      </c>
    </row>
    <row r="4280" spans="2:14" hidden="1" x14ac:dyDescent="0.25">
      <c r="B4280" s="2">
        <v>43041</v>
      </c>
      <c r="C4280" s="7">
        <f>YEAR(base[[#This Row],[Data]])</f>
        <v>2017</v>
      </c>
      <c r="D4280" s="7" t="str">
        <f>UPPER(TEXT(base[[#This Row],[Data]],"mmm"))</f>
        <v>NOV</v>
      </c>
      <c r="E4280" t="s">
        <v>22</v>
      </c>
      <c r="F4280" t="s">
        <v>16</v>
      </c>
      <c r="G4280" t="str">
        <f>PROPER(base[[#This Row],[Evento]]&amp;" "&amp;base[[#This Row],[Tipo]])</f>
        <v>Despedida Adulto</v>
      </c>
      <c r="H4280" t="s">
        <v>15</v>
      </c>
      <c r="I4280">
        <v>150</v>
      </c>
      <c r="J4280" s="3">
        <f>VLOOKUP(_xlfn.CONCAT(base[[#This Row],[Evento]],base[[#This Row],[Tipo]]),'[1]tabela de preços'!$D$4:$E$14,2,0)</f>
        <v>120</v>
      </c>
      <c r="K4280" s="3">
        <v>18000</v>
      </c>
      <c r="L4280" s="3">
        <v>7191</v>
      </c>
      <c r="M4280" s="3">
        <v>10809</v>
      </c>
      <c r="N4280" t="s">
        <v>24</v>
      </c>
    </row>
    <row r="4281" spans="2:14" hidden="1" x14ac:dyDescent="0.25">
      <c r="B4281" s="2">
        <v>42718</v>
      </c>
      <c r="C4281" s="7">
        <f>YEAR(base[[#This Row],[Data]])</f>
        <v>2016</v>
      </c>
      <c r="D4281" s="7" t="str">
        <f>UPPER(TEXT(base[[#This Row],[Data]],"mmm"))</f>
        <v>DEZ</v>
      </c>
      <c r="E4281" t="s">
        <v>10</v>
      </c>
      <c r="F4281" t="s">
        <v>11</v>
      </c>
      <c r="G4281" t="str">
        <f>PROPER(base[[#This Row],[Evento]]&amp;" "&amp;base[[#This Row],[Tipo]])</f>
        <v>Aniversário Infantil</v>
      </c>
      <c r="H4281" t="s">
        <v>12</v>
      </c>
      <c r="I4281">
        <v>50</v>
      </c>
      <c r="J4281" s="3">
        <f>VLOOKUP(_xlfn.CONCAT(base[[#This Row],[Evento]],base[[#This Row],[Tipo]]),'[1]tabela de preços'!$D$4:$E$14,2,0)</f>
        <v>70</v>
      </c>
      <c r="K4281" s="3">
        <v>3500</v>
      </c>
      <c r="L4281" s="3">
        <v>1318</v>
      </c>
      <c r="M4281" s="3">
        <v>2182</v>
      </c>
      <c r="N4281" t="s">
        <v>24</v>
      </c>
    </row>
    <row r="4282" spans="2:14" hidden="1" x14ac:dyDescent="0.25">
      <c r="B4282" s="2">
        <v>42531</v>
      </c>
      <c r="C4282" s="7">
        <f>YEAR(base[[#This Row],[Data]])</f>
        <v>2016</v>
      </c>
      <c r="D4282" s="7" t="str">
        <f>UPPER(TEXT(base[[#This Row],[Data]],"mmm"))</f>
        <v>JUN</v>
      </c>
      <c r="E4282" t="s">
        <v>10</v>
      </c>
      <c r="F4282" t="s">
        <v>14</v>
      </c>
      <c r="G4282" t="str">
        <f>PROPER(base[[#This Row],[Evento]]&amp;" "&amp;base[[#This Row],[Tipo]])</f>
        <v>Aniversário Teen</v>
      </c>
      <c r="H4282" t="s">
        <v>15</v>
      </c>
      <c r="I4282">
        <v>100</v>
      </c>
      <c r="J4282" s="3">
        <f>VLOOKUP(_xlfn.CONCAT(base[[#This Row],[Evento]],base[[#This Row],[Tipo]]),'[1]tabela de preços'!$D$4:$E$14,2,0)</f>
        <v>90</v>
      </c>
      <c r="K4282" s="3">
        <v>9000</v>
      </c>
      <c r="L4282" s="3">
        <v>3650</v>
      </c>
      <c r="M4282" s="3">
        <v>5350</v>
      </c>
      <c r="N4282" t="s">
        <v>24</v>
      </c>
    </row>
    <row r="4283" spans="2:14" hidden="1" x14ac:dyDescent="0.25">
      <c r="B4283" s="2">
        <v>42788</v>
      </c>
      <c r="C4283" s="7">
        <f>YEAR(base[[#This Row],[Data]])</f>
        <v>2017</v>
      </c>
      <c r="D4283" s="7" t="str">
        <f>UPPER(TEXT(base[[#This Row],[Data]],"mmm"))</f>
        <v>FEV</v>
      </c>
      <c r="E4283" t="s">
        <v>10</v>
      </c>
      <c r="F4283" t="s">
        <v>16</v>
      </c>
      <c r="G4283" t="str">
        <f>PROPER(base[[#This Row],[Evento]]&amp;" "&amp;base[[#This Row],[Tipo]])</f>
        <v>Aniversário Adulto</v>
      </c>
      <c r="H4283" t="s">
        <v>12</v>
      </c>
      <c r="I4283">
        <v>150</v>
      </c>
      <c r="J4283" s="3">
        <f>VLOOKUP(_xlfn.CONCAT(base[[#This Row],[Evento]],base[[#This Row],[Tipo]]),'[1]tabela de preços'!$D$4:$E$14,2,0)</f>
        <v>120</v>
      </c>
      <c r="K4283" s="3">
        <v>18000</v>
      </c>
      <c r="L4283" s="3">
        <v>7394</v>
      </c>
      <c r="M4283" s="3">
        <v>10606</v>
      </c>
      <c r="N4283" t="s">
        <v>24</v>
      </c>
    </row>
    <row r="4284" spans="2:14" hidden="1" x14ac:dyDescent="0.25">
      <c r="B4284" s="2">
        <v>42541</v>
      </c>
      <c r="C4284" s="7">
        <f>YEAR(base[[#This Row],[Data]])</f>
        <v>2016</v>
      </c>
      <c r="D4284" s="7" t="str">
        <f>UPPER(TEXT(base[[#This Row],[Data]],"mmm"))</f>
        <v>JUN</v>
      </c>
      <c r="E4284" t="s">
        <v>21</v>
      </c>
      <c r="F4284" t="s">
        <v>14</v>
      </c>
      <c r="G4284" t="str">
        <f>PROPER(base[[#This Row],[Evento]]&amp;" "&amp;base[[#This Row],[Tipo]])</f>
        <v>15 Anos Teen</v>
      </c>
      <c r="H4284" t="s">
        <v>12</v>
      </c>
      <c r="I4284">
        <v>100</v>
      </c>
      <c r="J4284" s="3">
        <f>VLOOKUP(_xlfn.CONCAT(base[[#This Row],[Evento]],base[[#This Row],[Tipo]]),'[1]tabela de preços'!$D$4:$E$14,2,0)</f>
        <v>90</v>
      </c>
      <c r="K4284" s="3">
        <v>9000</v>
      </c>
      <c r="L4284" s="3">
        <v>3843</v>
      </c>
      <c r="M4284" s="3">
        <v>5157</v>
      </c>
      <c r="N4284" t="s">
        <v>24</v>
      </c>
    </row>
    <row r="4285" spans="2:14" hidden="1" x14ac:dyDescent="0.25">
      <c r="B4285" s="2">
        <v>42462</v>
      </c>
      <c r="C4285" s="7">
        <f>YEAR(base[[#This Row],[Data]])</f>
        <v>2016</v>
      </c>
      <c r="D4285" s="7" t="str">
        <f>UPPER(TEXT(base[[#This Row],[Data]],"mmm"))</f>
        <v>ABR</v>
      </c>
      <c r="E4285" t="s">
        <v>22</v>
      </c>
      <c r="F4285" t="s">
        <v>16</v>
      </c>
      <c r="G4285" t="str">
        <f>PROPER(base[[#This Row],[Evento]]&amp;" "&amp;base[[#This Row],[Tipo]])</f>
        <v>Despedida Adulto</v>
      </c>
      <c r="H4285" t="s">
        <v>15</v>
      </c>
      <c r="I4285">
        <v>150</v>
      </c>
      <c r="J4285" s="3">
        <f>VLOOKUP(_xlfn.CONCAT(base[[#This Row],[Evento]],base[[#This Row],[Tipo]]),'[1]tabela de preços'!$D$4:$E$14,2,0)</f>
        <v>120</v>
      </c>
      <c r="K4285" s="3">
        <v>18000</v>
      </c>
      <c r="L4285" s="3">
        <v>6921</v>
      </c>
      <c r="M4285" s="3">
        <v>11079</v>
      </c>
      <c r="N4285" t="s">
        <v>24</v>
      </c>
    </row>
    <row r="4286" spans="2:14" hidden="1" x14ac:dyDescent="0.25">
      <c r="B4286" s="2">
        <v>43000</v>
      </c>
      <c r="C4286" s="7">
        <f>YEAR(base[[#This Row],[Data]])</f>
        <v>2017</v>
      </c>
      <c r="D4286" s="7" t="str">
        <f>UPPER(TEXT(base[[#This Row],[Data]],"mmm"))</f>
        <v>SET</v>
      </c>
      <c r="E4286" t="s">
        <v>10</v>
      </c>
      <c r="F4286" t="s">
        <v>11</v>
      </c>
      <c r="G4286" t="str">
        <f>PROPER(base[[#This Row],[Evento]]&amp;" "&amp;base[[#This Row],[Tipo]])</f>
        <v>Aniversário Infantil</v>
      </c>
      <c r="H4286" t="s">
        <v>12</v>
      </c>
      <c r="I4286">
        <v>50</v>
      </c>
      <c r="J4286" s="3">
        <f>VLOOKUP(_xlfn.CONCAT(base[[#This Row],[Evento]],base[[#This Row],[Tipo]]),'[1]tabela de preços'!$D$4:$E$14,2,0)</f>
        <v>70</v>
      </c>
      <c r="K4286" s="3">
        <v>3500</v>
      </c>
      <c r="L4286" s="3">
        <v>1255</v>
      </c>
      <c r="M4286" s="3">
        <v>2245</v>
      </c>
      <c r="N4286" t="s">
        <v>24</v>
      </c>
    </row>
    <row r="4287" spans="2:14" hidden="1" x14ac:dyDescent="0.25">
      <c r="B4287" s="2">
        <v>42515</v>
      </c>
      <c r="C4287" s="7">
        <f>YEAR(base[[#This Row],[Data]])</f>
        <v>2016</v>
      </c>
      <c r="D4287" s="7" t="str">
        <f>UPPER(TEXT(base[[#This Row],[Data]],"mmm"))</f>
        <v>MAI</v>
      </c>
      <c r="E4287" t="s">
        <v>10</v>
      </c>
      <c r="F4287" t="s">
        <v>14</v>
      </c>
      <c r="G4287" t="str">
        <f>PROPER(base[[#This Row],[Evento]]&amp;" "&amp;base[[#This Row],[Tipo]])</f>
        <v>Aniversário Teen</v>
      </c>
      <c r="H4287" t="s">
        <v>15</v>
      </c>
      <c r="I4287">
        <v>100</v>
      </c>
      <c r="J4287" s="3">
        <f>VLOOKUP(_xlfn.CONCAT(base[[#This Row],[Evento]],base[[#This Row],[Tipo]]),'[1]tabela de preços'!$D$4:$E$14,2,0)</f>
        <v>90</v>
      </c>
      <c r="K4287" s="3">
        <v>9000</v>
      </c>
      <c r="L4287" s="3">
        <v>3970</v>
      </c>
      <c r="M4287" s="3">
        <v>5030</v>
      </c>
      <c r="N4287" t="s">
        <v>24</v>
      </c>
    </row>
    <row r="4288" spans="2:14" x14ac:dyDescent="0.25">
      <c r="B4288" s="2">
        <v>42745</v>
      </c>
      <c r="C4288" s="7">
        <f>YEAR(base[[#This Row],[Data]])</f>
        <v>2017</v>
      </c>
      <c r="D4288" s="7" t="str">
        <f>UPPER(TEXT(base[[#This Row],[Data]],"mmm"))</f>
        <v>JAN</v>
      </c>
      <c r="E4288" t="s">
        <v>10</v>
      </c>
      <c r="F4288" t="s">
        <v>16</v>
      </c>
      <c r="G4288" t="str">
        <f>PROPER(base[[#This Row],[Evento]]&amp;" "&amp;base[[#This Row],[Tipo]])</f>
        <v>Aniversário Adulto</v>
      </c>
      <c r="H4288" t="s">
        <v>12</v>
      </c>
      <c r="I4288">
        <v>150</v>
      </c>
      <c r="J4288" s="3">
        <f>VLOOKUP(_xlfn.CONCAT(base[[#This Row],[Evento]],base[[#This Row],[Tipo]]),'[1]tabela de preços'!$D$4:$E$14,2,0)</f>
        <v>120</v>
      </c>
      <c r="K4288" s="3">
        <v>18000</v>
      </c>
      <c r="L4288" s="3">
        <v>6653</v>
      </c>
      <c r="M4288" s="3">
        <v>11347</v>
      </c>
      <c r="N4288" t="s">
        <v>24</v>
      </c>
    </row>
    <row r="4289" spans="2:14" hidden="1" x14ac:dyDescent="0.25">
      <c r="B4289" s="2">
        <v>42985</v>
      </c>
      <c r="C4289" s="7">
        <f>YEAR(base[[#This Row],[Data]])</f>
        <v>2017</v>
      </c>
      <c r="D4289" s="7" t="str">
        <f>UPPER(TEXT(base[[#This Row],[Data]],"mmm"))</f>
        <v>SET</v>
      </c>
      <c r="E4289" t="s">
        <v>21</v>
      </c>
      <c r="F4289" t="s">
        <v>14</v>
      </c>
      <c r="G4289" t="str">
        <f>PROPER(base[[#This Row],[Evento]]&amp;" "&amp;base[[#This Row],[Tipo]])</f>
        <v>15 Anos Teen</v>
      </c>
      <c r="H4289" t="s">
        <v>12</v>
      </c>
      <c r="I4289">
        <v>100</v>
      </c>
      <c r="J4289" s="3">
        <f>VLOOKUP(_xlfn.CONCAT(base[[#This Row],[Evento]],base[[#This Row],[Tipo]]),'[1]tabela de preços'!$D$4:$E$14,2,0)</f>
        <v>90</v>
      </c>
      <c r="K4289" s="3">
        <v>9000</v>
      </c>
      <c r="L4289" s="3">
        <v>3272</v>
      </c>
      <c r="M4289" s="3">
        <v>5728</v>
      </c>
      <c r="N4289" t="s">
        <v>24</v>
      </c>
    </row>
    <row r="4290" spans="2:14" hidden="1" x14ac:dyDescent="0.25">
      <c r="B4290" s="2">
        <v>42652</v>
      </c>
      <c r="C4290" s="7">
        <f>YEAR(base[[#This Row],[Data]])</f>
        <v>2016</v>
      </c>
      <c r="D4290" s="7" t="str">
        <f>UPPER(TEXT(base[[#This Row],[Data]],"mmm"))</f>
        <v>OUT</v>
      </c>
      <c r="E4290" t="s">
        <v>22</v>
      </c>
      <c r="F4290" t="s">
        <v>16</v>
      </c>
      <c r="G4290" t="str">
        <f>PROPER(base[[#This Row],[Evento]]&amp;" "&amp;base[[#This Row],[Tipo]])</f>
        <v>Despedida Adulto</v>
      </c>
      <c r="H4290" t="s">
        <v>15</v>
      </c>
      <c r="I4290">
        <v>150</v>
      </c>
      <c r="J4290" s="3">
        <f>VLOOKUP(_xlfn.CONCAT(base[[#This Row],[Evento]],base[[#This Row],[Tipo]]),'[1]tabela de preços'!$D$4:$E$14,2,0)</f>
        <v>120</v>
      </c>
      <c r="K4290" s="3">
        <v>18000</v>
      </c>
      <c r="L4290" s="3">
        <v>6522</v>
      </c>
      <c r="M4290" s="3">
        <v>11478</v>
      </c>
      <c r="N4290" t="s">
        <v>24</v>
      </c>
    </row>
    <row r="4291" spans="2:14" hidden="1" x14ac:dyDescent="0.25">
      <c r="B4291" s="2">
        <v>43071</v>
      </c>
      <c r="C4291" s="7">
        <f>YEAR(base[[#This Row],[Data]])</f>
        <v>2017</v>
      </c>
      <c r="D4291" s="7" t="str">
        <f>UPPER(TEXT(base[[#This Row],[Data]],"mmm"))</f>
        <v>DEZ</v>
      </c>
      <c r="E4291" t="s">
        <v>10</v>
      </c>
      <c r="F4291" t="s">
        <v>11</v>
      </c>
      <c r="G4291" t="str">
        <f>PROPER(base[[#This Row],[Evento]]&amp;" "&amp;base[[#This Row],[Tipo]])</f>
        <v>Aniversário Infantil</v>
      </c>
      <c r="H4291" t="s">
        <v>12</v>
      </c>
      <c r="I4291">
        <v>50</v>
      </c>
      <c r="J4291" s="3">
        <f>VLOOKUP(_xlfn.CONCAT(base[[#This Row],[Evento]],base[[#This Row],[Tipo]]),'[1]tabela de preços'!$D$4:$E$14,2,0)</f>
        <v>70</v>
      </c>
      <c r="K4291" s="3">
        <v>3500</v>
      </c>
      <c r="L4291" s="3">
        <v>1279</v>
      </c>
      <c r="M4291" s="3">
        <v>2221</v>
      </c>
      <c r="N4291" t="s">
        <v>24</v>
      </c>
    </row>
    <row r="4292" spans="2:14" hidden="1" x14ac:dyDescent="0.25">
      <c r="B4292" s="2">
        <v>42601</v>
      </c>
      <c r="C4292" s="7">
        <f>YEAR(base[[#This Row],[Data]])</f>
        <v>2016</v>
      </c>
      <c r="D4292" s="7" t="str">
        <f>UPPER(TEXT(base[[#This Row],[Data]],"mmm"))</f>
        <v>AGO</v>
      </c>
      <c r="E4292" t="s">
        <v>10</v>
      </c>
      <c r="F4292" t="s">
        <v>14</v>
      </c>
      <c r="G4292" t="str">
        <f>PROPER(base[[#This Row],[Evento]]&amp;" "&amp;base[[#This Row],[Tipo]])</f>
        <v>Aniversário Teen</v>
      </c>
      <c r="H4292" t="s">
        <v>15</v>
      </c>
      <c r="I4292">
        <v>100</v>
      </c>
      <c r="J4292" s="3">
        <f>VLOOKUP(_xlfn.CONCAT(base[[#This Row],[Evento]],base[[#This Row],[Tipo]]),'[1]tabela de preços'!$D$4:$E$14,2,0)</f>
        <v>90</v>
      </c>
      <c r="K4292" s="3">
        <v>9000</v>
      </c>
      <c r="L4292" s="3">
        <v>3430</v>
      </c>
      <c r="M4292" s="3">
        <v>5570</v>
      </c>
      <c r="N4292" t="s">
        <v>24</v>
      </c>
    </row>
    <row r="4293" spans="2:14" hidden="1" x14ac:dyDescent="0.25">
      <c r="B4293" s="2">
        <v>42546</v>
      </c>
      <c r="C4293" s="7">
        <f>YEAR(base[[#This Row],[Data]])</f>
        <v>2016</v>
      </c>
      <c r="D4293" s="7" t="str">
        <f>UPPER(TEXT(base[[#This Row],[Data]],"mmm"))</f>
        <v>JUN</v>
      </c>
      <c r="E4293" t="s">
        <v>10</v>
      </c>
      <c r="F4293" t="s">
        <v>16</v>
      </c>
      <c r="G4293" t="str">
        <f>PROPER(base[[#This Row],[Evento]]&amp;" "&amp;base[[#This Row],[Tipo]])</f>
        <v>Aniversário Adulto</v>
      </c>
      <c r="H4293" t="s">
        <v>12</v>
      </c>
      <c r="I4293">
        <v>150</v>
      </c>
      <c r="J4293" s="3">
        <f>VLOOKUP(_xlfn.CONCAT(base[[#This Row],[Evento]],base[[#This Row],[Tipo]]),'[1]tabela de preços'!$D$4:$E$14,2,0)</f>
        <v>120</v>
      </c>
      <c r="K4293" s="3">
        <v>18000</v>
      </c>
      <c r="L4293" s="3">
        <v>7047</v>
      </c>
      <c r="M4293" s="3">
        <v>10953</v>
      </c>
      <c r="N4293" t="s">
        <v>24</v>
      </c>
    </row>
    <row r="4294" spans="2:14" hidden="1" x14ac:dyDescent="0.25">
      <c r="B4294" s="2">
        <v>42385</v>
      </c>
      <c r="C4294" s="7">
        <f>YEAR(base[[#This Row],[Data]])</f>
        <v>2016</v>
      </c>
      <c r="D4294" s="7" t="str">
        <f>UPPER(TEXT(base[[#This Row],[Data]],"mmm"))</f>
        <v>JAN</v>
      </c>
      <c r="E4294" t="s">
        <v>21</v>
      </c>
      <c r="F4294" t="s">
        <v>14</v>
      </c>
      <c r="G4294" t="str">
        <f>PROPER(base[[#This Row],[Evento]]&amp;" "&amp;base[[#This Row],[Tipo]])</f>
        <v>15 Anos Teen</v>
      </c>
      <c r="H4294" t="s">
        <v>12</v>
      </c>
      <c r="I4294">
        <v>100</v>
      </c>
      <c r="J4294" s="3">
        <f>VLOOKUP(_xlfn.CONCAT(base[[#This Row],[Evento]],base[[#This Row],[Tipo]]),'[1]tabela de preços'!$D$4:$E$14,2,0)</f>
        <v>90</v>
      </c>
      <c r="K4294" s="3">
        <v>9000</v>
      </c>
      <c r="L4294" s="3">
        <v>3288</v>
      </c>
      <c r="M4294" s="3">
        <v>5712</v>
      </c>
      <c r="N4294" t="s">
        <v>24</v>
      </c>
    </row>
    <row r="4295" spans="2:14" hidden="1" x14ac:dyDescent="0.25">
      <c r="B4295" s="2">
        <v>42513</v>
      </c>
      <c r="C4295" s="7">
        <f>YEAR(base[[#This Row],[Data]])</f>
        <v>2016</v>
      </c>
      <c r="D4295" s="7" t="str">
        <f>UPPER(TEXT(base[[#This Row],[Data]],"mmm"))</f>
        <v>MAI</v>
      </c>
      <c r="E4295" t="s">
        <v>22</v>
      </c>
      <c r="F4295" t="s">
        <v>16</v>
      </c>
      <c r="G4295" t="str">
        <f>PROPER(base[[#This Row],[Evento]]&amp;" "&amp;base[[#This Row],[Tipo]])</f>
        <v>Despedida Adulto</v>
      </c>
      <c r="H4295" t="s">
        <v>15</v>
      </c>
      <c r="I4295">
        <v>150</v>
      </c>
      <c r="J4295" s="3">
        <f>VLOOKUP(_xlfn.CONCAT(base[[#This Row],[Evento]],base[[#This Row],[Tipo]]),'[1]tabela de preços'!$D$4:$E$14,2,0)</f>
        <v>120</v>
      </c>
      <c r="K4295" s="3">
        <v>18000</v>
      </c>
      <c r="L4295" s="3">
        <v>7242</v>
      </c>
      <c r="M4295" s="3">
        <v>10758</v>
      </c>
      <c r="N4295" t="s">
        <v>24</v>
      </c>
    </row>
    <row r="4296" spans="2:14" hidden="1" x14ac:dyDescent="0.25">
      <c r="B4296" s="2">
        <v>43002</v>
      </c>
      <c r="C4296" s="7">
        <f>YEAR(base[[#This Row],[Data]])</f>
        <v>2017</v>
      </c>
      <c r="D4296" s="7" t="str">
        <f>UPPER(TEXT(base[[#This Row],[Data]],"mmm"))</f>
        <v>SET</v>
      </c>
      <c r="E4296" t="s">
        <v>10</v>
      </c>
      <c r="F4296" t="s">
        <v>11</v>
      </c>
      <c r="G4296" t="str">
        <f>PROPER(base[[#This Row],[Evento]]&amp;" "&amp;base[[#This Row],[Tipo]])</f>
        <v>Aniversário Infantil</v>
      </c>
      <c r="H4296" t="s">
        <v>12</v>
      </c>
      <c r="I4296">
        <v>50</v>
      </c>
      <c r="J4296" s="3">
        <f>VLOOKUP(_xlfn.CONCAT(base[[#This Row],[Evento]],base[[#This Row],[Tipo]]),'[1]tabela de preços'!$D$4:$E$14,2,0)</f>
        <v>70</v>
      </c>
      <c r="K4296" s="3">
        <v>3500</v>
      </c>
      <c r="L4296" s="3">
        <v>1519</v>
      </c>
      <c r="M4296" s="3">
        <v>1981</v>
      </c>
      <c r="N4296" t="s">
        <v>24</v>
      </c>
    </row>
    <row r="4297" spans="2:14" hidden="1" x14ac:dyDescent="0.25">
      <c r="B4297" s="2">
        <v>42696</v>
      </c>
      <c r="C4297" s="7">
        <f>YEAR(base[[#This Row],[Data]])</f>
        <v>2016</v>
      </c>
      <c r="D4297" s="7" t="str">
        <f>UPPER(TEXT(base[[#This Row],[Data]],"mmm"))</f>
        <v>NOV</v>
      </c>
      <c r="E4297" t="s">
        <v>10</v>
      </c>
      <c r="F4297" t="s">
        <v>14</v>
      </c>
      <c r="G4297" t="str">
        <f>PROPER(base[[#This Row],[Evento]]&amp;" "&amp;base[[#This Row],[Tipo]])</f>
        <v>Aniversário Teen</v>
      </c>
      <c r="H4297" t="s">
        <v>15</v>
      </c>
      <c r="I4297">
        <v>100</v>
      </c>
      <c r="J4297" s="3">
        <f>VLOOKUP(_xlfn.CONCAT(base[[#This Row],[Evento]],base[[#This Row],[Tipo]]),'[1]tabela de preços'!$D$4:$E$14,2,0)</f>
        <v>90</v>
      </c>
      <c r="K4297" s="3">
        <v>9000</v>
      </c>
      <c r="L4297" s="3">
        <v>3694</v>
      </c>
      <c r="M4297" s="3">
        <v>5306</v>
      </c>
      <c r="N4297" t="s">
        <v>24</v>
      </c>
    </row>
    <row r="4298" spans="2:14" hidden="1" x14ac:dyDescent="0.25">
      <c r="B4298" s="2">
        <v>43065</v>
      </c>
      <c r="C4298" s="7">
        <f>YEAR(base[[#This Row],[Data]])</f>
        <v>2017</v>
      </c>
      <c r="D4298" s="7" t="str">
        <f>UPPER(TEXT(base[[#This Row],[Data]],"mmm"))</f>
        <v>NOV</v>
      </c>
      <c r="E4298" t="s">
        <v>10</v>
      </c>
      <c r="F4298" t="s">
        <v>16</v>
      </c>
      <c r="G4298" t="str">
        <f>PROPER(base[[#This Row],[Evento]]&amp;" "&amp;base[[#This Row],[Tipo]])</f>
        <v>Aniversário Adulto</v>
      </c>
      <c r="H4298" t="s">
        <v>12</v>
      </c>
      <c r="I4298">
        <v>150</v>
      </c>
      <c r="J4298" s="3">
        <f>VLOOKUP(_xlfn.CONCAT(base[[#This Row],[Evento]],base[[#This Row],[Tipo]]),'[1]tabela de preços'!$D$4:$E$14,2,0)</f>
        <v>120</v>
      </c>
      <c r="K4298" s="3">
        <v>18000</v>
      </c>
      <c r="L4298" s="3">
        <v>7125</v>
      </c>
      <c r="M4298" s="3">
        <v>10875</v>
      </c>
      <c r="N4298" t="s">
        <v>24</v>
      </c>
    </row>
    <row r="4299" spans="2:14" hidden="1" x14ac:dyDescent="0.25">
      <c r="B4299" s="2">
        <v>43089</v>
      </c>
      <c r="C4299" s="7">
        <f>YEAR(base[[#This Row],[Data]])</f>
        <v>2017</v>
      </c>
      <c r="D4299" s="7" t="str">
        <f>UPPER(TEXT(base[[#This Row],[Data]],"mmm"))</f>
        <v>DEZ</v>
      </c>
      <c r="E4299" t="s">
        <v>21</v>
      </c>
      <c r="F4299" t="s">
        <v>14</v>
      </c>
      <c r="G4299" t="str">
        <f>PROPER(base[[#This Row],[Evento]]&amp;" "&amp;base[[#This Row],[Tipo]])</f>
        <v>15 Anos Teen</v>
      </c>
      <c r="H4299" t="s">
        <v>12</v>
      </c>
      <c r="I4299">
        <v>100</v>
      </c>
      <c r="J4299" s="3">
        <f>VLOOKUP(_xlfn.CONCAT(base[[#This Row],[Evento]],base[[#This Row],[Tipo]]),'[1]tabela de preços'!$D$4:$E$14,2,0)</f>
        <v>90</v>
      </c>
      <c r="K4299" s="3">
        <v>9000</v>
      </c>
      <c r="L4299" s="3">
        <v>3153</v>
      </c>
      <c r="M4299" s="3">
        <v>5847</v>
      </c>
      <c r="N4299" t="s">
        <v>24</v>
      </c>
    </row>
    <row r="4300" spans="2:14" hidden="1" x14ac:dyDescent="0.25">
      <c r="B4300" s="2">
        <v>43087</v>
      </c>
      <c r="C4300" s="7">
        <f>YEAR(base[[#This Row],[Data]])</f>
        <v>2017</v>
      </c>
      <c r="D4300" s="7" t="str">
        <f>UPPER(TEXT(base[[#This Row],[Data]],"mmm"))</f>
        <v>DEZ</v>
      </c>
      <c r="E4300" t="s">
        <v>22</v>
      </c>
      <c r="F4300" t="s">
        <v>16</v>
      </c>
      <c r="G4300" t="str">
        <f>PROPER(base[[#This Row],[Evento]]&amp;" "&amp;base[[#This Row],[Tipo]])</f>
        <v>Despedida Adulto</v>
      </c>
      <c r="H4300" t="s">
        <v>15</v>
      </c>
      <c r="I4300">
        <v>150</v>
      </c>
      <c r="J4300" s="3">
        <f>VLOOKUP(_xlfn.CONCAT(base[[#This Row],[Evento]],base[[#This Row],[Tipo]]),'[1]tabela de preços'!$D$4:$E$14,2,0)</f>
        <v>120</v>
      </c>
      <c r="K4300" s="3">
        <v>18000</v>
      </c>
      <c r="L4300" s="3">
        <v>7313</v>
      </c>
      <c r="M4300" s="3">
        <v>10687</v>
      </c>
      <c r="N4300" t="s">
        <v>24</v>
      </c>
    </row>
    <row r="4301" spans="2:14" hidden="1" x14ac:dyDescent="0.25">
      <c r="B4301" s="2">
        <v>42774</v>
      </c>
      <c r="C4301" s="7">
        <f>YEAR(base[[#This Row],[Data]])</f>
        <v>2017</v>
      </c>
      <c r="D4301" s="7" t="str">
        <f>UPPER(TEXT(base[[#This Row],[Data]],"mmm"))</f>
        <v>FEV</v>
      </c>
      <c r="E4301" t="s">
        <v>10</v>
      </c>
      <c r="F4301" t="s">
        <v>11</v>
      </c>
      <c r="G4301" t="str">
        <f>PROPER(base[[#This Row],[Evento]]&amp;" "&amp;base[[#This Row],[Tipo]])</f>
        <v>Aniversário Infantil</v>
      </c>
      <c r="H4301" t="s">
        <v>12</v>
      </c>
      <c r="I4301">
        <v>50</v>
      </c>
      <c r="J4301" s="3">
        <f>VLOOKUP(_xlfn.CONCAT(base[[#This Row],[Evento]],base[[#This Row],[Tipo]]),'[1]tabela de preços'!$D$4:$E$14,2,0)</f>
        <v>70</v>
      </c>
      <c r="K4301" s="3">
        <v>3500</v>
      </c>
      <c r="L4301" s="3">
        <v>1216</v>
      </c>
      <c r="M4301" s="3">
        <v>2284</v>
      </c>
      <c r="N4301" t="s">
        <v>24</v>
      </c>
    </row>
    <row r="4302" spans="2:14" hidden="1" x14ac:dyDescent="0.25">
      <c r="B4302" s="2">
        <v>42494</v>
      </c>
      <c r="C4302" s="7">
        <f>YEAR(base[[#This Row],[Data]])</f>
        <v>2016</v>
      </c>
      <c r="D4302" s="7" t="str">
        <f>UPPER(TEXT(base[[#This Row],[Data]],"mmm"))</f>
        <v>MAI</v>
      </c>
      <c r="E4302" t="s">
        <v>10</v>
      </c>
      <c r="F4302" t="s">
        <v>14</v>
      </c>
      <c r="G4302" t="str">
        <f>PROPER(base[[#This Row],[Evento]]&amp;" "&amp;base[[#This Row],[Tipo]])</f>
        <v>Aniversário Teen</v>
      </c>
      <c r="H4302" t="s">
        <v>15</v>
      </c>
      <c r="I4302">
        <v>100</v>
      </c>
      <c r="J4302" s="3">
        <f>VLOOKUP(_xlfn.CONCAT(base[[#This Row],[Evento]],base[[#This Row],[Tipo]]),'[1]tabela de preços'!$D$4:$E$14,2,0)</f>
        <v>90</v>
      </c>
      <c r="K4302" s="3">
        <v>9000</v>
      </c>
      <c r="L4302" s="3">
        <v>3569</v>
      </c>
      <c r="M4302" s="3">
        <v>5431</v>
      </c>
      <c r="N4302" t="s">
        <v>24</v>
      </c>
    </row>
    <row r="4303" spans="2:14" hidden="1" x14ac:dyDescent="0.25">
      <c r="B4303" s="2">
        <v>42929</v>
      </c>
      <c r="C4303" s="7">
        <f>YEAR(base[[#This Row],[Data]])</f>
        <v>2017</v>
      </c>
      <c r="D4303" s="7" t="str">
        <f>UPPER(TEXT(base[[#This Row],[Data]],"mmm"))</f>
        <v>JUL</v>
      </c>
      <c r="E4303" t="s">
        <v>10</v>
      </c>
      <c r="F4303" t="s">
        <v>16</v>
      </c>
      <c r="G4303" t="str">
        <f>PROPER(base[[#This Row],[Evento]]&amp;" "&amp;base[[#This Row],[Tipo]])</f>
        <v>Aniversário Adulto</v>
      </c>
      <c r="H4303" t="s">
        <v>12</v>
      </c>
      <c r="I4303">
        <v>150</v>
      </c>
      <c r="J4303" s="3">
        <f>VLOOKUP(_xlfn.CONCAT(base[[#This Row],[Evento]],base[[#This Row],[Tipo]]),'[1]tabela de preços'!$D$4:$E$14,2,0)</f>
        <v>120</v>
      </c>
      <c r="K4303" s="3">
        <v>18000</v>
      </c>
      <c r="L4303" s="3">
        <v>7042</v>
      </c>
      <c r="M4303" s="3">
        <v>10958</v>
      </c>
      <c r="N4303" t="s">
        <v>24</v>
      </c>
    </row>
    <row r="4304" spans="2:14" hidden="1" x14ac:dyDescent="0.25">
      <c r="B4304" s="2">
        <v>42666</v>
      </c>
      <c r="C4304" s="7">
        <f>YEAR(base[[#This Row],[Data]])</f>
        <v>2016</v>
      </c>
      <c r="D4304" s="7" t="str">
        <f>UPPER(TEXT(base[[#This Row],[Data]],"mmm"))</f>
        <v>OUT</v>
      </c>
      <c r="E4304" t="s">
        <v>21</v>
      </c>
      <c r="F4304" t="s">
        <v>14</v>
      </c>
      <c r="G4304" t="str">
        <f>PROPER(base[[#This Row],[Evento]]&amp;" "&amp;base[[#This Row],[Tipo]])</f>
        <v>15 Anos Teen</v>
      </c>
      <c r="H4304" t="s">
        <v>12</v>
      </c>
      <c r="I4304">
        <v>100</v>
      </c>
      <c r="J4304" s="3">
        <f>VLOOKUP(_xlfn.CONCAT(base[[#This Row],[Evento]],base[[#This Row],[Tipo]]),'[1]tabela de preços'!$D$4:$E$14,2,0)</f>
        <v>90</v>
      </c>
      <c r="K4304" s="3">
        <v>9000</v>
      </c>
      <c r="L4304" s="3">
        <v>3921</v>
      </c>
      <c r="M4304" s="3">
        <v>5079</v>
      </c>
      <c r="N4304" t="s">
        <v>24</v>
      </c>
    </row>
    <row r="4305" spans="2:14" hidden="1" x14ac:dyDescent="0.25">
      <c r="B4305" s="2">
        <v>42977</v>
      </c>
      <c r="C4305" s="7">
        <f>YEAR(base[[#This Row],[Data]])</f>
        <v>2017</v>
      </c>
      <c r="D4305" s="7" t="str">
        <f>UPPER(TEXT(base[[#This Row],[Data]],"mmm"))</f>
        <v>AGO</v>
      </c>
      <c r="E4305" t="s">
        <v>22</v>
      </c>
      <c r="F4305" t="s">
        <v>16</v>
      </c>
      <c r="G4305" t="str">
        <f>PROPER(base[[#This Row],[Evento]]&amp;" "&amp;base[[#This Row],[Tipo]])</f>
        <v>Despedida Adulto</v>
      </c>
      <c r="H4305" t="s">
        <v>15</v>
      </c>
      <c r="I4305">
        <v>150</v>
      </c>
      <c r="J4305" s="3">
        <f>VLOOKUP(_xlfn.CONCAT(base[[#This Row],[Evento]],base[[#This Row],[Tipo]]),'[1]tabela de preços'!$D$4:$E$14,2,0)</f>
        <v>120</v>
      </c>
      <c r="K4305" s="3">
        <v>18000</v>
      </c>
      <c r="L4305" s="3">
        <v>6080</v>
      </c>
      <c r="M4305" s="3">
        <v>11920</v>
      </c>
      <c r="N4305" t="s">
        <v>24</v>
      </c>
    </row>
    <row r="4306" spans="2:14" hidden="1" x14ac:dyDescent="0.25">
      <c r="B4306" s="2">
        <v>43048</v>
      </c>
      <c r="C4306" s="7">
        <f>YEAR(base[[#This Row],[Data]])</f>
        <v>2017</v>
      </c>
      <c r="D4306" s="7" t="str">
        <f>UPPER(TEXT(base[[#This Row],[Data]],"mmm"))</f>
        <v>NOV</v>
      </c>
      <c r="E4306" t="s">
        <v>10</v>
      </c>
      <c r="F4306" t="s">
        <v>11</v>
      </c>
      <c r="G4306" t="str">
        <f>PROPER(base[[#This Row],[Evento]]&amp;" "&amp;base[[#This Row],[Tipo]])</f>
        <v>Aniversário Infantil</v>
      </c>
      <c r="H4306" t="s">
        <v>12</v>
      </c>
      <c r="I4306">
        <v>50</v>
      </c>
      <c r="J4306" s="3">
        <f>VLOOKUP(_xlfn.CONCAT(base[[#This Row],[Evento]],base[[#This Row],[Tipo]]),'[1]tabela de preços'!$D$4:$E$14,2,0)</f>
        <v>70</v>
      </c>
      <c r="K4306" s="3">
        <v>3500</v>
      </c>
      <c r="L4306" s="3">
        <v>1194</v>
      </c>
      <c r="M4306" s="3">
        <v>2306</v>
      </c>
      <c r="N4306" t="s">
        <v>24</v>
      </c>
    </row>
    <row r="4307" spans="2:14" hidden="1" x14ac:dyDescent="0.25">
      <c r="B4307" s="2">
        <v>42939</v>
      </c>
      <c r="C4307" s="7">
        <f>YEAR(base[[#This Row],[Data]])</f>
        <v>2017</v>
      </c>
      <c r="D4307" s="7" t="str">
        <f>UPPER(TEXT(base[[#This Row],[Data]],"mmm"))</f>
        <v>JUL</v>
      </c>
      <c r="E4307" t="s">
        <v>10</v>
      </c>
      <c r="F4307" t="s">
        <v>14</v>
      </c>
      <c r="G4307" t="str">
        <f>PROPER(base[[#This Row],[Evento]]&amp;" "&amp;base[[#This Row],[Tipo]])</f>
        <v>Aniversário Teen</v>
      </c>
      <c r="H4307" t="s">
        <v>15</v>
      </c>
      <c r="I4307">
        <v>100</v>
      </c>
      <c r="J4307" s="3">
        <f>VLOOKUP(_xlfn.CONCAT(base[[#This Row],[Evento]],base[[#This Row],[Tipo]]),'[1]tabela de preços'!$D$4:$E$14,2,0)</f>
        <v>90</v>
      </c>
      <c r="K4307" s="3">
        <v>9000</v>
      </c>
      <c r="L4307" s="3">
        <v>3481</v>
      </c>
      <c r="M4307" s="3">
        <v>5519</v>
      </c>
      <c r="N4307" t="s">
        <v>24</v>
      </c>
    </row>
    <row r="4308" spans="2:14" hidden="1" x14ac:dyDescent="0.25">
      <c r="B4308" s="2">
        <v>42963</v>
      </c>
      <c r="C4308" s="7">
        <f>YEAR(base[[#This Row],[Data]])</f>
        <v>2017</v>
      </c>
      <c r="D4308" s="7" t="str">
        <f>UPPER(TEXT(base[[#This Row],[Data]],"mmm"))</f>
        <v>AGO</v>
      </c>
      <c r="E4308" t="s">
        <v>10</v>
      </c>
      <c r="F4308" t="s">
        <v>16</v>
      </c>
      <c r="G4308" t="str">
        <f>PROPER(base[[#This Row],[Evento]]&amp;" "&amp;base[[#This Row],[Tipo]])</f>
        <v>Aniversário Adulto</v>
      </c>
      <c r="H4308" t="s">
        <v>12</v>
      </c>
      <c r="I4308">
        <v>150</v>
      </c>
      <c r="J4308" s="3">
        <f>VLOOKUP(_xlfn.CONCAT(base[[#This Row],[Evento]],base[[#This Row],[Tipo]]),'[1]tabela de preços'!$D$4:$E$14,2,0)</f>
        <v>120</v>
      </c>
      <c r="K4308" s="3">
        <v>18000</v>
      </c>
      <c r="L4308" s="3">
        <v>7755</v>
      </c>
      <c r="M4308" s="3">
        <v>10245</v>
      </c>
      <c r="N4308" t="s">
        <v>24</v>
      </c>
    </row>
    <row r="4309" spans="2:14" hidden="1" x14ac:dyDescent="0.25">
      <c r="B4309" s="2">
        <v>43089</v>
      </c>
      <c r="C4309" s="7">
        <f>YEAR(base[[#This Row],[Data]])</f>
        <v>2017</v>
      </c>
      <c r="D4309" s="7" t="str">
        <f>UPPER(TEXT(base[[#This Row],[Data]],"mmm"))</f>
        <v>DEZ</v>
      </c>
      <c r="E4309" t="s">
        <v>21</v>
      </c>
      <c r="F4309" t="s">
        <v>14</v>
      </c>
      <c r="G4309" t="str">
        <f>PROPER(base[[#This Row],[Evento]]&amp;" "&amp;base[[#This Row],[Tipo]])</f>
        <v>15 Anos Teen</v>
      </c>
      <c r="H4309" t="s">
        <v>12</v>
      </c>
      <c r="I4309">
        <v>100</v>
      </c>
      <c r="J4309" s="3">
        <f>VLOOKUP(_xlfn.CONCAT(base[[#This Row],[Evento]],base[[#This Row],[Tipo]]),'[1]tabela de preços'!$D$4:$E$14,2,0)</f>
        <v>90</v>
      </c>
      <c r="K4309" s="3">
        <v>9000</v>
      </c>
      <c r="L4309" s="3">
        <v>3591</v>
      </c>
      <c r="M4309" s="3">
        <v>5409</v>
      </c>
      <c r="N4309" t="s">
        <v>24</v>
      </c>
    </row>
    <row r="4310" spans="2:14" hidden="1" x14ac:dyDescent="0.25">
      <c r="B4310" s="2">
        <v>42565</v>
      </c>
      <c r="C4310" s="7">
        <f>YEAR(base[[#This Row],[Data]])</f>
        <v>2016</v>
      </c>
      <c r="D4310" s="7" t="str">
        <f>UPPER(TEXT(base[[#This Row],[Data]],"mmm"))</f>
        <v>JUL</v>
      </c>
      <c r="E4310" t="s">
        <v>22</v>
      </c>
      <c r="F4310" t="s">
        <v>16</v>
      </c>
      <c r="G4310" t="str">
        <f>PROPER(base[[#This Row],[Evento]]&amp;" "&amp;base[[#This Row],[Tipo]])</f>
        <v>Despedida Adulto</v>
      </c>
      <c r="H4310" t="s">
        <v>15</v>
      </c>
      <c r="I4310">
        <v>150</v>
      </c>
      <c r="J4310" s="3">
        <f>VLOOKUP(_xlfn.CONCAT(base[[#This Row],[Evento]],base[[#This Row],[Tipo]]),'[1]tabela de preços'!$D$4:$E$14,2,0)</f>
        <v>120</v>
      </c>
      <c r="K4310" s="3">
        <v>18000</v>
      </c>
      <c r="L4310" s="3">
        <v>7686</v>
      </c>
      <c r="M4310" s="3">
        <v>10314</v>
      </c>
      <c r="N4310" t="s">
        <v>24</v>
      </c>
    </row>
    <row r="4311" spans="2:14" hidden="1" x14ac:dyDescent="0.25">
      <c r="B4311" s="2">
        <v>42373</v>
      </c>
      <c r="C4311" s="7">
        <f>YEAR(base[[#This Row],[Data]])</f>
        <v>2016</v>
      </c>
      <c r="D4311" s="7" t="str">
        <f>UPPER(TEXT(base[[#This Row],[Data]],"mmm"))</f>
        <v>JAN</v>
      </c>
      <c r="E4311" t="s">
        <v>10</v>
      </c>
      <c r="F4311" t="s">
        <v>11</v>
      </c>
      <c r="G4311" t="str">
        <f>PROPER(base[[#This Row],[Evento]]&amp;" "&amp;base[[#This Row],[Tipo]])</f>
        <v>Aniversário Infantil</v>
      </c>
      <c r="H4311" t="s">
        <v>12</v>
      </c>
      <c r="I4311">
        <v>50</v>
      </c>
      <c r="J4311" s="3">
        <f>VLOOKUP(_xlfn.CONCAT(base[[#This Row],[Evento]],base[[#This Row],[Tipo]]),'[1]tabela de preços'!$D$4:$E$14,2,0)</f>
        <v>70</v>
      </c>
      <c r="K4311" s="3">
        <v>3500</v>
      </c>
      <c r="L4311" s="3">
        <v>1270</v>
      </c>
      <c r="M4311" s="3">
        <v>2230</v>
      </c>
      <c r="N4311" t="s">
        <v>24</v>
      </c>
    </row>
    <row r="4312" spans="2:14" hidden="1" x14ac:dyDescent="0.25">
      <c r="B4312" s="2">
        <v>42622</v>
      </c>
      <c r="C4312" s="7">
        <f>YEAR(base[[#This Row],[Data]])</f>
        <v>2016</v>
      </c>
      <c r="D4312" s="7" t="str">
        <f>UPPER(TEXT(base[[#This Row],[Data]],"mmm"))</f>
        <v>SET</v>
      </c>
      <c r="E4312" t="s">
        <v>10</v>
      </c>
      <c r="F4312" t="s">
        <v>14</v>
      </c>
      <c r="G4312" t="str">
        <f>PROPER(base[[#This Row],[Evento]]&amp;" "&amp;base[[#This Row],[Tipo]])</f>
        <v>Aniversário Teen</v>
      </c>
      <c r="H4312" t="s">
        <v>15</v>
      </c>
      <c r="I4312">
        <v>100</v>
      </c>
      <c r="J4312" s="3">
        <f>VLOOKUP(_xlfn.CONCAT(base[[#This Row],[Evento]],base[[#This Row],[Tipo]]),'[1]tabela de preços'!$D$4:$E$14,2,0)</f>
        <v>90</v>
      </c>
      <c r="K4312" s="3">
        <v>9000</v>
      </c>
      <c r="L4312" s="3">
        <v>3885</v>
      </c>
      <c r="M4312" s="3">
        <v>5115</v>
      </c>
      <c r="N4312" t="s">
        <v>24</v>
      </c>
    </row>
    <row r="4313" spans="2:14" hidden="1" x14ac:dyDescent="0.25">
      <c r="B4313" s="2">
        <v>42422</v>
      </c>
      <c r="C4313" s="7">
        <f>YEAR(base[[#This Row],[Data]])</f>
        <v>2016</v>
      </c>
      <c r="D4313" s="7" t="str">
        <f>UPPER(TEXT(base[[#This Row],[Data]],"mmm"))</f>
        <v>FEV</v>
      </c>
      <c r="E4313" t="s">
        <v>10</v>
      </c>
      <c r="F4313" t="s">
        <v>16</v>
      </c>
      <c r="G4313" t="str">
        <f>PROPER(base[[#This Row],[Evento]]&amp;" "&amp;base[[#This Row],[Tipo]])</f>
        <v>Aniversário Adulto</v>
      </c>
      <c r="H4313" t="s">
        <v>12</v>
      </c>
      <c r="I4313">
        <v>150</v>
      </c>
      <c r="J4313" s="3">
        <f>VLOOKUP(_xlfn.CONCAT(base[[#This Row],[Evento]],base[[#This Row],[Tipo]]),'[1]tabela de preços'!$D$4:$E$14,2,0)</f>
        <v>120</v>
      </c>
      <c r="K4313" s="3">
        <v>18000</v>
      </c>
      <c r="L4313" s="3">
        <v>7374</v>
      </c>
      <c r="M4313" s="3">
        <v>10626</v>
      </c>
      <c r="N4313" t="s">
        <v>24</v>
      </c>
    </row>
    <row r="4314" spans="2:14" hidden="1" x14ac:dyDescent="0.25">
      <c r="B4314" s="2">
        <v>42996</v>
      </c>
      <c r="C4314" s="7">
        <f>YEAR(base[[#This Row],[Data]])</f>
        <v>2017</v>
      </c>
      <c r="D4314" s="7" t="str">
        <f>UPPER(TEXT(base[[#This Row],[Data]],"mmm"))</f>
        <v>SET</v>
      </c>
      <c r="E4314" t="s">
        <v>21</v>
      </c>
      <c r="F4314" t="s">
        <v>14</v>
      </c>
      <c r="G4314" t="str">
        <f>PROPER(base[[#This Row],[Evento]]&amp;" "&amp;base[[#This Row],[Tipo]])</f>
        <v>15 Anos Teen</v>
      </c>
      <c r="H4314" t="s">
        <v>12</v>
      </c>
      <c r="I4314">
        <v>100</v>
      </c>
      <c r="J4314" s="3">
        <f>VLOOKUP(_xlfn.CONCAT(base[[#This Row],[Evento]],base[[#This Row],[Tipo]]),'[1]tabela de preços'!$D$4:$E$14,2,0)</f>
        <v>90</v>
      </c>
      <c r="K4314" s="3">
        <v>9000</v>
      </c>
      <c r="L4314" s="3">
        <v>3469</v>
      </c>
      <c r="M4314" s="3">
        <v>5531</v>
      </c>
      <c r="N4314" t="s">
        <v>24</v>
      </c>
    </row>
    <row r="4315" spans="2:14" hidden="1" x14ac:dyDescent="0.25">
      <c r="B4315" s="2">
        <v>42604</v>
      </c>
      <c r="C4315" s="7">
        <f>YEAR(base[[#This Row],[Data]])</f>
        <v>2016</v>
      </c>
      <c r="D4315" s="7" t="str">
        <f>UPPER(TEXT(base[[#This Row],[Data]],"mmm"))</f>
        <v>AGO</v>
      </c>
      <c r="E4315" t="s">
        <v>22</v>
      </c>
      <c r="F4315" t="s">
        <v>16</v>
      </c>
      <c r="G4315" t="str">
        <f>PROPER(base[[#This Row],[Evento]]&amp;" "&amp;base[[#This Row],[Tipo]])</f>
        <v>Despedida Adulto</v>
      </c>
      <c r="H4315" t="s">
        <v>15</v>
      </c>
      <c r="I4315">
        <v>150</v>
      </c>
      <c r="J4315" s="3">
        <f>VLOOKUP(_xlfn.CONCAT(base[[#This Row],[Evento]],base[[#This Row],[Tipo]]),'[1]tabela de preços'!$D$4:$E$14,2,0)</f>
        <v>120</v>
      </c>
      <c r="K4315" s="3">
        <v>18000</v>
      </c>
      <c r="L4315" s="3">
        <v>7631</v>
      </c>
      <c r="M4315" s="3">
        <v>10369</v>
      </c>
      <c r="N4315" t="s">
        <v>24</v>
      </c>
    </row>
    <row r="4316" spans="2:14" hidden="1" x14ac:dyDescent="0.25">
      <c r="B4316" s="2">
        <v>42902</v>
      </c>
      <c r="C4316" s="7">
        <f>YEAR(base[[#This Row],[Data]])</f>
        <v>2017</v>
      </c>
      <c r="D4316" s="7" t="str">
        <f>UPPER(TEXT(base[[#This Row],[Data]],"mmm"))</f>
        <v>JUN</v>
      </c>
      <c r="E4316" t="s">
        <v>10</v>
      </c>
      <c r="F4316" t="s">
        <v>11</v>
      </c>
      <c r="G4316" t="str">
        <f>PROPER(base[[#This Row],[Evento]]&amp;" "&amp;base[[#This Row],[Tipo]])</f>
        <v>Aniversário Infantil</v>
      </c>
      <c r="H4316" t="s">
        <v>12</v>
      </c>
      <c r="I4316">
        <v>50</v>
      </c>
      <c r="J4316" s="3">
        <f>VLOOKUP(_xlfn.CONCAT(base[[#This Row],[Evento]],base[[#This Row],[Tipo]]),'[1]tabela de preços'!$D$4:$E$14,2,0)</f>
        <v>70</v>
      </c>
      <c r="K4316" s="3">
        <v>3500</v>
      </c>
      <c r="L4316" s="3">
        <v>1549</v>
      </c>
      <c r="M4316" s="3">
        <v>1951</v>
      </c>
      <c r="N4316" t="s">
        <v>24</v>
      </c>
    </row>
    <row r="4317" spans="2:14" hidden="1" x14ac:dyDescent="0.25">
      <c r="B4317" s="2">
        <v>42395</v>
      </c>
      <c r="C4317" s="7">
        <f>YEAR(base[[#This Row],[Data]])</f>
        <v>2016</v>
      </c>
      <c r="D4317" s="7" t="str">
        <f>UPPER(TEXT(base[[#This Row],[Data]],"mmm"))</f>
        <v>JAN</v>
      </c>
      <c r="E4317" t="s">
        <v>10</v>
      </c>
      <c r="F4317" t="s">
        <v>14</v>
      </c>
      <c r="G4317" t="str">
        <f>PROPER(base[[#This Row],[Evento]]&amp;" "&amp;base[[#This Row],[Tipo]])</f>
        <v>Aniversário Teen</v>
      </c>
      <c r="H4317" t="s">
        <v>15</v>
      </c>
      <c r="I4317">
        <v>100</v>
      </c>
      <c r="J4317" s="3">
        <f>VLOOKUP(_xlfn.CONCAT(base[[#This Row],[Evento]],base[[#This Row],[Tipo]]),'[1]tabela de preços'!$D$4:$E$14,2,0)</f>
        <v>90</v>
      </c>
      <c r="K4317" s="3">
        <v>9000</v>
      </c>
      <c r="L4317" s="3">
        <v>3910</v>
      </c>
      <c r="M4317" s="3">
        <v>5090</v>
      </c>
      <c r="N4317" t="s">
        <v>24</v>
      </c>
    </row>
    <row r="4318" spans="2:14" hidden="1" x14ac:dyDescent="0.25">
      <c r="B4318" s="2">
        <v>42546</v>
      </c>
      <c r="C4318" s="7">
        <f>YEAR(base[[#This Row],[Data]])</f>
        <v>2016</v>
      </c>
      <c r="D4318" s="7" t="str">
        <f>UPPER(TEXT(base[[#This Row],[Data]],"mmm"))</f>
        <v>JUN</v>
      </c>
      <c r="E4318" t="s">
        <v>10</v>
      </c>
      <c r="F4318" t="s">
        <v>16</v>
      </c>
      <c r="G4318" t="str">
        <f>PROPER(base[[#This Row],[Evento]]&amp;" "&amp;base[[#This Row],[Tipo]])</f>
        <v>Aniversário Adulto</v>
      </c>
      <c r="H4318" t="s">
        <v>12</v>
      </c>
      <c r="I4318">
        <v>150</v>
      </c>
      <c r="J4318" s="3">
        <f>VLOOKUP(_xlfn.CONCAT(base[[#This Row],[Evento]],base[[#This Row],[Tipo]]),'[1]tabela de preços'!$D$4:$E$14,2,0)</f>
        <v>120</v>
      </c>
      <c r="K4318" s="3">
        <v>18000</v>
      </c>
      <c r="L4318" s="3">
        <v>6812</v>
      </c>
      <c r="M4318" s="3">
        <v>11188</v>
      </c>
      <c r="N4318" t="s">
        <v>24</v>
      </c>
    </row>
    <row r="4319" spans="2:14" hidden="1" x14ac:dyDescent="0.25">
      <c r="B4319" s="2">
        <v>42532</v>
      </c>
      <c r="C4319" s="7">
        <f>YEAR(base[[#This Row],[Data]])</f>
        <v>2016</v>
      </c>
      <c r="D4319" s="7" t="str">
        <f>UPPER(TEXT(base[[#This Row],[Data]],"mmm"))</f>
        <v>JUN</v>
      </c>
      <c r="E4319" t="s">
        <v>21</v>
      </c>
      <c r="F4319" t="s">
        <v>14</v>
      </c>
      <c r="G4319" t="str">
        <f>PROPER(base[[#This Row],[Evento]]&amp;" "&amp;base[[#This Row],[Tipo]])</f>
        <v>15 Anos Teen</v>
      </c>
      <c r="H4319" t="s">
        <v>12</v>
      </c>
      <c r="I4319">
        <v>100</v>
      </c>
      <c r="J4319" s="3">
        <f>VLOOKUP(_xlfn.CONCAT(base[[#This Row],[Evento]],base[[#This Row],[Tipo]]),'[1]tabela de preços'!$D$4:$E$14,2,0)</f>
        <v>90</v>
      </c>
      <c r="K4319" s="3">
        <v>9000</v>
      </c>
      <c r="L4319" s="3">
        <v>4024</v>
      </c>
      <c r="M4319" s="3">
        <v>4976</v>
      </c>
      <c r="N4319" t="s">
        <v>24</v>
      </c>
    </row>
    <row r="4320" spans="2:14" hidden="1" x14ac:dyDescent="0.25">
      <c r="B4320" s="2">
        <v>43071</v>
      </c>
      <c r="C4320" s="7">
        <f>YEAR(base[[#This Row],[Data]])</f>
        <v>2017</v>
      </c>
      <c r="D4320" s="7" t="str">
        <f>UPPER(TEXT(base[[#This Row],[Data]],"mmm"))</f>
        <v>DEZ</v>
      </c>
      <c r="E4320" t="s">
        <v>22</v>
      </c>
      <c r="F4320" t="s">
        <v>16</v>
      </c>
      <c r="G4320" t="str">
        <f>PROPER(base[[#This Row],[Evento]]&amp;" "&amp;base[[#This Row],[Tipo]])</f>
        <v>Despedida Adulto</v>
      </c>
      <c r="H4320" t="s">
        <v>15</v>
      </c>
      <c r="I4320">
        <v>150</v>
      </c>
      <c r="J4320" s="3">
        <f>VLOOKUP(_xlfn.CONCAT(base[[#This Row],[Evento]],base[[#This Row],[Tipo]]),'[1]tabela de preços'!$D$4:$E$14,2,0)</f>
        <v>120</v>
      </c>
      <c r="K4320" s="3">
        <v>18000</v>
      </c>
      <c r="L4320" s="3">
        <v>7894</v>
      </c>
      <c r="M4320" s="3">
        <v>10106</v>
      </c>
      <c r="N4320" t="s">
        <v>24</v>
      </c>
    </row>
    <row r="4321" spans="2:14" hidden="1" x14ac:dyDescent="0.25">
      <c r="B4321" s="2">
        <v>42485</v>
      </c>
      <c r="C4321" s="7">
        <f>YEAR(base[[#This Row],[Data]])</f>
        <v>2016</v>
      </c>
      <c r="D4321" s="7" t="str">
        <f>UPPER(TEXT(base[[#This Row],[Data]],"mmm"))</f>
        <v>ABR</v>
      </c>
      <c r="E4321" t="s">
        <v>10</v>
      </c>
      <c r="F4321" t="s">
        <v>11</v>
      </c>
      <c r="G4321" t="str">
        <f>PROPER(base[[#This Row],[Evento]]&amp;" "&amp;base[[#This Row],[Tipo]])</f>
        <v>Aniversário Infantil</v>
      </c>
      <c r="H4321" t="s">
        <v>12</v>
      </c>
      <c r="I4321">
        <v>50</v>
      </c>
      <c r="J4321" s="3">
        <f>VLOOKUP(_xlfn.CONCAT(base[[#This Row],[Evento]],base[[#This Row],[Tipo]]),'[1]tabela de preços'!$D$4:$E$14,2,0)</f>
        <v>70</v>
      </c>
      <c r="K4321" s="3">
        <v>3500</v>
      </c>
      <c r="L4321" s="3">
        <v>1570</v>
      </c>
      <c r="M4321" s="3">
        <v>1930</v>
      </c>
      <c r="N4321" t="s">
        <v>24</v>
      </c>
    </row>
    <row r="4322" spans="2:14" hidden="1" x14ac:dyDescent="0.25">
      <c r="B4322" s="2">
        <v>42725</v>
      </c>
      <c r="C4322" s="7">
        <f>YEAR(base[[#This Row],[Data]])</f>
        <v>2016</v>
      </c>
      <c r="D4322" s="7" t="str">
        <f>UPPER(TEXT(base[[#This Row],[Data]],"mmm"))</f>
        <v>DEZ</v>
      </c>
      <c r="E4322" t="s">
        <v>10</v>
      </c>
      <c r="F4322" t="s">
        <v>14</v>
      </c>
      <c r="G4322" t="str">
        <f>PROPER(base[[#This Row],[Evento]]&amp;" "&amp;base[[#This Row],[Tipo]])</f>
        <v>Aniversário Teen</v>
      </c>
      <c r="H4322" t="s">
        <v>15</v>
      </c>
      <c r="I4322">
        <v>100</v>
      </c>
      <c r="J4322" s="3">
        <f>VLOOKUP(_xlfn.CONCAT(base[[#This Row],[Evento]],base[[#This Row],[Tipo]]),'[1]tabela de preços'!$D$4:$E$14,2,0)</f>
        <v>90</v>
      </c>
      <c r="K4322" s="3">
        <v>9000</v>
      </c>
      <c r="L4322" s="3">
        <v>3073</v>
      </c>
      <c r="M4322" s="3">
        <v>5927</v>
      </c>
      <c r="N4322" t="s">
        <v>24</v>
      </c>
    </row>
    <row r="4323" spans="2:14" hidden="1" x14ac:dyDescent="0.25">
      <c r="B4323" s="2">
        <v>42659</v>
      </c>
      <c r="C4323" s="7">
        <f>YEAR(base[[#This Row],[Data]])</f>
        <v>2016</v>
      </c>
      <c r="D4323" s="7" t="str">
        <f>UPPER(TEXT(base[[#This Row],[Data]],"mmm"))</f>
        <v>OUT</v>
      </c>
      <c r="E4323" t="s">
        <v>10</v>
      </c>
      <c r="F4323" t="s">
        <v>16</v>
      </c>
      <c r="G4323" t="str">
        <f>PROPER(base[[#This Row],[Evento]]&amp;" "&amp;base[[#This Row],[Tipo]])</f>
        <v>Aniversário Adulto</v>
      </c>
      <c r="H4323" t="s">
        <v>12</v>
      </c>
      <c r="I4323">
        <v>150</v>
      </c>
      <c r="J4323" s="3">
        <f>VLOOKUP(_xlfn.CONCAT(base[[#This Row],[Evento]],base[[#This Row],[Tipo]]),'[1]tabela de preços'!$D$4:$E$14,2,0)</f>
        <v>120</v>
      </c>
      <c r="K4323" s="3">
        <v>18000</v>
      </c>
      <c r="L4323" s="3">
        <v>8009</v>
      </c>
      <c r="M4323" s="3">
        <v>9991</v>
      </c>
      <c r="N4323" t="s">
        <v>24</v>
      </c>
    </row>
    <row r="4324" spans="2:14" hidden="1" x14ac:dyDescent="0.25">
      <c r="B4324" s="2">
        <v>42941</v>
      </c>
      <c r="C4324" s="7">
        <f>YEAR(base[[#This Row],[Data]])</f>
        <v>2017</v>
      </c>
      <c r="D4324" s="7" t="str">
        <f>UPPER(TEXT(base[[#This Row],[Data]],"mmm"))</f>
        <v>JUL</v>
      </c>
      <c r="E4324" t="s">
        <v>21</v>
      </c>
      <c r="F4324" t="s">
        <v>14</v>
      </c>
      <c r="G4324" t="str">
        <f>PROPER(base[[#This Row],[Evento]]&amp;" "&amp;base[[#This Row],[Tipo]])</f>
        <v>15 Anos Teen</v>
      </c>
      <c r="H4324" t="s">
        <v>12</v>
      </c>
      <c r="I4324">
        <v>100</v>
      </c>
      <c r="J4324" s="3">
        <f>VLOOKUP(_xlfn.CONCAT(base[[#This Row],[Evento]],base[[#This Row],[Tipo]]),'[1]tabela de preços'!$D$4:$E$14,2,0)</f>
        <v>90</v>
      </c>
      <c r="K4324" s="3">
        <v>9000</v>
      </c>
      <c r="L4324" s="3">
        <v>3088</v>
      </c>
      <c r="M4324" s="3">
        <v>5912</v>
      </c>
      <c r="N4324" t="s">
        <v>24</v>
      </c>
    </row>
    <row r="4325" spans="2:14" hidden="1" x14ac:dyDescent="0.25">
      <c r="B4325" s="2">
        <v>43026</v>
      </c>
      <c r="C4325" s="7">
        <f>YEAR(base[[#This Row],[Data]])</f>
        <v>2017</v>
      </c>
      <c r="D4325" s="7" t="str">
        <f>UPPER(TEXT(base[[#This Row],[Data]],"mmm"))</f>
        <v>OUT</v>
      </c>
      <c r="E4325" t="s">
        <v>22</v>
      </c>
      <c r="F4325" t="s">
        <v>16</v>
      </c>
      <c r="G4325" t="str">
        <f>PROPER(base[[#This Row],[Evento]]&amp;" "&amp;base[[#This Row],[Tipo]])</f>
        <v>Despedida Adulto</v>
      </c>
      <c r="H4325" t="s">
        <v>15</v>
      </c>
      <c r="I4325">
        <v>150</v>
      </c>
      <c r="J4325" s="3">
        <f>VLOOKUP(_xlfn.CONCAT(base[[#This Row],[Evento]],base[[#This Row],[Tipo]]),'[1]tabela de preços'!$D$4:$E$14,2,0)</f>
        <v>120</v>
      </c>
      <c r="K4325" s="3">
        <v>18000</v>
      </c>
      <c r="L4325" s="3">
        <v>7251</v>
      </c>
      <c r="M4325" s="3">
        <v>10749</v>
      </c>
      <c r="N4325" t="s">
        <v>24</v>
      </c>
    </row>
    <row r="4326" spans="2:14" hidden="1" x14ac:dyDescent="0.25">
      <c r="B4326" s="2">
        <v>42685</v>
      </c>
      <c r="C4326" s="7">
        <f>YEAR(base[[#This Row],[Data]])</f>
        <v>2016</v>
      </c>
      <c r="D4326" s="7" t="str">
        <f>UPPER(TEXT(base[[#This Row],[Data]],"mmm"))</f>
        <v>NOV</v>
      </c>
      <c r="E4326" t="s">
        <v>10</v>
      </c>
      <c r="F4326" t="s">
        <v>11</v>
      </c>
      <c r="G4326" t="str">
        <f>PROPER(base[[#This Row],[Evento]]&amp;" "&amp;base[[#This Row],[Tipo]])</f>
        <v>Aniversário Infantil</v>
      </c>
      <c r="H4326" t="s">
        <v>12</v>
      </c>
      <c r="I4326">
        <v>50</v>
      </c>
      <c r="J4326" s="3">
        <f>VLOOKUP(_xlfn.CONCAT(base[[#This Row],[Evento]],base[[#This Row],[Tipo]]),'[1]tabela de preços'!$D$4:$E$14,2,0)</f>
        <v>70</v>
      </c>
      <c r="K4326" s="3">
        <v>3500</v>
      </c>
      <c r="L4326" s="3">
        <v>1277</v>
      </c>
      <c r="M4326" s="3">
        <v>2223</v>
      </c>
      <c r="N4326" t="s">
        <v>24</v>
      </c>
    </row>
    <row r="4327" spans="2:14" hidden="1" x14ac:dyDescent="0.25">
      <c r="B4327" s="2">
        <v>42918</v>
      </c>
      <c r="C4327" s="7">
        <f>YEAR(base[[#This Row],[Data]])</f>
        <v>2017</v>
      </c>
      <c r="D4327" s="7" t="str">
        <f>UPPER(TEXT(base[[#This Row],[Data]],"mmm"))</f>
        <v>JUL</v>
      </c>
      <c r="E4327" t="s">
        <v>10</v>
      </c>
      <c r="F4327" t="s">
        <v>14</v>
      </c>
      <c r="G4327" t="str">
        <f>PROPER(base[[#This Row],[Evento]]&amp;" "&amp;base[[#This Row],[Tipo]])</f>
        <v>Aniversário Teen</v>
      </c>
      <c r="H4327" t="s">
        <v>15</v>
      </c>
      <c r="I4327">
        <v>100</v>
      </c>
      <c r="J4327" s="3">
        <f>VLOOKUP(_xlfn.CONCAT(base[[#This Row],[Evento]],base[[#This Row],[Tipo]]),'[1]tabela de preços'!$D$4:$E$14,2,0)</f>
        <v>90</v>
      </c>
      <c r="K4327" s="3">
        <v>9000</v>
      </c>
      <c r="L4327" s="3">
        <v>3853</v>
      </c>
      <c r="M4327" s="3">
        <v>5147</v>
      </c>
      <c r="N4327" t="s">
        <v>24</v>
      </c>
    </row>
    <row r="4328" spans="2:14" hidden="1" x14ac:dyDescent="0.25">
      <c r="B4328" s="2">
        <v>42541</v>
      </c>
      <c r="C4328" s="7">
        <f>YEAR(base[[#This Row],[Data]])</f>
        <v>2016</v>
      </c>
      <c r="D4328" s="7" t="str">
        <f>UPPER(TEXT(base[[#This Row],[Data]],"mmm"))</f>
        <v>JUN</v>
      </c>
      <c r="E4328" t="s">
        <v>10</v>
      </c>
      <c r="F4328" t="s">
        <v>16</v>
      </c>
      <c r="G4328" t="str">
        <f>PROPER(base[[#This Row],[Evento]]&amp;" "&amp;base[[#This Row],[Tipo]])</f>
        <v>Aniversário Adulto</v>
      </c>
      <c r="H4328" t="s">
        <v>12</v>
      </c>
      <c r="I4328">
        <v>150</v>
      </c>
      <c r="J4328" s="3">
        <f>VLOOKUP(_xlfn.CONCAT(base[[#This Row],[Evento]],base[[#This Row],[Tipo]]),'[1]tabela de preços'!$D$4:$E$14,2,0)</f>
        <v>120</v>
      </c>
      <c r="K4328" s="3">
        <v>18000</v>
      </c>
      <c r="L4328" s="3">
        <v>7258</v>
      </c>
      <c r="M4328" s="3">
        <v>10742</v>
      </c>
      <c r="N4328" t="s">
        <v>24</v>
      </c>
    </row>
    <row r="4329" spans="2:14" hidden="1" x14ac:dyDescent="0.25">
      <c r="B4329" s="2">
        <v>42949</v>
      </c>
      <c r="C4329" s="7">
        <f>YEAR(base[[#This Row],[Data]])</f>
        <v>2017</v>
      </c>
      <c r="D4329" s="7" t="str">
        <f>UPPER(TEXT(base[[#This Row],[Data]],"mmm"))</f>
        <v>AGO</v>
      </c>
      <c r="E4329" t="s">
        <v>21</v>
      </c>
      <c r="F4329" t="s">
        <v>14</v>
      </c>
      <c r="G4329" t="str">
        <f>PROPER(base[[#This Row],[Evento]]&amp;" "&amp;base[[#This Row],[Tipo]])</f>
        <v>15 Anos Teen</v>
      </c>
      <c r="H4329" t="s">
        <v>12</v>
      </c>
      <c r="I4329">
        <v>100</v>
      </c>
      <c r="J4329" s="3">
        <f>VLOOKUP(_xlfn.CONCAT(base[[#This Row],[Evento]],base[[#This Row],[Tipo]]),'[1]tabela de preços'!$D$4:$E$14,2,0)</f>
        <v>90</v>
      </c>
      <c r="K4329" s="3">
        <v>9000</v>
      </c>
      <c r="L4329" s="3">
        <v>3750</v>
      </c>
      <c r="M4329" s="3">
        <v>5250</v>
      </c>
      <c r="N4329" t="s">
        <v>24</v>
      </c>
    </row>
    <row r="4330" spans="2:14" hidden="1" x14ac:dyDescent="0.25">
      <c r="B4330" s="2">
        <v>42930</v>
      </c>
      <c r="C4330" s="7">
        <f>YEAR(base[[#This Row],[Data]])</f>
        <v>2017</v>
      </c>
      <c r="D4330" s="7" t="str">
        <f>UPPER(TEXT(base[[#This Row],[Data]],"mmm"))</f>
        <v>JUL</v>
      </c>
      <c r="E4330" t="s">
        <v>22</v>
      </c>
      <c r="F4330" t="s">
        <v>16</v>
      </c>
      <c r="G4330" t="str">
        <f>PROPER(base[[#This Row],[Evento]]&amp;" "&amp;base[[#This Row],[Tipo]])</f>
        <v>Despedida Adulto</v>
      </c>
      <c r="H4330" t="s">
        <v>15</v>
      </c>
      <c r="I4330">
        <v>150</v>
      </c>
      <c r="J4330" s="3">
        <f>VLOOKUP(_xlfn.CONCAT(base[[#This Row],[Evento]],base[[#This Row],[Tipo]]),'[1]tabela de preços'!$D$4:$E$14,2,0)</f>
        <v>120</v>
      </c>
      <c r="K4330" s="3">
        <v>18000</v>
      </c>
      <c r="L4330" s="3">
        <v>6916</v>
      </c>
      <c r="M4330" s="3">
        <v>11084</v>
      </c>
      <c r="N4330" t="s">
        <v>24</v>
      </c>
    </row>
    <row r="4331" spans="2:14" hidden="1" x14ac:dyDescent="0.25">
      <c r="B4331" s="2">
        <v>42661</v>
      </c>
      <c r="C4331" s="7">
        <f>YEAR(base[[#This Row],[Data]])</f>
        <v>2016</v>
      </c>
      <c r="D4331" s="7" t="str">
        <f>UPPER(TEXT(base[[#This Row],[Data]],"mmm"))</f>
        <v>OUT</v>
      </c>
      <c r="E4331" t="s">
        <v>10</v>
      </c>
      <c r="F4331" t="s">
        <v>11</v>
      </c>
      <c r="G4331" t="str">
        <f>PROPER(base[[#This Row],[Evento]]&amp;" "&amp;base[[#This Row],[Tipo]])</f>
        <v>Aniversário Infantil</v>
      </c>
      <c r="H4331" t="s">
        <v>12</v>
      </c>
      <c r="I4331">
        <v>50</v>
      </c>
      <c r="J4331" s="3">
        <f>VLOOKUP(_xlfn.CONCAT(base[[#This Row],[Evento]],base[[#This Row],[Tipo]]),'[1]tabela de preços'!$D$4:$E$14,2,0)</f>
        <v>70</v>
      </c>
      <c r="K4331" s="3">
        <v>3500</v>
      </c>
      <c r="L4331" s="3">
        <v>1550</v>
      </c>
      <c r="M4331" s="3">
        <v>1950</v>
      </c>
      <c r="N4331" t="s">
        <v>24</v>
      </c>
    </row>
    <row r="4332" spans="2:14" hidden="1" x14ac:dyDescent="0.25">
      <c r="B4332" s="2">
        <v>42371</v>
      </c>
      <c r="C4332" s="7">
        <f>YEAR(base[[#This Row],[Data]])</f>
        <v>2016</v>
      </c>
      <c r="D4332" s="7" t="str">
        <f>UPPER(TEXT(base[[#This Row],[Data]],"mmm"))</f>
        <v>JAN</v>
      </c>
      <c r="E4332" t="s">
        <v>10</v>
      </c>
      <c r="F4332" t="s">
        <v>14</v>
      </c>
      <c r="G4332" t="str">
        <f>PROPER(base[[#This Row],[Evento]]&amp;" "&amp;base[[#This Row],[Tipo]])</f>
        <v>Aniversário Teen</v>
      </c>
      <c r="H4332" t="s">
        <v>15</v>
      </c>
      <c r="I4332">
        <v>100</v>
      </c>
      <c r="J4332" s="3">
        <f>VLOOKUP(_xlfn.CONCAT(base[[#This Row],[Evento]],base[[#This Row],[Tipo]]),'[1]tabela de preços'!$D$4:$E$14,2,0)</f>
        <v>90</v>
      </c>
      <c r="K4332" s="3">
        <v>9000</v>
      </c>
      <c r="L4332" s="3">
        <v>3238</v>
      </c>
      <c r="M4332" s="3">
        <v>5762</v>
      </c>
      <c r="N4332" t="s">
        <v>24</v>
      </c>
    </row>
  </sheetData>
  <sheetProtection algorithmName="SHA-512" hashValue="MH6w5OnzhnXA8PzOWezRbk1B7LF4YsbA/GKFVGgcGy1oPkaPf9CLcsAd/pNjCuq8m1hqnUA+7cfNCshPb/x19Q==" saltValue="aCFa4hF2RlK9L5+jsYwn+A==" spinCount="100000" sheet="1" objects="1" scenario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A3776-8658-4B78-A0E1-FA31B2F391CB}">
  <sheetPr codeName="Planilha5">
    <tabColor rgb="FF92D050"/>
  </sheetPr>
  <dimension ref="A1"/>
  <sheetViews>
    <sheetView showGridLines="0" showRowColHeaders="0" topLeftCell="A4" workbookViewId="0">
      <selection activeCell="U26" sqref="U26"/>
    </sheetView>
  </sheetViews>
  <sheetFormatPr defaultRowHeight="15" x14ac:dyDescent="0.25"/>
  <sheetData/>
  <sheetProtection algorithmName="SHA-512" hashValue="uPg0VFegiJu5oxnX/NI+BQ4m4l2HRm7z4PZR/yCIf8Iik/Qa4nx65q5X9eoDIVPGEhAmsgTFATKIpwD2FqaErQ==" saltValue="s3amFR2Co72OfoSd8xWTVQ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Dashboard</vt:lpstr>
      <vt:lpstr>Base de Dados</vt:lpstr>
      <vt:lpstr>Desenvolvedor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Camila</dc:creator>
  <cp:lastModifiedBy>Luciano Silva</cp:lastModifiedBy>
  <dcterms:created xsi:type="dcterms:W3CDTF">2020-10-05T22:38:54Z</dcterms:created>
  <dcterms:modified xsi:type="dcterms:W3CDTF">2021-01-04T21:32:26Z</dcterms:modified>
</cp:coreProperties>
</file>