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stão Manutenção\SGI Manutenção\"/>
    </mc:Choice>
  </mc:AlternateContent>
  <xr:revisionPtr revIDLastSave="0" documentId="13_ncr:1_{9A87815B-7695-41DD-8B6E-AA5F05CB8512}" xr6:coauthVersionLast="41" xr6:coauthVersionMax="41" xr10:uidLastSave="{00000000-0000-0000-0000-000000000000}"/>
  <bookViews>
    <workbookView xWindow="-120" yWindow="-120" windowWidth="29040" windowHeight="15840" tabRatio="0" activeTab="3" xr2:uid="{EA6E683A-A08B-41ED-98C3-0855B2BBEEBD}"/>
  </bookViews>
  <sheets>
    <sheet name="DADOS" sheetId="1" r:id="rId1"/>
    <sheet name="GRÁFICOS" sheetId="2" state="hidden" r:id="rId2"/>
    <sheet name="DASH BOARD 1" sheetId="3" state="hidden" r:id="rId3"/>
    <sheet name="DASH BOARD" sheetId="4" r:id="rId4"/>
  </sheets>
  <externalReferences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D13" i="1" s="1"/>
  <c r="C14" i="1"/>
  <c r="D14" i="1" s="1"/>
  <c r="C15" i="1"/>
  <c r="D15" i="1" s="1"/>
  <c r="C16" i="1"/>
  <c r="D16" i="1" s="1"/>
  <c r="C5" i="1"/>
  <c r="B5" i="1"/>
  <c r="B6" i="1"/>
  <c r="B7" i="1"/>
  <c r="B8" i="1"/>
  <c r="B9" i="1"/>
  <c r="B10" i="1"/>
  <c r="D10" i="1" s="1"/>
  <c r="B11" i="1"/>
  <c r="D11" i="1" s="1"/>
  <c r="B12" i="1"/>
  <c r="B14" i="1"/>
  <c r="B15" i="1"/>
  <c r="B16" i="1"/>
  <c r="B13" i="1"/>
  <c r="D8" i="1" l="1"/>
  <c r="D9" i="1"/>
  <c r="D7" i="1"/>
  <c r="D12" i="1"/>
  <c r="D6" i="1"/>
  <c r="D5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43" i="1"/>
  <c r="A169" i="1"/>
  <c r="A170" i="1"/>
  <c r="A171" i="1"/>
  <c r="A172" i="1"/>
  <c r="A173" i="1"/>
  <c r="A164" i="1"/>
  <c r="A165" i="1"/>
  <c r="A166" i="1"/>
  <c r="A167" i="1"/>
  <c r="A168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43" i="1"/>
  <c r="E108" i="1"/>
  <c r="F108" i="1"/>
  <c r="F109" i="1"/>
  <c r="F110" i="1"/>
  <c r="F111" i="1"/>
  <c r="F112" i="1"/>
  <c r="F113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08" i="1"/>
  <c r="E114" i="1" l="1"/>
  <c r="D114" i="1"/>
  <c r="E113" i="1"/>
  <c r="D113" i="1"/>
  <c r="E112" i="1"/>
  <c r="D112" i="1"/>
  <c r="E111" i="1"/>
  <c r="D111" i="1"/>
  <c r="E110" i="1"/>
  <c r="D110" i="1"/>
  <c r="D109" i="1" l="1"/>
  <c r="E109" i="1" l="1"/>
  <c r="F107" i="1" l="1"/>
  <c r="F90" i="1" l="1"/>
  <c r="G90" i="1"/>
  <c r="H90" i="1"/>
  <c r="I90" i="1"/>
  <c r="J90" i="1"/>
  <c r="K90" i="1"/>
  <c r="L90" i="1"/>
  <c r="M90" i="1"/>
  <c r="N90" i="1"/>
  <c r="O90" i="1"/>
  <c r="P90" i="1"/>
  <c r="E90" i="1"/>
  <c r="E91" i="1"/>
  <c r="F91" i="1"/>
  <c r="G91" i="1"/>
  <c r="H91" i="1"/>
  <c r="I91" i="1"/>
  <c r="Q91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E94" i="1"/>
  <c r="F94" i="1"/>
  <c r="G94" i="1"/>
  <c r="H94" i="1"/>
  <c r="I94" i="1"/>
  <c r="J94" i="1"/>
  <c r="K94" i="1"/>
  <c r="L94" i="1"/>
  <c r="M94" i="1"/>
  <c r="N94" i="1"/>
  <c r="O94" i="1"/>
  <c r="P94" i="1"/>
  <c r="E95" i="1"/>
  <c r="F95" i="1"/>
  <c r="G95" i="1"/>
  <c r="H95" i="1"/>
  <c r="I95" i="1"/>
  <c r="J95" i="1"/>
  <c r="K95" i="1"/>
  <c r="L95" i="1"/>
  <c r="M95" i="1"/>
  <c r="N95" i="1"/>
  <c r="O95" i="1"/>
  <c r="P95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E99" i="1"/>
  <c r="F99" i="1"/>
  <c r="G99" i="1"/>
  <c r="H99" i="1"/>
  <c r="I99" i="1"/>
  <c r="J99" i="1"/>
  <c r="K99" i="1"/>
  <c r="L99" i="1"/>
  <c r="M99" i="1"/>
  <c r="N99" i="1"/>
  <c r="O99" i="1"/>
  <c r="P99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F89" i="1"/>
  <c r="G89" i="1"/>
  <c r="H89" i="1"/>
  <c r="I89" i="1"/>
  <c r="J89" i="1"/>
  <c r="K89" i="1"/>
  <c r="L89" i="1"/>
  <c r="M89" i="1"/>
  <c r="N89" i="1"/>
  <c r="O89" i="1"/>
  <c r="P89" i="1"/>
  <c r="E89" i="1"/>
  <c r="Q100" i="1" l="1"/>
  <c r="Q95" i="1"/>
  <c r="Q90" i="1"/>
  <c r="Q99" i="1" l="1"/>
  <c r="Q89" i="1"/>
  <c r="Q94" i="1"/>
  <c r="E75" i="1" l="1"/>
  <c r="F75" i="1"/>
  <c r="G75" i="1"/>
  <c r="H75" i="1"/>
  <c r="I75" i="1"/>
  <c r="J75" i="1"/>
  <c r="K75" i="1"/>
  <c r="V75" i="1" s="1"/>
  <c r="L75" i="1"/>
  <c r="M75" i="1"/>
  <c r="N75" i="1"/>
  <c r="O75" i="1"/>
  <c r="E76" i="1"/>
  <c r="F76" i="1"/>
  <c r="G76" i="1"/>
  <c r="H76" i="1"/>
  <c r="I76" i="1"/>
  <c r="J76" i="1"/>
  <c r="K76" i="1"/>
  <c r="V76" i="1" s="1"/>
  <c r="L76" i="1"/>
  <c r="M76" i="1"/>
  <c r="N76" i="1"/>
  <c r="O76" i="1"/>
  <c r="E77" i="1"/>
  <c r="F77" i="1"/>
  <c r="G77" i="1"/>
  <c r="H77" i="1"/>
  <c r="I77" i="1"/>
  <c r="J77" i="1"/>
  <c r="K77" i="1"/>
  <c r="V77" i="1" s="1"/>
  <c r="L77" i="1"/>
  <c r="M77" i="1"/>
  <c r="N77" i="1"/>
  <c r="O77" i="1"/>
  <c r="E78" i="1"/>
  <c r="F78" i="1"/>
  <c r="G78" i="1"/>
  <c r="H78" i="1"/>
  <c r="I78" i="1"/>
  <c r="J78" i="1"/>
  <c r="K78" i="1"/>
  <c r="V78" i="1" s="1"/>
  <c r="L78" i="1"/>
  <c r="M78" i="1"/>
  <c r="N78" i="1"/>
  <c r="O78" i="1"/>
  <c r="E79" i="1"/>
  <c r="F79" i="1"/>
  <c r="G79" i="1"/>
  <c r="H79" i="1"/>
  <c r="I79" i="1"/>
  <c r="J79" i="1"/>
  <c r="K79" i="1"/>
  <c r="V79" i="1" s="1"/>
  <c r="L79" i="1"/>
  <c r="M79" i="1"/>
  <c r="N79" i="1"/>
  <c r="O79" i="1"/>
  <c r="E80" i="1"/>
  <c r="F80" i="1"/>
  <c r="G80" i="1"/>
  <c r="H80" i="1"/>
  <c r="I80" i="1"/>
  <c r="J80" i="1"/>
  <c r="K80" i="1"/>
  <c r="V80" i="1" s="1"/>
  <c r="L80" i="1"/>
  <c r="M80" i="1"/>
  <c r="N80" i="1"/>
  <c r="O80" i="1"/>
  <c r="E81" i="1"/>
  <c r="F81" i="1"/>
  <c r="G81" i="1"/>
  <c r="H81" i="1"/>
  <c r="I81" i="1"/>
  <c r="J81" i="1"/>
  <c r="K81" i="1"/>
  <c r="V81" i="1" s="1"/>
  <c r="L81" i="1"/>
  <c r="M81" i="1"/>
  <c r="N81" i="1"/>
  <c r="O81" i="1"/>
  <c r="E82" i="1"/>
  <c r="F82" i="1"/>
  <c r="G82" i="1"/>
  <c r="H82" i="1"/>
  <c r="I82" i="1"/>
  <c r="J82" i="1"/>
  <c r="K82" i="1"/>
  <c r="V82" i="1" s="1"/>
  <c r="L82" i="1"/>
  <c r="M82" i="1"/>
  <c r="N82" i="1"/>
  <c r="O82" i="1"/>
  <c r="E83" i="1"/>
  <c r="F83" i="1"/>
  <c r="G83" i="1"/>
  <c r="H83" i="1"/>
  <c r="I83" i="1"/>
  <c r="J83" i="1"/>
  <c r="K83" i="1"/>
  <c r="L83" i="1"/>
  <c r="M83" i="1"/>
  <c r="N83" i="1"/>
  <c r="O83" i="1"/>
  <c r="D76" i="1"/>
  <c r="D77" i="1"/>
  <c r="D78" i="1"/>
  <c r="D79" i="1"/>
  <c r="D80" i="1"/>
  <c r="D81" i="1"/>
  <c r="D82" i="1"/>
  <c r="D83" i="1"/>
  <c r="D75" i="1"/>
  <c r="E63" i="1"/>
  <c r="F63" i="1"/>
  <c r="G63" i="1"/>
  <c r="H63" i="1"/>
  <c r="I63" i="1"/>
  <c r="J63" i="1"/>
  <c r="K63" i="1"/>
  <c r="L63" i="1"/>
  <c r="M63" i="1"/>
  <c r="N63" i="1"/>
  <c r="O63" i="1"/>
  <c r="E64" i="1"/>
  <c r="F64" i="1"/>
  <c r="G64" i="1"/>
  <c r="H64" i="1"/>
  <c r="I64" i="1"/>
  <c r="J64" i="1"/>
  <c r="K64" i="1"/>
  <c r="L64" i="1"/>
  <c r="M64" i="1"/>
  <c r="N64" i="1"/>
  <c r="O64" i="1"/>
  <c r="E65" i="1"/>
  <c r="F65" i="1"/>
  <c r="G65" i="1"/>
  <c r="H65" i="1"/>
  <c r="I65" i="1"/>
  <c r="J65" i="1"/>
  <c r="K65" i="1"/>
  <c r="L65" i="1"/>
  <c r="M65" i="1"/>
  <c r="N65" i="1"/>
  <c r="O65" i="1"/>
  <c r="E66" i="1"/>
  <c r="F66" i="1"/>
  <c r="G66" i="1"/>
  <c r="H66" i="1"/>
  <c r="I66" i="1"/>
  <c r="J66" i="1"/>
  <c r="K66" i="1"/>
  <c r="L66" i="1"/>
  <c r="M66" i="1"/>
  <c r="N66" i="1"/>
  <c r="O66" i="1"/>
  <c r="E67" i="1"/>
  <c r="F67" i="1"/>
  <c r="G67" i="1"/>
  <c r="H67" i="1"/>
  <c r="I67" i="1"/>
  <c r="J67" i="1"/>
  <c r="K67" i="1"/>
  <c r="L67" i="1"/>
  <c r="M67" i="1"/>
  <c r="N67" i="1"/>
  <c r="O67" i="1"/>
  <c r="E68" i="1"/>
  <c r="F68" i="1"/>
  <c r="G68" i="1"/>
  <c r="H68" i="1"/>
  <c r="I68" i="1"/>
  <c r="J68" i="1"/>
  <c r="K68" i="1"/>
  <c r="L68" i="1"/>
  <c r="M68" i="1"/>
  <c r="N68" i="1"/>
  <c r="O68" i="1"/>
  <c r="D64" i="1"/>
  <c r="D65" i="1"/>
  <c r="D66" i="1"/>
  <c r="D67" i="1"/>
  <c r="D68" i="1"/>
  <c r="D63" i="1"/>
  <c r="E55" i="1"/>
  <c r="F55" i="1"/>
  <c r="G55" i="1"/>
  <c r="H55" i="1"/>
  <c r="I55" i="1"/>
  <c r="J55" i="1"/>
  <c r="K55" i="1"/>
  <c r="L55" i="1"/>
  <c r="M55" i="1"/>
  <c r="N55" i="1"/>
  <c r="O55" i="1"/>
  <c r="E56" i="1"/>
  <c r="F56" i="1"/>
  <c r="G56" i="1"/>
  <c r="H56" i="1"/>
  <c r="I56" i="1"/>
  <c r="J56" i="1"/>
  <c r="K56" i="1"/>
  <c r="L56" i="1"/>
  <c r="M56" i="1"/>
  <c r="N56" i="1"/>
  <c r="O56" i="1"/>
  <c r="D56" i="1"/>
  <c r="D55" i="1"/>
  <c r="E47" i="1"/>
  <c r="F47" i="1"/>
  <c r="G47" i="1"/>
  <c r="H47" i="1"/>
  <c r="I47" i="1"/>
  <c r="J47" i="1"/>
  <c r="K47" i="1"/>
  <c r="L47" i="1"/>
  <c r="M47" i="1"/>
  <c r="N47" i="1"/>
  <c r="O47" i="1"/>
  <c r="E48" i="1"/>
  <c r="F48" i="1"/>
  <c r="G48" i="1"/>
  <c r="H48" i="1"/>
  <c r="I48" i="1"/>
  <c r="J48" i="1"/>
  <c r="K48" i="1"/>
  <c r="L48" i="1"/>
  <c r="M48" i="1"/>
  <c r="N48" i="1"/>
  <c r="O48" i="1"/>
  <c r="E49" i="1"/>
  <c r="F49" i="1"/>
  <c r="G49" i="1"/>
  <c r="H49" i="1"/>
  <c r="I49" i="1"/>
  <c r="J49" i="1"/>
  <c r="K49" i="1"/>
  <c r="L49" i="1"/>
  <c r="M49" i="1"/>
  <c r="N49" i="1"/>
  <c r="O49" i="1"/>
  <c r="E50" i="1"/>
  <c r="F50" i="1"/>
  <c r="G50" i="1"/>
  <c r="H50" i="1"/>
  <c r="I50" i="1"/>
  <c r="J50" i="1"/>
  <c r="K50" i="1"/>
  <c r="L50" i="1"/>
  <c r="M50" i="1"/>
  <c r="N50" i="1"/>
  <c r="O50" i="1"/>
  <c r="D48" i="1"/>
  <c r="D49" i="1"/>
  <c r="D50" i="1"/>
  <c r="D47" i="1"/>
  <c r="E37" i="1"/>
  <c r="F37" i="1"/>
  <c r="G37" i="1"/>
  <c r="H37" i="1"/>
  <c r="I37" i="1"/>
  <c r="J37" i="1"/>
  <c r="K37" i="1"/>
  <c r="L37" i="1"/>
  <c r="M37" i="1"/>
  <c r="N37" i="1"/>
  <c r="O37" i="1"/>
  <c r="E38" i="1"/>
  <c r="F38" i="1"/>
  <c r="G38" i="1"/>
  <c r="H38" i="1"/>
  <c r="I38" i="1"/>
  <c r="J38" i="1"/>
  <c r="K38" i="1"/>
  <c r="L38" i="1"/>
  <c r="M38" i="1"/>
  <c r="N38" i="1"/>
  <c r="O38" i="1"/>
  <c r="E39" i="1"/>
  <c r="F39" i="1"/>
  <c r="G39" i="1"/>
  <c r="H39" i="1"/>
  <c r="I39" i="1"/>
  <c r="J39" i="1"/>
  <c r="K39" i="1"/>
  <c r="L39" i="1"/>
  <c r="M39" i="1"/>
  <c r="N39" i="1"/>
  <c r="O39" i="1"/>
  <c r="E40" i="1"/>
  <c r="F40" i="1"/>
  <c r="G40" i="1"/>
  <c r="H40" i="1"/>
  <c r="I40" i="1"/>
  <c r="J40" i="1"/>
  <c r="K40" i="1"/>
  <c r="L40" i="1"/>
  <c r="M40" i="1"/>
  <c r="N40" i="1"/>
  <c r="O40" i="1"/>
  <c r="E41" i="1"/>
  <c r="F41" i="1"/>
  <c r="G41" i="1"/>
  <c r="H41" i="1"/>
  <c r="I41" i="1"/>
  <c r="J41" i="1"/>
  <c r="K41" i="1"/>
  <c r="L41" i="1"/>
  <c r="M41" i="1"/>
  <c r="N41" i="1"/>
  <c r="O41" i="1"/>
  <c r="E42" i="1"/>
  <c r="F42" i="1"/>
  <c r="G42" i="1"/>
  <c r="H42" i="1"/>
  <c r="I42" i="1"/>
  <c r="J42" i="1"/>
  <c r="K42" i="1"/>
  <c r="L42" i="1"/>
  <c r="M42" i="1"/>
  <c r="N42" i="1"/>
  <c r="O42" i="1"/>
  <c r="D38" i="1"/>
  <c r="D39" i="1"/>
  <c r="D40" i="1"/>
  <c r="D41" i="1"/>
  <c r="D42" i="1"/>
  <c r="D37" i="1"/>
  <c r="E22" i="1"/>
  <c r="F22" i="1"/>
  <c r="G22" i="1"/>
  <c r="H22" i="1"/>
  <c r="I22" i="1"/>
  <c r="J22" i="1"/>
  <c r="K22" i="1"/>
  <c r="L22" i="1"/>
  <c r="M22" i="1"/>
  <c r="N22" i="1"/>
  <c r="O22" i="1"/>
  <c r="E23" i="1"/>
  <c r="F23" i="1"/>
  <c r="G23" i="1"/>
  <c r="H23" i="1"/>
  <c r="I23" i="1"/>
  <c r="J23" i="1"/>
  <c r="K23" i="1"/>
  <c r="L23" i="1"/>
  <c r="M23" i="1"/>
  <c r="N23" i="1"/>
  <c r="O23" i="1"/>
  <c r="E24" i="1"/>
  <c r="F24" i="1"/>
  <c r="G24" i="1"/>
  <c r="H24" i="1"/>
  <c r="I24" i="1"/>
  <c r="J24" i="1"/>
  <c r="K24" i="1"/>
  <c r="L24" i="1"/>
  <c r="M24" i="1"/>
  <c r="N24" i="1"/>
  <c r="O24" i="1"/>
  <c r="E25" i="1"/>
  <c r="F25" i="1"/>
  <c r="G25" i="1"/>
  <c r="H25" i="1"/>
  <c r="I25" i="1"/>
  <c r="J25" i="1"/>
  <c r="K25" i="1"/>
  <c r="L25" i="1"/>
  <c r="M25" i="1"/>
  <c r="N25" i="1"/>
  <c r="O25" i="1"/>
  <c r="E26" i="1"/>
  <c r="F26" i="1"/>
  <c r="G26" i="1"/>
  <c r="H26" i="1"/>
  <c r="I26" i="1"/>
  <c r="J26" i="1"/>
  <c r="K26" i="1"/>
  <c r="L26" i="1"/>
  <c r="M26" i="1"/>
  <c r="N26" i="1"/>
  <c r="O26" i="1"/>
  <c r="E27" i="1"/>
  <c r="F27" i="1"/>
  <c r="G27" i="1"/>
  <c r="H27" i="1"/>
  <c r="I27" i="1"/>
  <c r="J27" i="1"/>
  <c r="K27" i="1"/>
  <c r="L27" i="1"/>
  <c r="M27" i="1"/>
  <c r="N27" i="1"/>
  <c r="O27" i="1"/>
  <c r="E28" i="1"/>
  <c r="F28" i="1"/>
  <c r="G28" i="1"/>
  <c r="H28" i="1"/>
  <c r="I28" i="1"/>
  <c r="J28" i="1"/>
  <c r="K28" i="1"/>
  <c r="L28" i="1"/>
  <c r="M28" i="1"/>
  <c r="N28" i="1"/>
  <c r="O28" i="1"/>
  <c r="E29" i="1"/>
  <c r="F29" i="1"/>
  <c r="G29" i="1"/>
  <c r="H29" i="1"/>
  <c r="I29" i="1"/>
  <c r="J29" i="1"/>
  <c r="K29" i="1"/>
  <c r="L29" i="1"/>
  <c r="M29" i="1"/>
  <c r="N29" i="1"/>
  <c r="O29" i="1"/>
  <c r="E30" i="1"/>
  <c r="F30" i="1"/>
  <c r="G30" i="1"/>
  <c r="H30" i="1"/>
  <c r="I30" i="1"/>
  <c r="J30" i="1"/>
  <c r="K30" i="1"/>
  <c r="L30" i="1"/>
  <c r="M30" i="1"/>
  <c r="N30" i="1"/>
  <c r="O30" i="1"/>
  <c r="E31" i="1"/>
  <c r="F31" i="1"/>
  <c r="G31" i="1"/>
  <c r="H31" i="1"/>
  <c r="I31" i="1"/>
  <c r="J31" i="1"/>
  <c r="K31" i="1"/>
  <c r="L31" i="1"/>
  <c r="M31" i="1"/>
  <c r="N31" i="1"/>
  <c r="O31" i="1"/>
  <c r="E32" i="1"/>
  <c r="F32" i="1"/>
  <c r="G32" i="1"/>
  <c r="H32" i="1"/>
  <c r="I32" i="1"/>
  <c r="J32" i="1"/>
  <c r="K32" i="1"/>
  <c r="L32" i="1"/>
  <c r="M32" i="1"/>
  <c r="N32" i="1"/>
  <c r="O32" i="1"/>
  <c r="D23" i="1"/>
  <c r="D24" i="1"/>
  <c r="D25" i="1"/>
  <c r="D26" i="1"/>
  <c r="D27" i="1"/>
  <c r="D28" i="1"/>
  <c r="D29" i="1"/>
  <c r="D30" i="1"/>
  <c r="D31" i="1"/>
  <c r="D32" i="1"/>
  <c r="D22" i="1"/>
  <c r="E5" i="1"/>
  <c r="E6" i="1"/>
  <c r="E7" i="1"/>
  <c r="E8" i="1"/>
  <c r="E9" i="1"/>
  <c r="E10" i="1"/>
  <c r="E11" i="1"/>
  <c r="E12" i="1"/>
  <c r="E13" i="1"/>
  <c r="E14" i="1"/>
  <c r="E15" i="1"/>
  <c r="E16" i="1"/>
  <c r="E18" i="1"/>
  <c r="K57" i="1" l="1"/>
  <c r="L57" i="1"/>
  <c r="F57" i="1"/>
  <c r="P67" i="1"/>
  <c r="P77" i="1"/>
  <c r="G70" i="1"/>
  <c r="O58" i="1"/>
  <c r="I58" i="1"/>
  <c r="N58" i="1"/>
  <c r="L70" i="1"/>
  <c r="F70" i="1"/>
  <c r="P81" i="1"/>
  <c r="P40" i="1"/>
  <c r="E57" i="1"/>
  <c r="H58" i="1"/>
  <c r="M70" i="1"/>
  <c r="P79" i="1"/>
  <c r="P42" i="1"/>
  <c r="D70" i="1"/>
  <c r="J70" i="1"/>
  <c r="P78" i="1"/>
  <c r="P39" i="1"/>
  <c r="P41" i="1"/>
  <c r="N57" i="1"/>
  <c r="H57" i="1"/>
  <c r="M58" i="1"/>
  <c r="G58" i="1"/>
  <c r="O70" i="1"/>
  <c r="N70" i="1"/>
  <c r="M84" i="1"/>
  <c r="G84" i="1"/>
  <c r="P80" i="1"/>
  <c r="O84" i="1"/>
  <c r="I84" i="1"/>
  <c r="N84" i="1"/>
  <c r="H84" i="1"/>
  <c r="L84" i="1"/>
  <c r="F84" i="1"/>
  <c r="P38" i="1"/>
  <c r="L58" i="1"/>
  <c r="F58" i="1"/>
  <c r="P82" i="1"/>
  <c r="P76" i="1"/>
  <c r="K84" i="1"/>
  <c r="E84" i="1"/>
  <c r="P37" i="1"/>
  <c r="D58" i="1"/>
  <c r="K58" i="1"/>
  <c r="E58" i="1"/>
  <c r="J57" i="1"/>
  <c r="K70" i="1"/>
  <c r="E70" i="1"/>
  <c r="D84" i="1"/>
  <c r="J84" i="1"/>
  <c r="J58" i="1"/>
  <c r="O57" i="1"/>
  <c r="I57" i="1"/>
  <c r="P68" i="1"/>
  <c r="P66" i="1"/>
  <c r="P65" i="1"/>
  <c r="P75" i="1"/>
  <c r="D57" i="1"/>
  <c r="M57" i="1"/>
  <c r="G57" i="1"/>
  <c r="P64" i="1"/>
  <c r="P63" i="1"/>
  <c r="I70" i="1"/>
  <c r="H70" i="1"/>
  <c r="C18" i="1"/>
  <c r="B18" i="1"/>
  <c r="P70" i="1" l="1"/>
  <c r="P84" i="1"/>
  <c r="D18" i="1"/>
  <c r="K91" i="1" l="1"/>
  <c r="L91" i="1"/>
  <c r="M91" i="1"/>
  <c r="N91" i="1"/>
  <c r="O91" i="1"/>
  <c r="P91" i="1"/>
  <c r="J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Jeferson</author>
    <author>Jeferson A. Silva</author>
  </authors>
  <commentList>
    <comment ref="C92" authorId="0" shapeId="0" xr:uid="{C0AF472F-CFBB-48AC-A1F5-284A8C219CF7}">
      <text>
        <r>
          <rPr>
            <b/>
            <sz val="9"/>
            <color indexed="81"/>
            <rFont val="Segoe UI"/>
            <family val="2"/>
          </rPr>
          <t xml:space="preserve">Jeferson:
</t>
        </r>
        <r>
          <rPr>
            <sz val="9"/>
            <color indexed="81"/>
            <rFont val="Segoe UI"/>
            <family val="2"/>
          </rPr>
          <t>Sempre que a meta não for atingida será indicado na célula ao lado para que seja enviado ao gráfico</t>
        </r>
      </text>
    </comment>
    <comment ref="C97" authorId="0" shapeId="0" xr:uid="{82B8D2D4-071C-4986-A14E-D59688895EAB}">
      <text>
        <r>
          <rPr>
            <b/>
            <sz val="9"/>
            <color indexed="81"/>
            <rFont val="Segoe UI"/>
            <family val="2"/>
          </rPr>
          <t xml:space="preserve">Jeferson:
</t>
        </r>
        <r>
          <rPr>
            <sz val="9"/>
            <color indexed="81"/>
            <rFont val="Segoe UI"/>
            <family val="2"/>
          </rPr>
          <t>Sempre que a meta não for atingida será indicado na célula ao lado para que seja enviado ao gráfico</t>
        </r>
      </text>
    </comment>
    <comment ref="C102" authorId="0" shapeId="0" xr:uid="{2169942F-B46D-41C1-AB3D-1D590AE8DD18}">
      <text>
        <r>
          <rPr>
            <b/>
            <sz val="9"/>
            <color indexed="81"/>
            <rFont val="Segoe UI"/>
            <family val="2"/>
          </rPr>
          <t xml:space="preserve">Jeferson:
</t>
        </r>
        <r>
          <rPr>
            <sz val="9"/>
            <color indexed="81"/>
            <rFont val="Segoe UI"/>
            <family val="2"/>
          </rPr>
          <t>Sempre que a meta não for atingida será indicado na célula ao lado para que seja enviado ao gráfico</t>
        </r>
      </text>
    </comment>
    <comment ref="C108" authorId="1" shapeId="0" xr:uid="{F24E1530-243E-472D-A745-A81E8FE928EB}">
      <text>
        <r>
          <rPr>
            <b/>
            <sz val="11"/>
            <color indexed="81"/>
            <rFont val="Tahoma"/>
            <family val="2"/>
          </rPr>
          <t>Jeferson A. Silva:</t>
        </r>
        <r>
          <rPr>
            <sz val="11"/>
            <color indexed="81"/>
            <rFont val="Tahoma"/>
            <family val="2"/>
          </rPr>
          <t xml:space="preserve">
insira o 1° dia do mês desejado</t>
        </r>
      </text>
    </comment>
  </commentList>
</comments>
</file>

<file path=xl/sharedStrings.xml><?xml version="1.0" encoding="utf-8"?>
<sst xmlns="http://schemas.openxmlformats.org/spreadsheetml/2006/main" count="199" uniqueCount="104">
  <si>
    <t>MÊS</t>
  </si>
  <si>
    <t>PLAN</t>
  </si>
  <si>
    <t>REAL</t>
  </si>
  <si>
    <t>(%)</t>
  </si>
  <si>
    <t>Meta</t>
  </si>
  <si>
    <t>JUL</t>
  </si>
  <si>
    <t>AGO</t>
  </si>
  <si>
    <t>SET</t>
  </si>
  <si>
    <t>OUT</t>
  </si>
  <si>
    <t>NOV</t>
  </si>
  <si>
    <t>DEZ</t>
  </si>
  <si>
    <t>JAN</t>
  </si>
  <si>
    <t>FEV</t>
  </si>
  <si>
    <t>MAR</t>
  </si>
  <si>
    <t>ABR</t>
  </si>
  <si>
    <t>MAI</t>
  </si>
  <si>
    <t>JUN</t>
  </si>
  <si>
    <t>MED</t>
  </si>
  <si>
    <t>PREVENTIVA  EXEC X PLAN</t>
  </si>
  <si>
    <t>COLABORADOR</t>
  </si>
  <si>
    <t>Jul</t>
  </si>
  <si>
    <t>Ago</t>
  </si>
  <si>
    <t>Set</t>
  </si>
  <si>
    <t>Out</t>
  </si>
  <si>
    <t>Nov</t>
  </si>
  <si>
    <t>Dez</t>
  </si>
  <si>
    <t>Jan</t>
  </si>
  <si>
    <t>Fev</t>
  </si>
  <si>
    <t>Mar</t>
  </si>
  <si>
    <t>Abr</t>
  </si>
  <si>
    <t>Mai</t>
  </si>
  <si>
    <t>Jun</t>
  </si>
  <si>
    <t>Mecanico Parker</t>
  </si>
  <si>
    <t>Eduardo</t>
  </si>
  <si>
    <t>Valdomiro</t>
  </si>
  <si>
    <t>Claudio</t>
  </si>
  <si>
    <t>Mecânico TOP</t>
  </si>
  <si>
    <t>Paulo</t>
  </si>
  <si>
    <t>Ferramenteiro</t>
  </si>
  <si>
    <t>Medeiros</t>
  </si>
  <si>
    <t>Tec Eletr. Parker</t>
  </si>
  <si>
    <t>Sergio</t>
  </si>
  <si>
    <t>Guilherme Jr</t>
  </si>
  <si>
    <t>Eletricista</t>
  </si>
  <si>
    <t>Fabiano</t>
  </si>
  <si>
    <t>Nilson</t>
  </si>
  <si>
    <t>Civil</t>
  </si>
  <si>
    <t>Fausto</t>
  </si>
  <si>
    <t>-</t>
  </si>
  <si>
    <t>Outros</t>
  </si>
  <si>
    <t>APONTAMENTO POR COLABORADOR</t>
  </si>
  <si>
    <t>EQUIPE</t>
  </si>
  <si>
    <t>TOT</t>
  </si>
  <si>
    <t>Mecânico</t>
  </si>
  <si>
    <t>Ferramentaria</t>
  </si>
  <si>
    <t>Eletrônico</t>
  </si>
  <si>
    <t>Planejamento</t>
  </si>
  <si>
    <t>HORAS DISPONIVEL X APROPRIADO</t>
  </si>
  <si>
    <t>Horas Apropriadas Total</t>
  </si>
  <si>
    <t>Horas Disponível Total</t>
  </si>
  <si>
    <t>DEMANDA DE SOLICITAÇÃO DE SERVIÇO</t>
  </si>
  <si>
    <t>Aberta</t>
  </si>
  <si>
    <t>Encerrada</t>
  </si>
  <si>
    <t>Pendente</t>
  </si>
  <si>
    <t>EXECUÇÃO DE OS POR TIPO DE SERVIÇO</t>
  </si>
  <si>
    <t>Prioridade</t>
  </si>
  <si>
    <t>Corretiva Programada</t>
  </si>
  <si>
    <t>Corretiva Emergencial</t>
  </si>
  <si>
    <t>Preventiva</t>
  </si>
  <si>
    <t>Melhoria</t>
  </si>
  <si>
    <t>Near Miss</t>
  </si>
  <si>
    <t>MPT</t>
  </si>
  <si>
    <t>Total</t>
  </si>
  <si>
    <t>EXECUÇÃO DE OS POR MODALIDADE DE SERVIÇO</t>
  </si>
  <si>
    <t>Mecanica</t>
  </si>
  <si>
    <t>Eletrônica</t>
  </si>
  <si>
    <t>Eletrica</t>
  </si>
  <si>
    <t>Lubrificação</t>
  </si>
  <si>
    <t>Refrigeração</t>
  </si>
  <si>
    <t>indicators</t>
  </si>
  <si>
    <t>Division</t>
  </si>
  <si>
    <t>Unit</t>
  </si>
  <si>
    <t>JOP</t>
  </si>
  <si>
    <t>AVR</t>
  </si>
  <si>
    <t>MTBF</t>
  </si>
  <si>
    <t>Hours</t>
  </si>
  <si>
    <t>Abaixo</t>
  </si>
  <si>
    <t>MTTR</t>
  </si>
  <si>
    <t>DISPONIBILIDADE</t>
  </si>
  <si>
    <t>%</t>
  </si>
  <si>
    <t>INDICADORES PERFORMANCE DE MÁQUINAS</t>
  </si>
  <si>
    <t>MSG YD</t>
  </si>
  <si>
    <t>MSG Month</t>
  </si>
  <si>
    <t>Goal MSG</t>
  </si>
  <si>
    <t>APONTAMENTO POR EQUIPE</t>
  </si>
  <si>
    <t>DIA</t>
  </si>
  <si>
    <t xml:space="preserve">DATA </t>
  </si>
  <si>
    <t>M³/dia</t>
  </si>
  <si>
    <t>M³/hora</t>
  </si>
  <si>
    <t>Volume (m³)</t>
  </si>
  <si>
    <t>MED MÊS ANT</t>
  </si>
  <si>
    <t>consumo água poço</t>
  </si>
  <si>
    <t>Mês</t>
  </si>
  <si>
    <t>Medição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</si>
</sst>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16]mmm\-yy;@"/>
    <numFmt numFmtId="165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FFC000"/>
      <name val="Euphemia"/>
      <family val="2"/>
    </font>
    <font>
      <b/>
      <sz val="13"/>
      <color theme="3"/>
      <name val="Calibri"/>
      <family val="2"/>
      <scheme val="minor"/>
    </font>
    <font>
      <b/>
      <sz val="12"/>
      <color rgb="FF493838"/>
      <name val="Century Gothic"/>
      <family val="2"/>
    </font>
    <font>
      <sz val="12"/>
      <color theme="1"/>
      <name val="Century Gothic"/>
      <family val="2"/>
    </font>
    <font>
      <sz val="11"/>
      <color rgb="FF493838"/>
      <name val="Century Gothic"/>
      <family val="2"/>
    </font>
    <font>
      <sz val="10"/>
      <color rgb="FF493838"/>
      <name val="Century Gothic"/>
      <family val="2"/>
    </font>
    <font>
      <sz val="10"/>
      <color theme="1"/>
      <name val="Century Gothic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10"/>
      <color rgb="FFFFC000"/>
      <name val="Arial"/>
      <family val="2"/>
    </font>
    <font>
      <i/>
      <sz val="10"/>
      <color rgb="FFFFC000"/>
      <name val="Arial"/>
      <family val="2"/>
    </font>
    <font>
      <b/>
      <sz val="10"/>
      <color theme="0"/>
      <name val="Arial"/>
      <family val="2"/>
    </font>
    <font>
      <b/>
      <i/>
      <sz val="10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A4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8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indexed="64"/>
      </bottom>
      <diagonal/>
    </border>
    <border>
      <left/>
      <right/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32" applyNumberFormat="0" applyFill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2" fillId="4" borderId="2" xfId="0" applyFont="1" applyFill="1" applyBorder="1" applyProtection="1">
      <protection hidden="1"/>
    </xf>
    <xf numFmtId="0" fontId="2" fillId="4" borderId="3" xfId="0" applyFont="1" applyFill="1" applyBorder="1" applyProtection="1">
      <protection hidden="1"/>
    </xf>
    <xf numFmtId="0" fontId="2" fillId="4" borderId="2" xfId="0" applyFont="1" applyFill="1" applyBorder="1" applyAlignment="1" applyProtection="1">
      <alignment horizontal="center"/>
      <protection hidden="1"/>
    </xf>
    <xf numFmtId="0" fontId="0" fillId="4" borderId="13" xfId="0" applyFill="1" applyBorder="1" applyProtection="1">
      <protection hidden="1"/>
    </xf>
    <xf numFmtId="0" fontId="0" fillId="4" borderId="14" xfId="0" applyFill="1" applyBorder="1" applyProtection="1">
      <protection hidden="1"/>
    </xf>
    <xf numFmtId="0" fontId="2" fillId="4" borderId="14" xfId="0" applyFont="1" applyFill="1" applyBorder="1" applyAlignment="1" applyProtection="1">
      <alignment horizontal="center"/>
      <protection hidden="1"/>
    </xf>
    <xf numFmtId="0" fontId="2" fillId="4" borderId="15" xfId="0" applyFont="1" applyFill="1" applyBorder="1" applyAlignment="1" applyProtection="1">
      <alignment horizontal="center"/>
      <protection hidden="1"/>
    </xf>
    <xf numFmtId="0" fontId="0" fillId="0" borderId="0" xfId="0" applyBorder="1"/>
    <xf numFmtId="0" fontId="0" fillId="0" borderId="18" xfId="0" applyBorder="1"/>
    <xf numFmtId="0" fontId="0" fillId="0" borderId="17" xfId="0" applyBorder="1" applyProtection="1">
      <protection hidden="1"/>
    </xf>
    <xf numFmtId="0" fontId="0" fillId="0" borderId="0" xfId="0" applyBorder="1" applyProtection="1">
      <protection hidden="1"/>
    </xf>
    <xf numFmtId="0" fontId="0" fillId="0" borderId="0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18" xfId="0" applyBorder="1" applyAlignment="1">
      <alignment horizontal="center"/>
    </xf>
    <xf numFmtId="10" fontId="0" fillId="0" borderId="21" xfId="1" applyNumberFormat="1" applyFont="1" applyBorder="1" applyAlignment="1">
      <alignment horizontal="center"/>
    </xf>
    <xf numFmtId="10" fontId="0" fillId="0" borderId="22" xfId="1" applyNumberFormat="1" applyFont="1" applyBorder="1" applyAlignment="1">
      <alignment horizontal="center"/>
    </xf>
    <xf numFmtId="0" fontId="2" fillId="4" borderId="23" xfId="0" applyFont="1" applyFill="1" applyBorder="1" applyProtection="1">
      <protection hidden="1"/>
    </xf>
    <xf numFmtId="0" fontId="2" fillId="4" borderId="24" xfId="0" applyFont="1" applyFill="1" applyBorder="1" applyAlignment="1" applyProtection="1">
      <alignment horizontal="center"/>
      <protection hidden="1"/>
    </xf>
    <xf numFmtId="43" fontId="0" fillId="0" borderId="0" xfId="0" applyNumberFormat="1" applyBorder="1"/>
    <xf numFmtId="43" fontId="0" fillId="0" borderId="0" xfId="0" applyNumberFormat="1" applyBorder="1" applyAlignment="1">
      <alignment horizontal="center"/>
    </xf>
    <xf numFmtId="43" fontId="0" fillId="0" borderId="18" xfId="0" applyNumberFormat="1" applyBorder="1" applyAlignment="1">
      <alignment horizontal="center"/>
    </xf>
    <xf numFmtId="43" fontId="0" fillId="0" borderId="21" xfId="0" applyNumberFormat="1" applyBorder="1"/>
    <xf numFmtId="43" fontId="0" fillId="0" borderId="21" xfId="0" applyNumberFormat="1" applyBorder="1" applyAlignment="1">
      <alignment horizontal="center"/>
    </xf>
    <xf numFmtId="43" fontId="0" fillId="0" borderId="22" xfId="0" applyNumberFormat="1" applyBorder="1" applyAlignment="1">
      <alignment horizontal="center"/>
    </xf>
    <xf numFmtId="0" fontId="2" fillId="4" borderId="0" xfId="0" applyFont="1" applyFill="1" applyBorder="1" applyAlignment="1" applyProtection="1">
      <alignment horizontal="center"/>
      <protection hidden="1"/>
    </xf>
    <xf numFmtId="0" fontId="2" fillId="4" borderId="18" xfId="0" applyFont="1" applyFill="1" applyBorder="1" applyAlignment="1" applyProtection="1">
      <alignment horizontal="center"/>
      <protection hidden="1"/>
    </xf>
    <xf numFmtId="0" fontId="0" fillId="0" borderId="21" xfId="0" applyBorder="1" applyAlignment="1">
      <alignment horizontal="center"/>
    </xf>
    <xf numFmtId="0" fontId="3" fillId="3" borderId="17" xfId="0" applyFont="1" applyFill="1" applyBorder="1" applyProtection="1">
      <protection hidden="1"/>
    </xf>
    <xf numFmtId="0" fontId="3" fillId="3" borderId="0" xfId="0" applyFont="1" applyFill="1" applyBorder="1" applyProtection="1">
      <protection hidden="1"/>
    </xf>
    <xf numFmtId="0" fontId="4" fillId="3" borderId="29" xfId="0" applyFont="1" applyFill="1" applyBorder="1" applyAlignment="1" applyProtection="1">
      <alignment horizontal="center"/>
      <protection hidden="1"/>
    </xf>
    <xf numFmtId="0" fontId="4" fillId="3" borderId="30" xfId="0" applyFont="1" applyFill="1" applyBorder="1" applyAlignment="1" applyProtection="1">
      <alignment horizontal="center"/>
      <protection hidden="1"/>
    </xf>
    <xf numFmtId="0" fontId="0" fillId="0" borderId="22" xfId="0" applyBorder="1" applyAlignment="1">
      <alignment horizontal="center"/>
    </xf>
    <xf numFmtId="0" fontId="2" fillId="2" borderId="13" xfId="0" applyFont="1" applyFill="1" applyBorder="1" applyAlignment="1" applyProtection="1">
      <alignment horizontal="center"/>
      <protection hidden="1"/>
    </xf>
    <xf numFmtId="0" fontId="2" fillId="2" borderId="14" xfId="0" applyFont="1" applyFill="1" applyBorder="1" applyAlignment="1" applyProtection="1">
      <alignment horizontal="center"/>
      <protection hidden="1"/>
    </xf>
    <xf numFmtId="0" fontId="2" fillId="2" borderId="15" xfId="0" applyFont="1" applyFill="1" applyBorder="1" applyAlignment="1" applyProtection="1">
      <alignment horizontal="center"/>
      <protection hidden="1"/>
    </xf>
    <xf numFmtId="10" fontId="0" fillId="0" borderId="18" xfId="1" applyNumberFormat="1" applyFont="1" applyBorder="1" applyAlignment="1">
      <alignment horizontal="center"/>
    </xf>
    <xf numFmtId="10" fontId="0" fillId="0" borderId="21" xfId="1" applyNumberFormat="1" applyFont="1" applyBorder="1"/>
    <xf numFmtId="10" fontId="0" fillId="0" borderId="0" xfId="1" applyNumberFormat="1" applyFont="1" applyBorder="1" applyAlignment="1">
      <alignment horizontal="center"/>
    </xf>
    <xf numFmtId="0" fontId="3" fillId="5" borderId="31" xfId="0" applyFont="1" applyFill="1" applyBorder="1" applyAlignment="1" applyProtection="1">
      <alignment horizontal="center"/>
      <protection hidden="1"/>
    </xf>
    <xf numFmtId="0" fontId="3" fillId="5" borderId="17" xfId="0" applyFont="1" applyFill="1" applyBorder="1" applyAlignment="1" applyProtection="1">
      <alignment horizontal="center"/>
      <protection hidden="1"/>
    </xf>
    <xf numFmtId="0" fontId="3" fillId="5" borderId="20" xfId="0" applyFont="1" applyFill="1" applyBorder="1" applyAlignment="1" applyProtection="1">
      <alignment horizontal="center"/>
      <protection hidden="1"/>
    </xf>
    <xf numFmtId="0" fontId="0" fillId="6" borderId="17" xfId="0" applyFill="1" applyBorder="1" applyProtection="1">
      <protection hidden="1"/>
    </xf>
    <xf numFmtId="0" fontId="0" fillId="6" borderId="0" xfId="0" applyFill="1" applyBorder="1"/>
    <xf numFmtId="10" fontId="0" fillId="6" borderId="18" xfId="1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0" borderId="17" xfId="0" applyBorder="1" applyAlignment="1">
      <alignment horizontal="center"/>
    </xf>
    <xf numFmtId="0" fontId="7" fillId="0" borderId="0" xfId="2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left"/>
      <protection locked="0"/>
    </xf>
    <xf numFmtId="0" fontId="10" fillId="8" borderId="34" xfId="2" applyFont="1" applyFill="1" applyBorder="1" applyAlignment="1" applyProtection="1">
      <alignment horizontal="left" vertical="center"/>
      <protection locked="0"/>
    </xf>
    <xf numFmtId="0" fontId="10" fillId="8" borderId="34" xfId="2" applyFont="1" applyFill="1" applyBorder="1" applyAlignment="1" applyProtection="1">
      <alignment horizontal="center" vertical="center"/>
      <protection locked="0"/>
    </xf>
    <xf numFmtId="0" fontId="9" fillId="7" borderId="33" xfId="2" applyFont="1" applyFill="1" applyBorder="1" applyAlignment="1" applyProtection="1">
      <alignment horizontal="center" vertical="center"/>
      <protection locked="0"/>
    </xf>
    <xf numFmtId="0" fontId="10" fillId="8" borderId="35" xfId="2" applyFont="1" applyFill="1" applyBorder="1" applyAlignment="1" applyProtection="1">
      <alignment horizontal="left" vertical="center"/>
      <protection locked="0"/>
    </xf>
    <xf numFmtId="9" fontId="10" fillId="8" borderId="34" xfId="1" applyFont="1" applyFill="1" applyBorder="1" applyAlignment="1" applyProtection="1">
      <alignment horizontal="center" vertical="center"/>
      <protection locked="0"/>
    </xf>
    <xf numFmtId="165" fontId="10" fillId="8" borderId="34" xfId="1" applyNumberFormat="1" applyFont="1" applyFill="1" applyBorder="1" applyAlignment="1" applyProtection="1">
      <alignment horizontal="center" vertical="center"/>
      <protection locked="0"/>
    </xf>
    <xf numFmtId="0" fontId="9" fillId="7" borderId="0" xfId="2" applyFont="1" applyFill="1" applyBorder="1" applyAlignment="1" applyProtection="1">
      <alignment horizontal="center" vertical="center" wrapText="1"/>
      <protection locked="0"/>
    </xf>
    <xf numFmtId="0" fontId="9" fillId="0" borderId="33" xfId="2" applyFont="1" applyFill="1" applyBorder="1" applyAlignment="1" applyProtection="1">
      <alignment horizontal="center" vertical="center"/>
      <protection locked="0"/>
    </xf>
    <xf numFmtId="0" fontId="10" fillId="0" borderId="34" xfId="2" applyFont="1" applyFill="1" applyBorder="1" applyAlignment="1" applyProtection="1">
      <alignment horizontal="left" vertical="center"/>
      <protection locked="0"/>
    </xf>
    <xf numFmtId="0" fontId="10" fillId="0" borderId="34" xfId="2" applyFont="1" applyFill="1" applyBorder="1" applyAlignment="1" applyProtection="1">
      <alignment horizontal="center" vertical="center"/>
      <protection locked="0"/>
    </xf>
    <xf numFmtId="0" fontId="10" fillId="0" borderId="0" xfId="2" applyFont="1" applyFill="1" applyBorder="1" applyAlignment="1" applyProtection="1">
      <alignment horizontal="center" vertical="center"/>
      <protection locked="0"/>
    </xf>
    <xf numFmtId="0" fontId="0" fillId="0" borderId="0" xfId="0" applyFill="1"/>
    <xf numFmtId="2" fontId="11" fillId="9" borderId="0" xfId="0" applyNumberFormat="1" applyFont="1" applyFill="1" applyAlignment="1" applyProtection="1">
      <alignment horizontal="center"/>
      <protection hidden="1"/>
    </xf>
    <xf numFmtId="2" fontId="11" fillId="0" borderId="0" xfId="0" applyNumberFormat="1" applyFont="1" applyFill="1" applyAlignment="1" applyProtection="1">
      <alignment horizontal="center"/>
      <protection hidden="1"/>
    </xf>
    <xf numFmtId="17" fontId="8" fillId="8" borderId="0" xfId="0" applyNumberFormat="1" applyFont="1" applyFill="1" applyAlignment="1" applyProtection="1">
      <alignment horizontal="center"/>
      <protection locked="0"/>
    </xf>
    <xf numFmtId="9" fontId="11" fillId="9" borderId="0" xfId="1" applyFont="1" applyFill="1" applyAlignment="1" applyProtection="1">
      <alignment horizontal="center"/>
      <protection hidden="1"/>
    </xf>
    <xf numFmtId="0" fontId="0" fillId="10" borderId="0" xfId="0" applyFill="1"/>
    <xf numFmtId="0" fontId="15" fillId="4" borderId="38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15" fillId="4" borderId="40" xfId="0" applyFont="1" applyFill="1" applyBorder="1" applyAlignment="1">
      <alignment horizontal="center" vertical="center"/>
    </xf>
    <xf numFmtId="0" fontId="16" fillId="4" borderId="41" xfId="0" applyFont="1" applyFill="1" applyBorder="1" applyAlignment="1">
      <alignment horizontal="center" vertical="center"/>
    </xf>
    <xf numFmtId="0" fontId="16" fillId="4" borderId="42" xfId="0" applyFont="1" applyFill="1" applyBorder="1" applyAlignment="1">
      <alignment horizontal="center" vertical="center"/>
    </xf>
    <xf numFmtId="14" fontId="17" fillId="11" borderId="43" xfId="0" quotePrefix="1" applyNumberFormat="1" applyFont="1" applyFill="1" applyBorder="1" applyAlignment="1">
      <alignment horizontal="center"/>
    </xf>
    <xf numFmtId="20" fontId="17" fillId="11" borderId="44" xfId="0" applyNumberFormat="1" applyFont="1" applyFill="1" applyBorder="1" applyAlignment="1">
      <alignment horizontal="center"/>
    </xf>
    <xf numFmtId="14" fontId="17" fillId="11" borderId="45" xfId="0" applyNumberFormat="1" applyFont="1" applyFill="1" applyBorder="1" applyAlignment="1">
      <alignment horizontal="center"/>
    </xf>
    <xf numFmtId="0" fontId="18" fillId="11" borderId="46" xfId="0" applyFont="1" applyFill="1" applyBorder="1" applyAlignment="1">
      <alignment horizontal="center"/>
    </xf>
    <xf numFmtId="1" fontId="17" fillId="11" borderId="45" xfId="1" applyNumberFormat="1" applyFont="1" applyFill="1" applyBorder="1" applyAlignment="1">
      <alignment horizontal="center"/>
    </xf>
    <xf numFmtId="14" fontId="20" fillId="13" borderId="45" xfId="0" applyNumberFormat="1" applyFont="1" applyFill="1" applyBorder="1" applyAlignment="1">
      <alignment horizontal="center"/>
    </xf>
    <xf numFmtId="1" fontId="0" fillId="12" borderId="46" xfId="0" applyNumberFormat="1" applyFill="1" applyBorder="1" applyAlignment="1">
      <alignment horizontal="center"/>
    </xf>
    <xf numFmtId="0" fontId="9" fillId="0" borderId="0" xfId="2" applyFont="1" applyFill="1" applyBorder="1" applyAlignment="1" applyProtection="1">
      <alignment horizontal="center" vertical="center" wrapText="1"/>
      <protection locked="0"/>
    </xf>
    <xf numFmtId="0" fontId="10" fillId="0" borderId="0" xfId="2" applyFont="1" applyFill="1" applyBorder="1" applyAlignment="1" applyProtection="1">
      <alignment horizontal="left" vertical="center"/>
      <protection locked="0"/>
    </xf>
    <xf numFmtId="9" fontId="11" fillId="0" borderId="0" xfId="1" applyFont="1" applyFill="1" applyAlignment="1" applyProtection="1">
      <alignment horizontal="center"/>
      <protection hidden="1"/>
    </xf>
    <xf numFmtId="0" fontId="14" fillId="0" borderId="46" xfId="0" applyFont="1" applyBorder="1" applyAlignment="1">
      <alignment horizontal="center" vertical="center"/>
    </xf>
    <xf numFmtId="2" fontId="0" fillId="0" borderId="46" xfId="0" applyNumberFormat="1" applyBorder="1" applyAlignment="1">
      <alignment horizontal="center" vertical="center"/>
    </xf>
    <xf numFmtId="14" fontId="0" fillId="0" borderId="46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10" borderId="0" xfId="0" applyFill="1" applyProtection="1">
      <protection hidden="1"/>
    </xf>
    <xf numFmtId="0" fontId="5" fillId="4" borderId="17" xfId="0" applyFont="1" applyFill="1" applyBorder="1" applyAlignment="1" applyProtection="1">
      <alignment horizontal="center"/>
      <protection hidden="1"/>
    </xf>
    <xf numFmtId="0" fontId="5" fillId="4" borderId="0" xfId="0" applyFont="1" applyFill="1" applyBorder="1" applyAlignment="1" applyProtection="1">
      <alignment horizontal="center"/>
      <protection hidden="1"/>
    </xf>
    <xf numFmtId="0" fontId="3" fillId="3" borderId="13" xfId="0" applyFont="1" applyFill="1" applyBorder="1" applyAlignment="1" applyProtection="1">
      <alignment horizontal="center" vertical="center"/>
      <protection hidden="1"/>
    </xf>
    <xf numFmtId="0" fontId="3" fillId="3" borderId="14" xfId="0" applyFont="1" applyFill="1" applyBorder="1" applyAlignment="1" applyProtection="1">
      <alignment horizontal="center" vertical="center"/>
      <protection hidden="1"/>
    </xf>
    <xf numFmtId="14" fontId="19" fillId="12" borderId="43" xfId="0" applyNumberFormat="1" applyFont="1" applyFill="1" applyBorder="1" applyAlignment="1">
      <alignment horizontal="center"/>
    </xf>
    <xf numFmtId="14" fontId="19" fillId="12" borderId="44" xfId="0" applyNumberFormat="1" applyFont="1" applyFill="1" applyBorder="1" applyAlignment="1">
      <alignment horizontal="center"/>
    </xf>
    <xf numFmtId="0" fontId="3" fillId="3" borderId="20" xfId="0" applyFont="1" applyFill="1" applyBorder="1" applyAlignment="1" applyProtection="1">
      <alignment horizontal="center" vertical="center"/>
      <protection hidden="1"/>
    </xf>
    <xf numFmtId="0" fontId="3" fillId="3" borderId="21" xfId="0" applyFont="1" applyFill="1" applyBorder="1" applyAlignment="1" applyProtection="1">
      <alignment horizontal="center" vertical="center"/>
      <protection hidden="1"/>
    </xf>
    <xf numFmtId="0" fontId="10" fillId="8" borderId="36" xfId="2" applyFont="1" applyFill="1" applyBorder="1" applyAlignment="1" applyProtection="1">
      <alignment horizontal="center" vertical="center"/>
      <protection locked="0"/>
    </xf>
    <xf numFmtId="0" fontId="10" fillId="8" borderId="37" xfId="2" applyFont="1" applyFill="1" applyBorder="1" applyAlignment="1" applyProtection="1">
      <alignment horizontal="center" vertical="center"/>
      <protection locked="0"/>
    </xf>
    <xf numFmtId="0" fontId="14" fillId="0" borderId="47" xfId="0" applyFont="1" applyBorder="1" applyAlignment="1">
      <alignment horizontal="center"/>
    </xf>
    <xf numFmtId="0" fontId="5" fillId="4" borderId="19" xfId="0" applyFont="1" applyFill="1" applyBorder="1" applyAlignment="1" applyProtection="1">
      <alignment horizontal="center"/>
      <protection hidden="1"/>
    </xf>
    <xf numFmtId="0" fontId="5" fillId="4" borderId="16" xfId="0" applyFont="1" applyFill="1" applyBorder="1" applyAlignment="1" applyProtection="1">
      <alignment horizontal="center"/>
      <protection hidden="1"/>
    </xf>
    <xf numFmtId="0" fontId="0" fillId="5" borderId="0" xfId="0" applyFill="1" applyAlignment="1">
      <alignment horizontal="center"/>
    </xf>
    <xf numFmtId="0" fontId="5" fillId="4" borderId="1" xfId="0" applyFont="1" applyFill="1" applyBorder="1" applyAlignment="1" applyProtection="1">
      <alignment horizontal="center"/>
      <protection hidden="1"/>
    </xf>
    <xf numFmtId="0" fontId="4" fillId="3" borderId="26" xfId="0" applyFont="1" applyFill="1" applyBorder="1" applyAlignment="1" applyProtection="1">
      <alignment horizontal="center"/>
      <protection hidden="1"/>
    </xf>
    <xf numFmtId="0" fontId="4" fillId="3" borderId="28" xfId="0" applyFont="1" applyFill="1" applyBorder="1" applyAlignment="1" applyProtection="1">
      <alignment horizontal="center"/>
      <protection hidden="1"/>
    </xf>
    <xf numFmtId="0" fontId="5" fillId="4" borderId="21" xfId="0" applyFont="1" applyFill="1" applyBorder="1" applyAlignment="1" applyProtection="1">
      <alignment horizontal="center"/>
      <protection hidden="1"/>
    </xf>
    <xf numFmtId="0" fontId="5" fillId="4" borderId="25" xfId="0" applyFont="1" applyFill="1" applyBorder="1" applyAlignment="1" applyProtection="1">
      <alignment horizontal="center"/>
      <protection hidden="1"/>
    </xf>
    <xf numFmtId="0" fontId="5" fillId="4" borderId="20" xfId="0" applyFont="1" applyFill="1" applyBorder="1" applyAlignment="1" applyProtection="1">
      <alignment horizontal="center"/>
      <protection hidden="1"/>
    </xf>
    <xf numFmtId="0" fontId="4" fillId="3" borderId="4" xfId="0" applyFont="1" applyFill="1" applyBorder="1" applyAlignment="1" applyProtection="1">
      <alignment horizontal="center"/>
      <protection hidden="1"/>
    </xf>
    <xf numFmtId="0" fontId="4" fillId="3" borderId="5" xfId="0" applyFont="1" applyFill="1" applyBorder="1" applyAlignment="1" applyProtection="1">
      <alignment horizontal="center"/>
      <protection hidden="1"/>
    </xf>
    <xf numFmtId="0" fontId="4" fillId="3" borderId="6" xfId="0" applyFont="1" applyFill="1" applyBorder="1" applyAlignment="1" applyProtection="1">
      <alignment horizontal="center"/>
      <protection hidden="1"/>
    </xf>
    <xf numFmtId="0" fontId="4" fillId="3" borderId="7" xfId="0" applyFont="1" applyFill="1" applyBorder="1" applyAlignment="1" applyProtection="1">
      <alignment horizontal="center"/>
      <protection hidden="1"/>
    </xf>
    <xf numFmtId="0" fontId="4" fillId="3" borderId="8" xfId="0" applyFont="1" applyFill="1" applyBorder="1" applyAlignment="1" applyProtection="1">
      <alignment horizontal="center"/>
      <protection hidden="1"/>
    </xf>
    <xf numFmtId="0" fontId="4" fillId="3" borderId="9" xfId="0" applyFont="1" applyFill="1" applyBorder="1" applyAlignment="1" applyProtection="1">
      <alignment horizontal="center"/>
      <protection hidden="1"/>
    </xf>
    <xf numFmtId="0" fontId="4" fillId="3" borderId="10" xfId="0" applyFont="1" applyFill="1" applyBorder="1" applyAlignment="1" applyProtection="1">
      <alignment horizontal="center" vertical="center"/>
      <protection hidden="1"/>
    </xf>
    <xf numFmtId="0" fontId="4" fillId="3" borderId="11" xfId="0" applyFont="1" applyFill="1" applyBorder="1" applyAlignment="1" applyProtection="1">
      <alignment horizontal="center" vertical="center"/>
      <protection hidden="1"/>
    </xf>
    <xf numFmtId="0" fontId="4" fillId="3" borderId="12" xfId="0" applyFont="1" applyFill="1" applyBorder="1" applyAlignment="1" applyProtection="1">
      <alignment horizontal="center" vertical="center"/>
      <protection hidden="1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4" fillId="3" borderId="10" xfId="0" applyFont="1" applyFill="1" applyBorder="1" applyAlignment="1" applyProtection="1">
      <alignment horizontal="center"/>
      <protection hidden="1"/>
    </xf>
    <xf numFmtId="0" fontId="4" fillId="3" borderId="11" xfId="0" applyFont="1" applyFill="1" applyBorder="1" applyAlignment="1" applyProtection="1">
      <alignment horizontal="center"/>
      <protection hidden="1"/>
    </xf>
    <xf numFmtId="0" fontId="4" fillId="3" borderId="12" xfId="0" applyFont="1" applyFill="1" applyBorder="1" applyAlignment="1" applyProtection="1">
      <alignment horizontal="center"/>
      <protection hidden="1"/>
    </xf>
    <xf numFmtId="0" fontId="0" fillId="5" borderId="13" xfId="0" applyFill="1" applyBorder="1" applyAlignment="1" applyProtection="1">
      <alignment horizontal="center"/>
      <protection hidden="1"/>
    </xf>
    <xf numFmtId="0" fontId="0" fillId="5" borderId="14" xfId="0" applyFill="1" applyBorder="1" applyAlignment="1" applyProtection="1">
      <alignment horizontal="center"/>
      <protection hidden="1"/>
    </xf>
    <xf numFmtId="0" fontId="0" fillId="5" borderId="15" xfId="0" applyFill="1" applyBorder="1" applyAlignment="1" applyProtection="1">
      <alignment horizontal="center"/>
      <protection hidden="1"/>
    </xf>
    <xf numFmtId="0" fontId="4" fillId="3" borderId="26" xfId="0" applyFont="1" applyFill="1" applyBorder="1" applyAlignment="1" applyProtection="1">
      <alignment horizontal="center" vertical="center"/>
      <protection hidden="1"/>
    </xf>
    <xf numFmtId="0" fontId="4" fillId="3" borderId="27" xfId="0" applyFont="1" applyFill="1" applyBorder="1" applyAlignment="1" applyProtection="1">
      <alignment horizontal="center" vertical="center"/>
      <protection hidden="1"/>
    </xf>
    <xf numFmtId="0" fontId="4" fillId="3" borderId="28" xfId="0" applyFont="1" applyFill="1" applyBorder="1" applyAlignment="1" applyProtection="1">
      <alignment horizontal="center" vertical="center"/>
      <protection hidden="1"/>
    </xf>
    <xf numFmtId="0" fontId="9" fillId="7" borderId="33" xfId="2" applyFont="1" applyFill="1" applyBorder="1" applyAlignment="1" applyProtection="1">
      <alignment horizontal="center" vertical="center" wrapText="1"/>
      <protection locked="0"/>
    </xf>
    <xf numFmtId="0" fontId="10" fillId="8" borderId="34" xfId="2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>
      <alignment horizontal="center"/>
    </xf>
    <xf numFmtId="0" fontId="9" fillId="7" borderId="33" xfId="2" applyFont="1" applyFill="1" applyBorder="1" applyAlignment="1" applyProtection="1">
      <alignment horizontal="center" vertical="center"/>
      <protection locked="0"/>
    </xf>
    <xf numFmtId="0" fontId="0" fillId="5" borderId="0" xfId="0" applyFill="1" applyBorder="1" applyAlignment="1">
      <alignment horizontal="center"/>
    </xf>
  </cellXfs>
  <cellStyles count="3">
    <cellStyle name="Normal" xfId="0" builtinId="0"/>
    <cellStyle name="Porcentagem" xfId="1" builtinId="5"/>
    <cellStyle name="Título 2" xfId="2" builtinId="17"/>
  </cellStyles>
  <dxfs count="2"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3386"/>
      <color rgb="FF33CCCC"/>
      <color rgb="FFFF66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Preventiva - Executado x Planejado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DADOS!$B$4</c:f>
              <c:strCache>
                <c:ptCount val="1"/>
                <c:pt idx="0">
                  <c:v>PLAN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DADOS!$A$5:$A$18</c:f>
              <c:strCache>
                <c:ptCount val="14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  <c:pt idx="13">
                  <c:v>MED</c:v>
                </c:pt>
              </c:strCache>
            </c:strRef>
          </c:cat>
          <c:val>
            <c:numRef>
              <c:f>DADOS!$B$5:$B$18</c:f>
              <c:numCache>
                <c:formatCode>General</c:formatCode>
                <c:ptCount val="14"/>
                <c:pt idx="0">
                  <c:v>24</c:v>
                </c:pt>
                <c:pt idx="1">
                  <c:v>16</c:v>
                </c:pt>
                <c:pt idx="2">
                  <c:v>20</c:v>
                </c:pt>
                <c:pt idx="3">
                  <c:v>35</c:v>
                </c:pt>
                <c:pt idx="4">
                  <c:v>13</c:v>
                </c:pt>
                <c:pt idx="5">
                  <c:v>12</c:v>
                </c:pt>
                <c:pt idx="6">
                  <c:v>9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4-4D9A-ABA8-CCF8EEC16678}"/>
            </c:ext>
          </c:extLst>
        </c:ser>
        <c:ser>
          <c:idx val="1"/>
          <c:order val="1"/>
          <c:tx>
            <c:strRef>
              <c:f>DADOS!$C$4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DADOS!$A$5:$A$18</c:f>
              <c:strCache>
                <c:ptCount val="14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  <c:pt idx="13">
                  <c:v>MED</c:v>
                </c:pt>
              </c:strCache>
            </c:strRef>
          </c:cat>
          <c:val>
            <c:numRef>
              <c:f>DADOS!$C$5:$C$18</c:f>
              <c:numCache>
                <c:formatCode>General</c:formatCode>
                <c:ptCount val="14"/>
                <c:pt idx="0">
                  <c:v>24</c:v>
                </c:pt>
                <c:pt idx="1">
                  <c:v>15</c:v>
                </c:pt>
                <c:pt idx="2">
                  <c:v>18</c:v>
                </c:pt>
                <c:pt idx="3">
                  <c:v>35</c:v>
                </c:pt>
                <c:pt idx="4">
                  <c:v>12</c:v>
                </c:pt>
                <c:pt idx="5">
                  <c:v>12</c:v>
                </c:pt>
                <c:pt idx="6">
                  <c:v>9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14-4D9A-ABA8-CCF8EEC16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21665168"/>
        <c:axId val="721665496"/>
      </c:barChart>
      <c:lineChart>
        <c:grouping val="standard"/>
        <c:varyColors val="0"/>
        <c:ser>
          <c:idx val="2"/>
          <c:order val="2"/>
          <c:tx>
            <c:strRef>
              <c:f>DADOS!$D$4</c:f>
              <c:strCache>
                <c:ptCount val="1"/>
                <c:pt idx="0">
                  <c:v>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DADOS!$A$5:$A$18</c:f>
              <c:strCache>
                <c:ptCount val="14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  <c:pt idx="13">
                  <c:v>MED</c:v>
                </c:pt>
              </c:strCache>
            </c:strRef>
          </c:cat>
          <c:val>
            <c:numRef>
              <c:f>DADOS!$D$5:$D$18</c:f>
              <c:numCache>
                <c:formatCode>0.00%</c:formatCode>
                <c:ptCount val="14"/>
                <c:pt idx="0">
                  <c:v>1</c:v>
                </c:pt>
                <c:pt idx="1">
                  <c:v>0.9375</c:v>
                </c:pt>
                <c:pt idx="2">
                  <c:v>0.9</c:v>
                </c:pt>
                <c:pt idx="3">
                  <c:v>1</c:v>
                </c:pt>
                <c:pt idx="4">
                  <c:v>0.92307692307692313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0.97222222222222221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14-4D9A-ABA8-CCF8EEC16678}"/>
            </c:ext>
          </c:extLst>
        </c:ser>
        <c:ser>
          <c:idx val="3"/>
          <c:order val="3"/>
          <c:tx>
            <c:strRef>
              <c:f>DADOS!$E$4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DADOS!$A$5:$A$18</c:f>
              <c:strCache>
                <c:ptCount val="14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  <c:pt idx="13">
                  <c:v>MED</c:v>
                </c:pt>
              </c:strCache>
            </c:strRef>
          </c:cat>
          <c:val>
            <c:numRef>
              <c:f>DADOS!$E$5:$E$18</c:f>
              <c:numCache>
                <c:formatCode>0.00%</c:formatCode>
                <c:ptCount val="1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3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14-4D9A-ABA8-CCF8EEC16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174240"/>
        <c:axId val="462175880"/>
      </c:lineChart>
      <c:catAx>
        <c:axId val="72166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1665496"/>
        <c:crosses val="autoZero"/>
        <c:auto val="1"/>
        <c:lblAlgn val="ctr"/>
        <c:lblOffset val="100"/>
        <c:noMultiLvlLbl val="0"/>
      </c:catAx>
      <c:valAx>
        <c:axId val="72166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1665168"/>
        <c:crosses val="autoZero"/>
        <c:crossBetween val="between"/>
      </c:valAx>
      <c:valAx>
        <c:axId val="46217588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2174240"/>
        <c:crosses val="max"/>
        <c:crossBetween val="between"/>
      </c:valAx>
      <c:catAx>
        <c:axId val="462174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2175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Cumprimento</a:t>
            </a:r>
            <a:r>
              <a:rPr lang="pt-BR" baseline="0"/>
              <a:t> de 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9528709146098521E-2"/>
          <c:y val="0.18300925925925926"/>
          <c:w val="0.91040536998699162"/>
          <c:h val="0.616998760571595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DADOS!$A$55:$C$55</c:f>
              <c:strCache>
                <c:ptCount val="3"/>
                <c:pt idx="0">
                  <c:v>Aberta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chemeClr val="accent5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DADOS!$D$54:$O$54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DADOS!$D$55:$O$55</c:f>
              <c:numCache>
                <c:formatCode>General</c:formatCode>
                <c:ptCount val="12"/>
                <c:pt idx="0">
                  <c:v>285</c:v>
                </c:pt>
                <c:pt idx="1">
                  <c:v>305</c:v>
                </c:pt>
                <c:pt idx="2">
                  <c:v>265</c:v>
                </c:pt>
                <c:pt idx="3">
                  <c:v>216</c:v>
                </c:pt>
                <c:pt idx="4">
                  <c:v>226</c:v>
                </c:pt>
                <c:pt idx="5">
                  <c:v>143</c:v>
                </c:pt>
                <c:pt idx="6">
                  <c:v>183</c:v>
                </c:pt>
                <c:pt idx="7">
                  <c:v>251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2F-4758-A4F5-3AF496CAAA1A}"/>
            </c:ext>
          </c:extLst>
        </c:ser>
        <c:ser>
          <c:idx val="1"/>
          <c:order val="1"/>
          <c:tx>
            <c:strRef>
              <c:f>DADOS!$A$56:$C$56</c:f>
              <c:strCache>
                <c:ptCount val="3"/>
                <c:pt idx="0">
                  <c:v>Encerrada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DADOS!$D$54:$O$54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DADOS!$D$56:$O$56</c:f>
              <c:numCache>
                <c:formatCode>General</c:formatCode>
                <c:ptCount val="12"/>
                <c:pt idx="0">
                  <c:v>223</c:v>
                </c:pt>
                <c:pt idx="1">
                  <c:v>303</c:v>
                </c:pt>
                <c:pt idx="2">
                  <c:v>236</c:v>
                </c:pt>
                <c:pt idx="3">
                  <c:v>225</c:v>
                </c:pt>
                <c:pt idx="4">
                  <c:v>223</c:v>
                </c:pt>
                <c:pt idx="5">
                  <c:v>158</c:v>
                </c:pt>
                <c:pt idx="6">
                  <c:v>190</c:v>
                </c:pt>
                <c:pt idx="7">
                  <c:v>241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2F-4758-A4F5-3AF496CAAA1A}"/>
            </c:ext>
          </c:extLst>
        </c:ser>
        <c:ser>
          <c:idx val="2"/>
          <c:order val="2"/>
          <c:tx>
            <c:strRef>
              <c:f>DADOS!$A$57:$C$57</c:f>
              <c:strCache>
                <c:ptCount val="3"/>
                <c:pt idx="0">
                  <c:v>Pendente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DADOS!$D$54:$O$54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DADOS!$D$57:$O$57</c:f>
              <c:numCache>
                <c:formatCode>General</c:formatCode>
                <c:ptCount val="12"/>
                <c:pt idx="0">
                  <c:v>62</c:v>
                </c:pt>
                <c:pt idx="1">
                  <c:v>2</c:v>
                </c:pt>
                <c:pt idx="2">
                  <c:v>29</c:v>
                </c:pt>
                <c:pt idx="3">
                  <c:v>-9</c:v>
                </c:pt>
                <c:pt idx="4">
                  <c:v>3</c:v>
                </c:pt>
                <c:pt idx="5">
                  <c:v>-15</c:v>
                </c:pt>
                <c:pt idx="6">
                  <c:v>-7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2F-4758-A4F5-3AF496CAA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1553400"/>
        <c:axId val="791557336"/>
      </c:barChart>
      <c:lineChart>
        <c:grouping val="standard"/>
        <c:varyColors val="0"/>
        <c:ser>
          <c:idx val="3"/>
          <c:order val="3"/>
          <c:tx>
            <c:strRef>
              <c:f>DADOS!$A$58:$C$58</c:f>
              <c:strCache>
                <c:ptCount val="3"/>
                <c:pt idx="0">
                  <c:v>(%)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DADOS!$D$54:$O$54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DADOS!$D$58:$O$58</c:f>
              <c:numCache>
                <c:formatCode>0.00%</c:formatCode>
                <c:ptCount val="12"/>
                <c:pt idx="0">
                  <c:v>0.78245614035087718</c:v>
                </c:pt>
                <c:pt idx="1">
                  <c:v>0.99344262295081964</c:v>
                </c:pt>
                <c:pt idx="2">
                  <c:v>0.89056603773584908</c:v>
                </c:pt>
                <c:pt idx="3">
                  <c:v>1.0416666666666667</c:v>
                </c:pt>
                <c:pt idx="4">
                  <c:v>0.98672566371681414</c:v>
                </c:pt>
                <c:pt idx="5">
                  <c:v>1.1048951048951048</c:v>
                </c:pt>
                <c:pt idx="6">
                  <c:v>1.0382513661202186</c:v>
                </c:pt>
                <c:pt idx="7">
                  <c:v>0.96015936254980083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2F-4758-A4F5-3AF496CAA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56680"/>
        <c:axId val="791555368"/>
      </c:lineChart>
      <c:catAx>
        <c:axId val="791553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557336"/>
        <c:crosses val="autoZero"/>
        <c:auto val="1"/>
        <c:lblAlgn val="ctr"/>
        <c:lblOffset val="100"/>
        <c:noMultiLvlLbl val="0"/>
      </c:catAx>
      <c:valAx>
        <c:axId val="791557336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553400"/>
        <c:crosses val="autoZero"/>
        <c:crossBetween val="between"/>
      </c:valAx>
      <c:valAx>
        <c:axId val="791555368"/>
        <c:scaling>
          <c:orientation val="minMax"/>
          <c:max val="1.2"/>
          <c:min val="0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556680"/>
        <c:crosses val="max"/>
        <c:crossBetween val="between"/>
        <c:majorUnit val="1"/>
        <c:minorUnit val="1"/>
      </c:valAx>
      <c:catAx>
        <c:axId val="7915566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1555368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953035213321342"/>
          <c:y val="0.88664224263633729"/>
          <c:w val="0.52799181792416794"/>
          <c:h val="0.10879848352289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Cumprimento</a:t>
            </a:r>
            <a:r>
              <a:rPr lang="pt-BR" baseline="0"/>
              <a:t> de OS por Prioridade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7323015190599022E-3"/>
          <c:y val="0.18300925925925926"/>
          <c:w val="0.98165663513900836"/>
          <c:h val="0.636095435987168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DADOS!$A$63</c:f>
              <c:strCache>
                <c:ptCount val="1"/>
                <c:pt idx="0">
                  <c:v>Corretiva Programada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DADOS!$B$62:$O$62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DADOS!$B$63:$O$63</c:f>
              <c:numCache>
                <c:formatCode>General</c:formatCode>
                <c:ptCount val="14"/>
                <c:pt idx="2">
                  <c:v>189</c:v>
                </c:pt>
                <c:pt idx="3">
                  <c:v>252</c:v>
                </c:pt>
                <c:pt idx="4">
                  <c:v>200</c:v>
                </c:pt>
                <c:pt idx="5">
                  <c:v>157</c:v>
                </c:pt>
                <c:pt idx="6">
                  <c:v>171</c:v>
                </c:pt>
                <c:pt idx="7">
                  <c:v>89</c:v>
                </c:pt>
                <c:pt idx="8">
                  <c:v>132</c:v>
                </c:pt>
                <c:pt idx="9">
                  <c:v>183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84-48A5-B7A7-AACD61FDB1D8}"/>
            </c:ext>
          </c:extLst>
        </c:ser>
        <c:ser>
          <c:idx val="1"/>
          <c:order val="1"/>
          <c:tx>
            <c:strRef>
              <c:f>DADOS!$A$64</c:f>
              <c:strCache>
                <c:ptCount val="1"/>
                <c:pt idx="0">
                  <c:v>Corretiva Emergencial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DADOS!$B$62:$O$62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DADOS!$B$64:$O$64</c:f>
              <c:numCache>
                <c:formatCode>General</c:formatCode>
                <c:ptCount val="14"/>
                <c:pt idx="2">
                  <c:v>19</c:v>
                </c:pt>
                <c:pt idx="3">
                  <c:v>13</c:v>
                </c:pt>
                <c:pt idx="4">
                  <c:v>21</c:v>
                </c:pt>
                <c:pt idx="5">
                  <c:v>25</c:v>
                </c:pt>
                <c:pt idx="6">
                  <c:v>28</c:v>
                </c:pt>
                <c:pt idx="7">
                  <c:v>27</c:v>
                </c:pt>
                <c:pt idx="8">
                  <c:v>38</c:v>
                </c:pt>
                <c:pt idx="9">
                  <c:v>48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84-48A5-B7A7-AACD61FDB1D8}"/>
            </c:ext>
          </c:extLst>
        </c:ser>
        <c:ser>
          <c:idx val="2"/>
          <c:order val="2"/>
          <c:tx>
            <c:strRef>
              <c:f>DADOS!$A$65</c:f>
              <c:strCache>
                <c:ptCount val="1"/>
                <c:pt idx="0">
                  <c:v>Preventiva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DADOS!$B$62:$O$62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DADOS!$B$65:$O$65</c:f>
              <c:numCache>
                <c:formatCode>General</c:formatCode>
                <c:ptCount val="14"/>
                <c:pt idx="2">
                  <c:v>15</c:v>
                </c:pt>
                <c:pt idx="3">
                  <c:v>24</c:v>
                </c:pt>
                <c:pt idx="4">
                  <c:v>20</c:v>
                </c:pt>
                <c:pt idx="5">
                  <c:v>35</c:v>
                </c:pt>
                <c:pt idx="6">
                  <c:v>12</c:v>
                </c:pt>
                <c:pt idx="7">
                  <c:v>36</c:v>
                </c:pt>
                <c:pt idx="8">
                  <c:v>14</c:v>
                </c:pt>
                <c:pt idx="9">
                  <c:v>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84-48A5-B7A7-AACD61FDB1D8}"/>
            </c:ext>
          </c:extLst>
        </c:ser>
        <c:ser>
          <c:idx val="3"/>
          <c:order val="3"/>
          <c:tx>
            <c:strRef>
              <c:f>DADOS!$A$66</c:f>
              <c:strCache>
                <c:ptCount val="1"/>
                <c:pt idx="0">
                  <c:v>Melhoria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DADOS!$B$62:$O$62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DADOS!$B$66:$O$66</c:f>
              <c:numCache>
                <c:formatCode>General</c:formatCode>
                <c:ptCount val="14"/>
                <c:pt idx="2">
                  <c:v>0</c:v>
                </c:pt>
                <c:pt idx="3">
                  <c:v>13</c:v>
                </c:pt>
                <c:pt idx="4">
                  <c:v>24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84-48A5-B7A7-AACD61FDB1D8}"/>
            </c:ext>
          </c:extLst>
        </c:ser>
        <c:ser>
          <c:idx val="4"/>
          <c:order val="4"/>
          <c:tx>
            <c:strRef>
              <c:f>DADOS!$A$67</c:f>
              <c:strCache>
                <c:ptCount val="1"/>
                <c:pt idx="0">
                  <c:v>Near Miss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DADOS!$B$62:$O$62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DADOS!$B$67:$O$67</c:f>
              <c:numCache>
                <c:formatCode>General</c:formatCode>
                <c:ptCount val="14"/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6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84-48A5-B7A7-AACD61FDB1D8}"/>
            </c:ext>
          </c:extLst>
        </c:ser>
        <c:ser>
          <c:idx val="5"/>
          <c:order val="5"/>
          <c:tx>
            <c:strRef>
              <c:f>DADOS!$A$68</c:f>
              <c:strCache>
                <c:ptCount val="1"/>
                <c:pt idx="0">
                  <c:v>MPT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DADOS!$B$62:$O$62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DADOS!$B$68:$O$68</c:f>
              <c:numCache>
                <c:formatCode>General</c:formatCode>
                <c:ptCount val="14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84-48A5-B7A7-AACD61FDB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42050840"/>
        <c:axId val="74205248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DADOS!$A$69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DADOS!$B$62:$O$62</c15:sqref>
                        </c15:formulaRef>
                      </c:ext>
                    </c:extLst>
                    <c:strCache>
                      <c:ptCount val="14"/>
                      <c:pt idx="2">
                        <c:v>Jul</c:v>
                      </c:pt>
                      <c:pt idx="3">
                        <c:v>Ago</c:v>
                      </c:pt>
                      <c:pt idx="4">
                        <c:v>Set</c:v>
                      </c:pt>
                      <c:pt idx="5">
                        <c:v>Out</c:v>
                      </c:pt>
                      <c:pt idx="6">
                        <c:v>Nov</c:v>
                      </c:pt>
                      <c:pt idx="7">
                        <c:v>Dez</c:v>
                      </c:pt>
                      <c:pt idx="8">
                        <c:v>Jan</c:v>
                      </c:pt>
                      <c:pt idx="9">
                        <c:v>Fev</c:v>
                      </c:pt>
                      <c:pt idx="10">
                        <c:v>Mar</c:v>
                      </c:pt>
                      <c:pt idx="11">
                        <c:v>Abr</c:v>
                      </c:pt>
                      <c:pt idx="12">
                        <c:v>Mai</c:v>
                      </c:pt>
                      <c:pt idx="13">
                        <c:v>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DADOS!$B$69:$O$69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3B84-48A5-B7A7-AACD61FDB1D8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DADOS!$A$70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DADOS!$B$62:$O$62</c15:sqref>
                        </c15:formulaRef>
                      </c:ext>
                    </c:extLst>
                    <c:strCache>
                      <c:ptCount val="14"/>
                      <c:pt idx="2">
                        <c:v>Jul</c:v>
                      </c:pt>
                      <c:pt idx="3">
                        <c:v>Ago</c:v>
                      </c:pt>
                      <c:pt idx="4">
                        <c:v>Set</c:v>
                      </c:pt>
                      <c:pt idx="5">
                        <c:v>Out</c:v>
                      </c:pt>
                      <c:pt idx="6">
                        <c:v>Nov</c:v>
                      </c:pt>
                      <c:pt idx="7">
                        <c:v>Dez</c:v>
                      </c:pt>
                      <c:pt idx="8">
                        <c:v>Jan</c:v>
                      </c:pt>
                      <c:pt idx="9">
                        <c:v>Fev</c:v>
                      </c:pt>
                      <c:pt idx="10">
                        <c:v>Mar</c:v>
                      </c:pt>
                      <c:pt idx="11">
                        <c:v>Abr</c:v>
                      </c:pt>
                      <c:pt idx="12">
                        <c:v>Mai</c:v>
                      </c:pt>
                      <c:pt idx="13">
                        <c:v>Jun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DADOS!$B$70:$O$70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2">
                        <c:v>223</c:v>
                      </c:pt>
                      <c:pt idx="3">
                        <c:v>303</c:v>
                      </c:pt>
                      <c:pt idx="4">
                        <c:v>265</c:v>
                      </c:pt>
                      <c:pt idx="5">
                        <c:v>225</c:v>
                      </c:pt>
                      <c:pt idx="6">
                        <c:v>223</c:v>
                      </c:pt>
                      <c:pt idx="7">
                        <c:v>158</c:v>
                      </c:pt>
                      <c:pt idx="8">
                        <c:v>190</c:v>
                      </c:pt>
                      <c:pt idx="9">
                        <c:v>241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B84-48A5-B7A7-AACD61FDB1D8}"/>
                  </c:ext>
                </c:extLst>
              </c15:ser>
            </c15:filteredBarSeries>
          </c:ext>
        </c:extLst>
      </c:barChart>
      <c:catAx>
        <c:axId val="74205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2052480"/>
        <c:crosses val="autoZero"/>
        <c:auto val="1"/>
        <c:lblAlgn val="ctr"/>
        <c:lblOffset val="100"/>
        <c:noMultiLvlLbl val="0"/>
      </c:catAx>
      <c:valAx>
        <c:axId val="7420524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4205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Cumprimento</a:t>
            </a:r>
            <a:r>
              <a:rPr lang="pt-BR" baseline="0"/>
              <a:t> de OS por Modalidade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7323015190599022E-3"/>
          <c:y val="0.18300925925925926"/>
          <c:w val="0.98165663513900836"/>
          <c:h val="0.636095435987168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DADOS!$A$75</c:f>
              <c:strCache>
                <c:ptCount val="1"/>
                <c:pt idx="0">
                  <c:v>Mecanica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DADOS!$B$74:$O$74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DADOS!$B$75:$O$75</c:f>
              <c:numCache>
                <c:formatCode>General</c:formatCode>
                <c:ptCount val="14"/>
                <c:pt idx="2">
                  <c:v>50</c:v>
                </c:pt>
                <c:pt idx="3">
                  <c:v>93</c:v>
                </c:pt>
                <c:pt idx="4">
                  <c:v>91</c:v>
                </c:pt>
                <c:pt idx="5">
                  <c:v>65</c:v>
                </c:pt>
                <c:pt idx="6">
                  <c:v>65</c:v>
                </c:pt>
                <c:pt idx="7">
                  <c:v>61</c:v>
                </c:pt>
                <c:pt idx="8">
                  <c:v>72</c:v>
                </c:pt>
                <c:pt idx="9">
                  <c:v>75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FB-4950-B737-D66C8946CD8C}"/>
            </c:ext>
          </c:extLst>
        </c:ser>
        <c:ser>
          <c:idx val="1"/>
          <c:order val="1"/>
          <c:tx>
            <c:strRef>
              <c:f>DADOS!$A$76</c:f>
              <c:strCache>
                <c:ptCount val="1"/>
                <c:pt idx="0">
                  <c:v>Ferramentaria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DADOS!$B$74:$O$74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DADOS!$B$76:$O$76</c:f>
              <c:numCache>
                <c:formatCode>General</c:formatCode>
                <c:ptCount val="14"/>
                <c:pt idx="2">
                  <c:v>10</c:v>
                </c:pt>
                <c:pt idx="3">
                  <c:v>10</c:v>
                </c:pt>
                <c:pt idx="4">
                  <c:v>50</c:v>
                </c:pt>
                <c:pt idx="5">
                  <c:v>10</c:v>
                </c:pt>
                <c:pt idx="6">
                  <c:v>9</c:v>
                </c:pt>
                <c:pt idx="7">
                  <c:v>2</c:v>
                </c:pt>
                <c:pt idx="8">
                  <c:v>3</c:v>
                </c:pt>
                <c:pt idx="9">
                  <c:v>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FB-4950-B737-D66C8946CD8C}"/>
            </c:ext>
          </c:extLst>
        </c:ser>
        <c:ser>
          <c:idx val="2"/>
          <c:order val="2"/>
          <c:tx>
            <c:strRef>
              <c:f>DADOS!$A$77</c:f>
              <c:strCache>
                <c:ptCount val="1"/>
                <c:pt idx="0">
                  <c:v>Eletrônica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DADOS!$B$74:$O$74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DADOS!$B$77:$O$77</c:f>
              <c:numCache>
                <c:formatCode>General</c:formatCode>
                <c:ptCount val="14"/>
                <c:pt idx="2">
                  <c:v>34</c:v>
                </c:pt>
                <c:pt idx="3">
                  <c:v>71</c:v>
                </c:pt>
                <c:pt idx="4">
                  <c:v>43</c:v>
                </c:pt>
                <c:pt idx="5">
                  <c:v>21</c:v>
                </c:pt>
                <c:pt idx="6">
                  <c:v>23</c:v>
                </c:pt>
                <c:pt idx="7">
                  <c:v>11</c:v>
                </c:pt>
                <c:pt idx="8">
                  <c:v>18</c:v>
                </c:pt>
                <c:pt idx="9">
                  <c:v>26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FB-4950-B737-D66C8946CD8C}"/>
            </c:ext>
          </c:extLst>
        </c:ser>
        <c:ser>
          <c:idx val="3"/>
          <c:order val="3"/>
          <c:tx>
            <c:strRef>
              <c:f>DADOS!$A$78</c:f>
              <c:strCache>
                <c:ptCount val="1"/>
                <c:pt idx="0">
                  <c:v>Eletrica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DADOS!$B$74:$O$74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DADOS!$B$78:$O$78</c:f>
              <c:numCache>
                <c:formatCode>General</c:formatCode>
                <c:ptCount val="14"/>
                <c:pt idx="2">
                  <c:v>84</c:v>
                </c:pt>
                <c:pt idx="3">
                  <c:v>93</c:v>
                </c:pt>
                <c:pt idx="4">
                  <c:v>40</c:v>
                </c:pt>
                <c:pt idx="5">
                  <c:v>101</c:v>
                </c:pt>
                <c:pt idx="6">
                  <c:v>89</c:v>
                </c:pt>
                <c:pt idx="7">
                  <c:v>83</c:v>
                </c:pt>
                <c:pt idx="8">
                  <c:v>62</c:v>
                </c:pt>
                <c:pt idx="9">
                  <c:v>107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FB-4950-B737-D66C8946CD8C}"/>
            </c:ext>
          </c:extLst>
        </c:ser>
        <c:ser>
          <c:idx val="4"/>
          <c:order val="4"/>
          <c:tx>
            <c:strRef>
              <c:f>DADOS!$A$79</c:f>
              <c:strCache>
                <c:ptCount val="1"/>
                <c:pt idx="0">
                  <c:v>Civil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DADOS!$B$74:$O$74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DADOS!$B$79:$O$79</c:f>
              <c:numCache>
                <c:formatCode>General</c:formatCode>
                <c:ptCount val="14"/>
                <c:pt idx="2">
                  <c:v>45</c:v>
                </c:pt>
                <c:pt idx="3">
                  <c:v>33</c:v>
                </c:pt>
                <c:pt idx="4">
                  <c:v>40</c:v>
                </c:pt>
                <c:pt idx="5">
                  <c:v>27</c:v>
                </c:pt>
                <c:pt idx="6">
                  <c:v>24</c:v>
                </c:pt>
                <c:pt idx="7">
                  <c:v>1</c:v>
                </c:pt>
                <c:pt idx="8">
                  <c:v>34</c:v>
                </c:pt>
                <c:pt idx="9">
                  <c:v>22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FB-4950-B737-D66C8946CD8C}"/>
            </c:ext>
          </c:extLst>
        </c:ser>
        <c:ser>
          <c:idx val="5"/>
          <c:order val="5"/>
          <c:tx>
            <c:strRef>
              <c:f>DADOS!$A$80</c:f>
              <c:strCache>
                <c:ptCount val="1"/>
                <c:pt idx="0">
                  <c:v>Lubrificação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DADOS!$B$74:$O$74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DADOS!$B$80:$O$80</c:f>
              <c:numCache>
                <c:formatCode>General</c:formatCode>
                <c:ptCount val="14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DFB-4950-B737-D66C8946CD8C}"/>
            </c:ext>
          </c:extLst>
        </c:ser>
        <c:ser>
          <c:idx val="6"/>
          <c:order val="6"/>
          <c:tx>
            <c:strRef>
              <c:f>DADOS!$A$81</c:f>
              <c:strCache>
                <c:ptCount val="1"/>
                <c:pt idx="0">
                  <c:v>Refrigeração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DADOS!$B$74:$O$74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DADOS!$B$81:$O$81</c:f>
              <c:numCache>
                <c:formatCode>General</c:formatCode>
                <c:ptCount val="14"/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DFB-4950-B737-D66C8946CD8C}"/>
            </c:ext>
          </c:extLst>
        </c:ser>
        <c:ser>
          <c:idx val="7"/>
          <c:order val="7"/>
          <c:tx>
            <c:strRef>
              <c:f>DADOS!$A$82</c:f>
              <c:strCache>
                <c:ptCount val="1"/>
                <c:pt idx="0">
                  <c:v>Planejamento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DADOS!$B$74:$O$74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DADOS!$B$82:$O$82</c:f>
              <c:numCache>
                <c:formatCode>General</c:formatCode>
                <c:ptCount val="14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DFB-4950-B737-D66C8946C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42050840"/>
        <c:axId val="742052480"/>
      </c:barChart>
      <c:catAx>
        <c:axId val="74205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2052480"/>
        <c:crosses val="autoZero"/>
        <c:auto val="1"/>
        <c:lblAlgn val="ctr"/>
        <c:lblOffset val="100"/>
        <c:noMultiLvlLbl val="0"/>
      </c:catAx>
      <c:valAx>
        <c:axId val="7420524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4205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Apropriação de Horas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705930769420984E-2"/>
          <c:y val="0.23869679768179272"/>
          <c:w val="0.85864131721085335"/>
          <c:h val="0.548000320720418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DADOS!$A$47:$C$47</c:f>
              <c:strCache>
                <c:ptCount val="3"/>
                <c:pt idx="0">
                  <c:v>Horas Apropriadas 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DADOS!$D$46:$O$46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DADOS!$D$47:$O$47</c:f>
              <c:numCache>
                <c:formatCode>_(* #,##0.00_);_(* \(#,##0.00\);_(* "-"??_);_(@_)</c:formatCode>
                <c:ptCount val="12"/>
                <c:pt idx="0">
                  <c:v>1283.5700000000002</c:v>
                </c:pt>
                <c:pt idx="1">
                  <c:v>1474.6729999999998</c:v>
                </c:pt>
                <c:pt idx="2">
                  <c:v>1646.75</c:v>
                </c:pt>
                <c:pt idx="3">
                  <c:v>1284.4699999999998</c:v>
                </c:pt>
                <c:pt idx="4">
                  <c:v>1478.537</c:v>
                </c:pt>
                <c:pt idx="5">
                  <c:v>1385.42</c:v>
                </c:pt>
                <c:pt idx="6">
                  <c:v>1228.1500000000001</c:v>
                </c:pt>
                <c:pt idx="7">
                  <c:v>1371.78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F8-4A03-87F0-C34DC6B6F322}"/>
            </c:ext>
          </c:extLst>
        </c:ser>
        <c:ser>
          <c:idx val="1"/>
          <c:order val="1"/>
          <c:tx>
            <c:strRef>
              <c:f>DADOS!$A$48:$C$48</c:f>
              <c:strCache>
                <c:ptCount val="3"/>
                <c:pt idx="0">
                  <c:v>Horas Disponível 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DADOS!$D$46:$O$46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DADOS!$D$48:$O$48</c:f>
              <c:numCache>
                <c:formatCode>_(* #,##0.00_);_(* \(#,##0.00\);_(* "-"??_);_(@_)</c:formatCode>
                <c:ptCount val="12"/>
                <c:pt idx="0">
                  <c:v>1548.8</c:v>
                </c:pt>
                <c:pt idx="1">
                  <c:v>1704</c:v>
                </c:pt>
                <c:pt idx="2">
                  <c:v>1736</c:v>
                </c:pt>
                <c:pt idx="3">
                  <c:v>1550</c:v>
                </c:pt>
                <c:pt idx="4">
                  <c:v>1565.65</c:v>
                </c:pt>
                <c:pt idx="5">
                  <c:v>1441</c:v>
                </c:pt>
                <c:pt idx="6">
                  <c:v>1490</c:v>
                </c:pt>
                <c:pt idx="7">
                  <c:v>1604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F8-4A03-87F0-C34DC6B6F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796074248"/>
        <c:axId val="796075232"/>
      </c:barChart>
      <c:lineChart>
        <c:grouping val="standard"/>
        <c:varyColors val="0"/>
        <c:ser>
          <c:idx val="2"/>
          <c:order val="2"/>
          <c:tx>
            <c:strRef>
              <c:f>DADOS!$A$49:$C$49</c:f>
              <c:strCache>
                <c:ptCount val="3"/>
                <c:pt idx="0">
                  <c:v>(%)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DADOS!$D$46:$O$46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DADOS!$D$49:$O$49</c:f>
              <c:numCache>
                <c:formatCode>_(* #,##0.00_);_(* \(#,##0.00\);_(* "-"??_);_(@_)</c:formatCode>
                <c:ptCount val="12"/>
                <c:pt idx="0">
                  <c:v>0.82875129132231418</c:v>
                </c:pt>
                <c:pt idx="1">
                  <c:v>0.86541842723004681</c:v>
                </c:pt>
                <c:pt idx="2">
                  <c:v>0.94858870967741937</c:v>
                </c:pt>
                <c:pt idx="3">
                  <c:v>0.82869032258064501</c:v>
                </c:pt>
                <c:pt idx="4">
                  <c:v>0.94435985054130867</c:v>
                </c:pt>
                <c:pt idx="5">
                  <c:v>0.96142956280360869</c:v>
                </c:pt>
                <c:pt idx="6">
                  <c:v>0.824261744966443</c:v>
                </c:pt>
                <c:pt idx="7">
                  <c:v>0.85522443890274313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F8-4A03-87F0-C34DC6B6F322}"/>
            </c:ext>
          </c:extLst>
        </c:ser>
        <c:ser>
          <c:idx val="3"/>
          <c:order val="3"/>
          <c:tx>
            <c:strRef>
              <c:f>DADOS!$A$50:$C$50</c:f>
              <c:strCache>
                <c:ptCount val="3"/>
                <c:pt idx="0">
                  <c:v>Meta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DADOS!$D$46:$O$46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DADOS!$D$50:$O$50</c:f>
              <c:numCache>
                <c:formatCode>_(* #,##0.00_);_(* \(#,##0.00\);_(* "-"??_);_(@_)</c:formatCode>
                <c:ptCount val="12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AF8-4A03-87F0-C34DC6B6F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41920"/>
        <c:axId val="791547824"/>
      </c:lineChart>
      <c:catAx>
        <c:axId val="796074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6075232"/>
        <c:crosses val="autoZero"/>
        <c:auto val="1"/>
        <c:lblAlgn val="ctr"/>
        <c:lblOffset val="100"/>
        <c:noMultiLvlLbl val="0"/>
      </c:catAx>
      <c:valAx>
        <c:axId val="79607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6074248"/>
        <c:crosses val="autoZero"/>
        <c:crossBetween val="between"/>
      </c:valAx>
      <c:valAx>
        <c:axId val="791547824"/>
        <c:scaling>
          <c:orientation val="minMax"/>
        </c:scaling>
        <c:delete val="0"/>
        <c:axPos val="r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541920"/>
        <c:crosses val="max"/>
        <c:crossBetween val="between"/>
      </c:valAx>
      <c:catAx>
        <c:axId val="791541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1547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Horas</a:t>
            </a:r>
            <a:r>
              <a:rPr lang="pt-BR" baseline="0"/>
              <a:t> Apropriadas por Modalidade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0843864029191474E-2"/>
          <c:y val="0.22356954746862326"/>
          <c:w val="0.98752218167850958"/>
          <c:h val="0.563127766163272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DADOS!$A$37</c:f>
              <c:strCache>
                <c:ptCount val="1"/>
                <c:pt idx="0">
                  <c:v>Mecânico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DADOS!$B$36:$O$36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DADOS!$B$37:$O$37</c:f>
              <c:numCache>
                <c:formatCode>General</c:formatCode>
                <c:ptCount val="14"/>
                <c:pt idx="2">
                  <c:v>274.94</c:v>
                </c:pt>
                <c:pt idx="3">
                  <c:v>445.423</c:v>
                </c:pt>
                <c:pt idx="4">
                  <c:v>538.75</c:v>
                </c:pt>
                <c:pt idx="5">
                  <c:v>459.15999999999997</c:v>
                </c:pt>
                <c:pt idx="6">
                  <c:v>436.98</c:v>
                </c:pt>
                <c:pt idx="7">
                  <c:v>502.31</c:v>
                </c:pt>
                <c:pt idx="8">
                  <c:v>557.44000000000005</c:v>
                </c:pt>
                <c:pt idx="9">
                  <c:v>461.34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6-4191-A812-182363AF1535}"/>
            </c:ext>
          </c:extLst>
        </c:ser>
        <c:ser>
          <c:idx val="1"/>
          <c:order val="1"/>
          <c:tx>
            <c:strRef>
              <c:f>DADOS!$A$38</c:f>
              <c:strCache>
                <c:ptCount val="1"/>
                <c:pt idx="0">
                  <c:v>Ferramentaria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DADOS!$B$36:$O$36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DADOS!$B$38:$O$38</c:f>
              <c:numCache>
                <c:formatCode>General</c:formatCode>
                <c:ptCount val="14"/>
                <c:pt idx="2">
                  <c:v>189.66</c:v>
                </c:pt>
                <c:pt idx="3">
                  <c:v>107.79</c:v>
                </c:pt>
                <c:pt idx="4">
                  <c:v>190</c:v>
                </c:pt>
                <c:pt idx="5">
                  <c:v>170.67</c:v>
                </c:pt>
                <c:pt idx="6">
                  <c:v>144.76</c:v>
                </c:pt>
                <c:pt idx="7">
                  <c:v>89.83</c:v>
                </c:pt>
                <c:pt idx="8">
                  <c:v>35.93</c:v>
                </c:pt>
                <c:pt idx="9">
                  <c:v>161.54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6-4191-A812-182363AF1535}"/>
            </c:ext>
          </c:extLst>
        </c:ser>
        <c:ser>
          <c:idx val="2"/>
          <c:order val="2"/>
          <c:tx>
            <c:strRef>
              <c:f>DADOS!$A$39</c:f>
              <c:strCache>
                <c:ptCount val="1"/>
                <c:pt idx="0">
                  <c:v>Eletrônico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DADOS!$B$36:$O$36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DADOS!$B$39:$O$39</c:f>
              <c:numCache>
                <c:formatCode>General</c:formatCode>
                <c:ptCount val="14"/>
                <c:pt idx="2">
                  <c:v>241.06</c:v>
                </c:pt>
                <c:pt idx="3">
                  <c:v>321.16999999999996</c:v>
                </c:pt>
                <c:pt idx="4">
                  <c:v>265</c:v>
                </c:pt>
                <c:pt idx="5">
                  <c:v>254.38</c:v>
                </c:pt>
                <c:pt idx="6">
                  <c:v>328.71</c:v>
                </c:pt>
                <c:pt idx="7">
                  <c:v>328.27</c:v>
                </c:pt>
                <c:pt idx="8">
                  <c:v>191.60000000000002</c:v>
                </c:pt>
                <c:pt idx="9">
                  <c:v>241.60999999999999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6-4191-A812-182363AF1535}"/>
            </c:ext>
          </c:extLst>
        </c:ser>
        <c:ser>
          <c:idx val="3"/>
          <c:order val="3"/>
          <c:tx>
            <c:strRef>
              <c:f>DADOS!$A$40</c:f>
              <c:strCache>
                <c:ptCount val="1"/>
                <c:pt idx="0">
                  <c:v>Eletricista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DADOS!$B$36:$O$36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DADOS!$B$40:$O$40</c:f>
              <c:numCache>
                <c:formatCode>General</c:formatCode>
                <c:ptCount val="14"/>
                <c:pt idx="2">
                  <c:v>367.7</c:v>
                </c:pt>
                <c:pt idx="3">
                  <c:v>384.65999999999997</c:v>
                </c:pt>
                <c:pt idx="4">
                  <c:v>404</c:v>
                </c:pt>
                <c:pt idx="5">
                  <c:v>248.96</c:v>
                </c:pt>
                <c:pt idx="6">
                  <c:v>421.52700000000004</c:v>
                </c:pt>
                <c:pt idx="7">
                  <c:v>304.39999999999998</c:v>
                </c:pt>
                <c:pt idx="8">
                  <c:v>225.43</c:v>
                </c:pt>
                <c:pt idx="9">
                  <c:v>335.09000000000003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96-4191-A812-182363AF1535}"/>
            </c:ext>
          </c:extLst>
        </c:ser>
        <c:ser>
          <c:idx val="4"/>
          <c:order val="4"/>
          <c:tx>
            <c:strRef>
              <c:f>DADOS!$A$41</c:f>
              <c:strCache>
                <c:ptCount val="1"/>
                <c:pt idx="0">
                  <c:v>Civil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DADOS!$B$36:$O$36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DADOS!$B$41:$O$41</c:f>
              <c:numCache>
                <c:formatCode>General</c:formatCode>
                <c:ptCount val="14"/>
                <c:pt idx="2">
                  <c:v>200.88</c:v>
                </c:pt>
                <c:pt idx="3">
                  <c:v>204.8</c:v>
                </c:pt>
                <c:pt idx="4">
                  <c:v>230</c:v>
                </c:pt>
                <c:pt idx="5">
                  <c:v>151.30000000000001</c:v>
                </c:pt>
                <c:pt idx="6">
                  <c:v>141.56</c:v>
                </c:pt>
                <c:pt idx="7">
                  <c:v>132.15</c:v>
                </c:pt>
                <c:pt idx="8">
                  <c:v>217.2</c:v>
                </c:pt>
                <c:pt idx="9">
                  <c:v>172.2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96-4191-A812-182363AF1535}"/>
            </c:ext>
          </c:extLst>
        </c:ser>
        <c:ser>
          <c:idx val="5"/>
          <c:order val="5"/>
          <c:tx>
            <c:strRef>
              <c:f>DADOS!$A$42</c:f>
              <c:strCache>
                <c:ptCount val="1"/>
                <c:pt idx="0">
                  <c:v>Planejamento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DADOS!$B$36:$O$36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DADOS!$B$42:$O$42</c:f>
              <c:numCache>
                <c:formatCode>General</c:formatCode>
                <c:ptCount val="14"/>
                <c:pt idx="2">
                  <c:v>9.33</c:v>
                </c:pt>
                <c:pt idx="3">
                  <c:v>10.83</c:v>
                </c:pt>
                <c:pt idx="4">
                  <c:v>19</c:v>
                </c:pt>
                <c:pt idx="5">
                  <c:v>0</c:v>
                </c:pt>
                <c:pt idx="6">
                  <c:v>5</c:v>
                </c:pt>
                <c:pt idx="7">
                  <c:v>28.46</c:v>
                </c:pt>
                <c:pt idx="8">
                  <c:v>0.55000000000000004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96-4191-A812-182363AF1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2554000"/>
        <c:axId val="652553672"/>
      </c:barChart>
      <c:catAx>
        <c:axId val="65255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2553672"/>
        <c:crosses val="autoZero"/>
        <c:auto val="1"/>
        <c:lblAlgn val="ctr"/>
        <c:lblOffset val="100"/>
        <c:noMultiLvlLbl val="0"/>
      </c:catAx>
      <c:valAx>
        <c:axId val="6525536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5255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MTBF (</a:t>
            </a:r>
            <a:r>
              <a:rPr lang="pt-BR" sz="1600" b="1" i="0" u="none" strike="noStrike" baseline="0">
                <a:effectLst/>
              </a:rPr>
              <a:t>Mean Time Between Failures 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MTFB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DADOS!$D$88:$P$88</c:f>
              <c:strCache>
                <c:ptCount val="13"/>
                <c:pt idx="0">
                  <c:v>JOP</c:v>
                </c:pt>
                <c:pt idx="1">
                  <c:v>jul-18</c:v>
                </c:pt>
                <c:pt idx="2">
                  <c:v>ago-18</c:v>
                </c:pt>
                <c:pt idx="3">
                  <c:v>set-18</c:v>
                </c:pt>
                <c:pt idx="4">
                  <c:v>out-18</c:v>
                </c:pt>
                <c:pt idx="5">
                  <c:v>nov-18</c:v>
                </c:pt>
                <c:pt idx="6">
                  <c:v>dez-18</c:v>
                </c:pt>
                <c:pt idx="7">
                  <c:v>jan-19</c:v>
                </c:pt>
                <c:pt idx="8">
                  <c:v>fev-19</c:v>
                </c:pt>
                <c:pt idx="9">
                  <c:v>mar-19</c:v>
                </c:pt>
                <c:pt idx="10">
                  <c:v>abr-19</c:v>
                </c:pt>
                <c:pt idx="11">
                  <c:v>mai-19</c:v>
                </c:pt>
                <c:pt idx="12">
                  <c:v>jun-19</c:v>
                </c:pt>
              </c:strCache>
            </c:strRef>
          </c:cat>
          <c:val>
            <c:numRef>
              <c:f>DADOS!$D$90:$P$90</c:f>
              <c:numCache>
                <c:formatCode>0.00</c:formatCode>
                <c:ptCount val="13"/>
                <c:pt idx="0" formatCode="General">
                  <c:v>153.44</c:v>
                </c:pt>
                <c:pt idx="1">
                  <c:v>192.41501988540614</c:v>
                </c:pt>
                <c:pt idx="2">
                  <c:v>197.26179586563313</c:v>
                </c:pt>
                <c:pt idx="3">
                  <c:v>174.90820918487188</c:v>
                </c:pt>
                <c:pt idx="4">
                  <c:v>191.93736859458375</c:v>
                </c:pt>
                <c:pt idx="5">
                  <c:v>160.42627999261725</c:v>
                </c:pt>
                <c:pt idx="6">
                  <c:v>136.74</c:v>
                </c:pt>
                <c:pt idx="7">
                  <c:v>155</c:v>
                </c:pt>
                <c:pt idx="8">
                  <c:v>173.2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29-4079-BB65-E347F298E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2574008"/>
        <c:axId val="652574336"/>
      </c:barChart>
      <c:lineChart>
        <c:grouping val="standard"/>
        <c:varyColors val="0"/>
        <c:ser>
          <c:idx val="1"/>
          <c:order val="1"/>
          <c:tx>
            <c:v>META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DADOS!$D$88:$P$88</c:f>
              <c:strCache>
                <c:ptCount val="13"/>
                <c:pt idx="0">
                  <c:v>JOP</c:v>
                </c:pt>
                <c:pt idx="1">
                  <c:v>jul-18</c:v>
                </c:pt>
                <c:pt idx="2">
                  <c:v>ago-18</c:v>
                </c:pt>
                <c:pt idx="3">
                  <c:v>set-18</c:v>
                </c:pt>
                <c:pt idx="4">
                  <c:v>out-18</c:v>
                </c:pt>
                <c:pt idx="5">
                  <c:v>nov-18</c:v>
                </c:pt>
                <c:pt idx="6">
                  <c:v>dez-18</c:v>
                </c:pt>
                <c:pt idx="7">
                  <c:v>jan-19</c:v>
                </c:pt>
                <c:pt idx="8">
                  <c:v>fev-19</c:v>
                </c:pt>
                <c:pt idx="9">
                  <c:v>mar-19</c:v>
                </c:pt>
                <c:pt idx="10">
                  <c:v>abr-19</c:v>
                </c:pt>
                <c:pt idx="11">
                  <c:v>mai-19</c:v>
                </c:pt>
                <c:pt idx="12">
                  <c:v>jun-19</c:v>
                </c:pt>
              </c:strCache>
            </c:strRef>
          </c:cat>
          <c:val>
            <c:numRef>
              <c:f>DADOS!$D$91:$P$91</c:f>
              <c:numCache>
                <c:formatCode>0.00</c:formatCode>
                <c:ptCount val="13"/>
                <c:pt idx="1">
                  <c:v>159</c:v>
                </c:pt>
                <c:pt idx="2">
                  <c:v>159</c:v>
                </c:pt>
                <c:pt idx="3">
                  <c:v>159</c:v>
                </c:pt>
                <c:pt idx="4">
                  <c:v>160</c:v>
                </c:pt>
                <c:pt idx="5">
                  <c:v>160</c:v>
                </c:pt>
                <c:pt idx="6">
                  <c:v>160</c:v>
                </c:pt>
                <c:pt idx="7">
                  <c:v>161</c:v>
                </c:pt>
                <c:pt idx="8">
                  <c:v>161</c:v>
                </c:pt>
                <c:pt idx="9">
                  <c:v>161</c:v>
                </c:pt>
                <c:pt idx="10">
                  <c:v>162</c:v>
                </c:pt>
                <c:pt idx="11">
                  <c:v>162</c:v>
                </c:pt>
                <c:pt idx="12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29-4079-BB65-E347F298E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408016"/>
        <c:axId val="602407688"/>
      </c:lineChart>
      <c:catAx>
        <c:axId val="652574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2574336"/>
        <c:crosses val="autoZero"/>
        <c:auto val="1"/>
        <c:lblAlgn val="ctr"/>
        <c:lblOffset val="100"/>
        <c:noMultiLvlLbl val="0"/>
      </c:catAx>
      <c:valAx>
        <c:axId val="65257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2574008"/>
        <c:crosses val="autoZero"/>
        <c:crossBetween val="between"/>
      </c:valAx>
      <c:valAx>
        <c:axId val="602407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2408016"/>
        <c:crosses val="max"/>
        <c:crossBetween val="between"/>
      </c:valAx>
      <c:catAx>
        <c:axId val="602408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2407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MTTR (Mean</a:t>
            </a:r>
            <a:r>
              <a:rPr lang="pt-BR" baseline="0"/>
              <a:t> Time to Repair) </a:t>
            </a:r>
            <a:r>
              <a:rPr lang="pt-BR" sz="1600" b="1" i="0" u="none" strike="noStrike" baseline="0">
                <a:effectLst/>
              </a:rPr>
              <a:t> - Usinagem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MTTR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DADOS!$D$88:$P$88</c:f>
              <c:strCache>
                <c:ptCount val="13"/>
                <c:pt idx="0">
                  <c:v>JOP</c:v>
                </c:pt>
                <c:pt idx="1">
                  <c:v>jul-18</c:v>
                </c:pt>
                <c:pt idx="2">
                  <c:v>ago-18</c:v>
                </c:pt>
                <c:pt idx="3">
                  <c:v>set-18</c:v>
                </c:pt>
                <c:pt idx="4">
                  <c:v>out-18</c:v>
                </c:pt>
                <c:pt idx="5">
                  <c:v>nov-18</c:v>
                </c:pt>
                <c:pt idx="6">
                  <c:v>dez-18</c:v>
                </c:pt>
                <c:pt idx="7">
                  <c:v>jan-19</c:v>
                </c:pt>
                <c:pt idx="8">
                  <c:v>fev-19</c:v>
                </c:pt>
                <c:pt idx="9">
                  <c:v>mar-19</c:v>
                </c:pt>
                <c:pt idx="10">
                  <c:v>abr-19</c:v>
                </c:pt>
                <c:pt idx="11">
                  <c:v>mai-19</c:v>
                </c:pt>
                <c:pt idx="12">
                  <c:v>jun-19</c:v>
                </c:pt>
              </c:strCache>
            </c:strRef>
          </c:cat>
          <c:val>
            <c:numRef>
              <c:f>DADOS!$D$95:$P$95</c:f>
              <c:numCache>
                <c:formatCode>0.00</c:formatCode>
                <c:ptCount val="13"/>
                <c:pt idx="0" formatCode="General">
                  <c:v>1.48</c:v>
                </c:pt>
                <c:pt idx="1">
                  <c:v>1.5906656555443219</c:v>
                </c:pt>
                <c:pt idx="2">
                  <c:v>1.0792403100775196</c:v>
                </c:pt>
                <c:pt idx="3">
                  <c:v>0.74723185341789955</c:v>
                </c:pt>
                <c:pt idx="4">
                  <c:v>0.9172645726366655</c:v>
                </c:pt>
                <c:pt idx="5">
                  <c:v>1.2240511566383678</c:v>
                </c:pt>
                <c:pt idx="6">
                  <c:v>0.29468346253230066</c:v>
                </c:pt>
                <c:pt idx="7">
                  <c:v>0.53</c:v>
                </c:pt>
                <c:pt idx="8">
                  <c:v>0.8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74-46DB-9238-3E388337D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0316640"/>
        <c:axId val="850319920"/>
      </c:barChart>
      <c:lineChart>
        <c:grouping val="standard"/>
        <c:varyColors val="0"/>
        <c:ser>
          <c:idx val="1"/>
          <c:order val="1"/>
          <c:tx>
            <c:v>META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DADOS!$D$88:$P$88</c:f>
              <c:strCache>
                <c:ptCount val="13"/>
                <c:pt idx="0">
                  <c:v>JOP</c:v>
                </c:pt>
                <c:pt idx="1">
                  <c:v>jul-18</c:v>
                </c:pt>
                <c:pt idx="2">
                  <c:v>ago-18</c:v>
                </c:pt>
                <c:pt idx="3">
                  <c:v>set-18</c:v>
                </c:pt>
                <c:pt idx="4">
                  <c:v>out-18</c:v>
                </c:pt>
                <c:pt idx="5">
                  <c:v>nov-18</c:v>
                </c:pt>
                <c:pt idx="6">
                  <c:v>dez-18</c:v>
                </c:pt>
                <c:pt idx="7">
                  <c:v>jan-19</c:v>
                </c:pt>
                <c:pt idx="8">
                  <c:v>fev-19</c:v>
                </c:pt>
                <c:pt idx="9">
                  <c:v>mar-19</c:v>
                </c:pt>
                <c:pt idx="10">
                  <c:v>abr-19</c:v>
                </c:pt>
                <c:pt idx="11">
                  <c:v>mai-19</c:v>
                </c:pt>
                <c:pt idx="12">
                  <c:v>jun-19</c:v>
                </c:pt>
              </c:strCache>
            </c:strRef>
          </c:cat>
          <c:val>
            <c:numRef>
              <c:f>DADOS!$D$96:$P$96</c:f>
              <c:numCache>
                <c:formatCode>0.00</c:formatCode>
                <c:ptCount val="13"/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1.9</c:v>
                </c:pt>
                <c:pt idx="5">
                  <c:v>1.9</c:v>
                </c:pt>
                <c:pt idx="6">
                  <c:v>1.9</c:v>
                </c:pt>
                <c:pt idx="7">
                  <c:v>1.8</c:v>
                </c:pt>
                <c:pt idx="8">
                  <c:v>1.8</c:v>
                </c:pt>
                <c:pt idx="9">
                  <c:v>1.8</c:v>
                </c:pt>
                <c:pt idx="10">
                  <c:v>1.7</c:v>
                </c:pt>
                <c:pt idx="11">
                  <c:v>1.7</c:v>
                </c:pt>
                <c:pt idx="12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74-46DB-9238-3E388337D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341784"/>
        <c:axId val="420343752"/>
      </c:lineChart>
      <c:catAx>
        <c:axId val="85031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0319920"/>
        <c:crosses val="autoZero"/>
        <c:auto val="1"/>
        <c:lblAlgn val="ctr"/>
        <c:lblOffset val="100"/>
        <c:noMultiLvlLbl val="0"/>
      </c:catAx>
      <c:valAx>
        <c:axId val="850319920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0316640"/>
        <c:crosses val="autoZero"/>
        <c:crossBetween val="between"/>
      </c:valAx>
      <c:valAx>
        <c:axId val="4203437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0341784"/>
        <c:crosses val="max"/>
        <c:crossBetween val="between"/>
      </c:valAx>
      <c:catAx>
        <c:axId val="420341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03437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DISPONIBILIDADE </a:t>
            </a:r>
            <a:r>
              <a:rPr lang="pt-BR" sz="1600" b="1" i="0" u="none" strike="noStrike" baseline="0">
                <a:effectLst/>
              </a:rPr>
              <a:t> - Usinagem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DISPONIBILIDADE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DADOS!$D$88:$P$88</c:f>
              <c:strCache>
                <c:ptCount val="13"/>
                <c:pt idx="0">
                  <c:v>JOP</c:v>
                </c:pt>
                <c:pt idx="1">
                  <c:v>jul-18</c:v>
                </c:pt>
                <c:pt idx="2">
                  <c:v>ago-18</c:v>
                </c:pt>
                <c:pt idx="3">
                  <c:v>set-18</c:v>
                </c:pt>
                <c:pt idx="4">
                  <c:v>out-18</c:v>
                </c:pt>
                <c:pt idx="5">
                  <c:v>nov-18</c:v>
                </c:pt>
                <c:pt idx="6">
                  <c:v>dez-18</c:v>
                </c:pt>
                <c:pt idx="7">
                  <c:v>jan-19</c:v>
                </c:pt>
                <c:pt idx="8">
                  <c:v>fev-19</c:v>
                </c:pt>
                <c:pt idx="9">
                  <c:v>mar-19</c:v>
                </c:pt>
                <c:pt idx="10">
                  <c:v>abr-19</c:v>
                </c:pt>
                <c:pt idx="11">
                  <c:v>mai-19</c:v>
                </c:pt>
                <c:pt idx="12">
                  <c:v>jun-19</c:v>
                </c:pt>
              </c:strCache>
            </c:strRef>
          </c:cat>
          <c:val>
            <c:numRef>
              <c:f>DADOS!$D$100:$P$100</c:f>
              <c:numCache>
                <c:formatCode>0%</c:formatCode>
                <c:ptCount val="13"/>
                <c:pt idx="0" formatCode="0.0%">
                  <c:v>0.99099999999999999</c:v>
                </c:pt>
                <c:pt idx="1">
                  <c:v>0.99180093278653636</c:v>
                </c:pt>
                <c:pt idx="2">
                  <c:v>0.99455866354796385</c:v>
                </c:pt>
                <c:pt idx="3">
                  <c:v>0.99574603639374304</c:v>
                </c:pt>
                <c:pt idx="4">
                  <c:v>0.99524375143302191</c:v>
                </c:pt>
                <c:pt idx="5">
                  <c:v>0.9923223683119996</c:v>
                </c:pt>
                <c:pt idx="6">
                  <c:v>0.99790000000000001</c:v>
                </c:pt>
                <c:pt idx="7">
                  <c:v>0.99660000000000004</c:v>
                </c:pt>
                <c:pt idx="8">
                  <c:v>0.99539999999999995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AA-4E6C-95C0-29E252DC1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7992208"/>
        <c:axId val="837986632"/>
      </c:barChart>
      <c:lineChart>
        <c:grouping val="standard"/>
        <c:varyColors val="0"/>
        <c:ser>
          <c:idx val="1"/>
          <c:order val="1"/>
          <c:tx>
            <c:v>META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DADOS!$D$88:$P$88</c:f>
              <c:strCache>
                <c:ptCount val="13"/>
                <c:pt idx="0">
                  <c:v>JOP</c:v>
                </c:pt>
                <c:pt idx="1">
                  <c:v>jul-18</c:v>
                </c:pt>
                <c:pt idx="2">
                  <c:v>ago-18</c:v>
                </c:pt>
                <c:pt idx="3">
                  <c:v>set-18</c:v>
                </c:pt>
                <c:pt idx="4">
                  <c:v>out-18</c:v>
                </c:pt>
                <c:pt idx="5">
                  <c:v>nov-18</c:v>
                </c:pt>
                <c:pt idx="6">
                  <c:v>dez-18</c:v>
                </c:pt>
                <c:pt idx="7">
                  <c:v>jan-19</c:v>
                </c:pt>
                <c:pt idx="8">
                  <c:v>fev-19</c:v>
                </c:pt>
                <c:pt idx="9">
                  <c:v>mar-19</c:v>
                </c:pt>
                <c:pt idx="10">
                  <c:v>abr-19</c:v>
                </c:pt>
                <c:pt idx="11">
                  <c:v>mai-19</c:v>
                </c:pt>
                <c:pt idx="12">
                  <c:v>jun-19</c:v>
                </c:pt>
              </c:strCache>
            </c:strRef>
          </c:cat>
          <c:val>
            <c:numRef>
              <c:f>DADOS!$D$101:$P$101</c:f>
              <c:numCache>
                <c:formatCode>0%</c:formatCode>
                <c:ptCount val="13"/>
                <c:pt idx="1">
                  <c:v>0.98757763975155277</c:v>
                </c:pt>
                <c:pt idx="2">
                  <c:v>0.98757763975155277</c:v>
                </c:pt>
                <c:pt idx="3">
                  <c:v>0.98757763975155277</c:v>
                </c:pt>
                <c:pt idx="4">
                  <c:v>0.9882643607164916</c:v>
                </c:pt>
                <c:pt idx="5">
                  <c:v>0.9882643607164916</c:v>
                </c:pt>
                <c:pt idx="6">
                  <c:v>0.98518171892060513</c:v>
                </c:pt>
                <c:pt idx="7">
                  <c:v>0.98758963044677328</c:v>
                </c:pt>
                <c:pt idx="8">
                  <c:v>0.98894348894348882</c:v>
                </c:pt>
                <c:pt idx="9">
                  <c:v>0.98894348894348882</c:v>
                </c:pt>
                <c:pt idx="10">
                  <c:v>0.98961514966401964</c:v>
                </c:pt>
                <c:pt idx="11">
                  <c:v>0.98961514966401964</c:v>
                </c:pt>
                <c:pt idx="12">
                  <c:v>0.98961514966401964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AA-4E6C-95C0-29E252DC1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431960"/>
        <c:axId val="602433928"/>
      </c:lineChart>
      <c:catAx>
        <c:axId val="8379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7986632"/>
        <c:crosses val="autoZero"/>
        <c:auto val="1"/>
        <c:lblAlgn val="ctr"/>
        <c:lblOffset val="100"/>
        <c:noMultiLvlLbl val="0"/>
      </c:catAx>
      <c:valAx>
        <c:axId val="8379866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7992208"/>
        <c:crosses val="autoZero"/>
        <c:crossBetween val="between"/>
      </c:valAx>
      <c:valAx>
        <c:axId val="60243392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2431960"/>
        <c:crosses val="max"/>
        <c:crossBetween val="between"/>
      </c:valAx>
      <c:catAx>
        <c:axId val="602431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24339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>
                <a:solidFill>
                  <a:schemeClr val="tx1">
                    <a:lumMod val="50000"/>
                    <a:lumOff val="50000"/>
                  </a:schemeClr>
                </a:solidFill>
              </a:rPr>
              <a:t>Cumprimento de 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tx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9528709146098521E-2"/>
          <c:y val="0.18300925925925926"/>
          <c:w val="0.91040536998699162"/>
          <c:h val="0.668280839895013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DADOS!$A$55:$C$55</c:f>
              <c:strCache>
                <c:ptCount val="3"/>
                <c:pt idx="0">
                  <c:v>Aberta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DADOS!$D$54:$O$54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DADOS!$D$55:$O$55</c:f>
              <c:numCache>
                <c:formatCode>General</c:formatCode>
                <c:ptCount val="12"/>
                <c:pt idx="0">
                  <c:v>285</c:v>
                </c:pt>
                <c:pt idx="1">
                  <c:v>305</c:v>
                </c:pt>
                <c:pt idx="2">
                  <c:v>265</c:v>
                </c:pt>
                <c:pt idx="3">
                  <c:v>216</c:v>
                </c:pt>
                <c:pt idx="4">
                  <c:v>226</c:v>
                </c:pt>
                <c:pt idx="5">
                  <c:v>143</c:v>
                </c:pt>
                <c:pt idx="6">
                  <c:v>183</c:v>
                </c:pt>
                <c:pt idx="7">
                  <c:v>251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1-4190-9BD2-4F992760C36E}"/>
            </c:ext>
          </c:extLst>
        </c:ser>
        <c:ser>
          <c:idx val="1"/>
          <c:order val="1"/>
          <c:tx>
            <c:strRef>
              <c:f>DADOS!$A$56:$C$56</c:f>
              <c:strCache>
                <c:ptCount val="3"/>
                <c:pt idx="0">
                  <c:v>Encerrada</c:v>
                </c:pt>
              </c:strCache>
            </c:strRef>
          </c:tx>
          <c:spPr>
            <a:solidFill>
              <a:srgbClr val="33CC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DADOS!$D$54:$O$54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DADOS!$D$56:$O$56</c:f>
              <c:numCache>
                <c:formatCode>General</c:formatCode>
                <c:ptCount val="12"/>
                <c:pt idx="0">
                  <c:v>223</c:v>
                </c:pt>
                <c:pt idx="1">
                  <c:v>303</c:v>
                </c:pt>
                <c:pt idx="2">
                  <c:v>236</c:v>
                </c:pt>
                <c:pt idx="3">
                  <c:v>225</c:v>
                </c:pt>
                <c:pt idx="4">
                  <c:v>223</c:v>
                </c:pt>
                <c:pt idx="5">
                  <c:v>158</c:v>
                </c:pt>
                <c:pt idx="6">
                  <c:v>190</c:v>
                </c:pt>
                <c:pt idx="7">
                  <c:v>241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91-4190-9BD2-4F992760C36E}"/>
            </c:ext>
          </c:extLst>
        </c:ser>
        <c:ser>
          <c:idx val="2"/>
          <c:order val="2"/>
          <c:tx>
            <c:strRef>
              <c:f>DADOS!$A$57:$C$57</c:f>
              <c:strCache>
                <c:ptCount val="3"/>
                <c:pt idx="0">
                  <c:v>Pendente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DADOS!$D$54:$O$54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DADOS!$D$57:$O$57</c:f>
              <c:numCache>
                <c:formatCode>General</c:formatCode>
                <c:ptCount val="12"/>
                <c:pt idx="0">
                  <c:v>62</c:v>
                </c:pt>
                <c:pt idx="1">
                  <c:v>2</c:v>
                </c:pt>
                <c:pt idx="2">
                  <c:v>29</c:v>
                </c:pt>
                <c:pt idx="3">
                  <c:v>-9</c:v>
                </c:pt>
                <c:pt idx="4">
                  <c:v>3</c:v>
                </c:pt>
                <c:pt idx="5">
                  <c:v>-15</c:v>
                </c:pt>
                <c:pt idx="6">
                  <c:v>-7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91-4190-9BD2-4F992760C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791553400"/>
        <c:axId val="791557336"/>
      </c:barChart>
      <c:lineChart>
        <c:grouping val="standard"/>
        <c:varyColors val="0"/>
        <c:ser>
          <c:idx val="3"/>
          <c:order val="3"/>
          <c:tx>
            <c:strRef>
              <c:f>DADOS!$A$58:$C$58</c:f>
              <c:strCache>
                <c:ptCount val="3"/>
                <c:pt idx="0">
                  <c:v>(%)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DADOS!$D$54:$O$54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DADOS!$D$58:$O$58</c:f>
              <c:numCache>
                <c:formatCode>0.00%</c:formatCode>
                <c:ptCount val="12"/>
                <c:pt idx="0">
                  <c:v>0.78245614035087718</c:v>
                </c:pt>
                <c:pt idx="1">
                  <c:v>0.99344262295081964</c:v>
                </c:pt>
                <c:pt idx="2">
                  <c:v>0.89056603773584908</c:v>
                </c:pt>
                <c:pt idx="3">
                  <c:v>1.0416666666666667</c:v>
                </c:pt>
                <c:pt idx="4">
                  <c:v>0.98672566371681414</c:v>
                </c:pt>
                <c:pt idx="5">
                  <c:v>1.1048951048951048</c:v>
                </c:pt>
                <c:pt idx="6">
                  <c:v>1.0382513661202186</c:v>
                </c:pt>
                <c:pt idx="7">
                  <c:v>0.96015936254980083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91-4190-9BD2-4F992760C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56680"/>
        <c:axId val="791555368"/>
      </c:lineChart>
      <c:catAx>
        <c:axId val="791553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557336"/>
        <c:crosses val="autoZero"/>
        <c:auto val="1"/>
        <c:lblAlgn val="ctr"/>
        <c:lblOffset val="100"/>
        <c:noMultiLvlLbl val="0"/>
      </c:catAx>
      <c:valAx>
        <c:axId val="791557336"/>
        <c:scaling>
          <c:orientation val="minMax"/>
          <c:max val="4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553400"/>
        <c:crosses val="autoZero"/>
        <c:crossBetween val="between"/>
      </c:valAx>
      <c:valAx>
        <c:axId val="791555368"/>
        <c:scaling>
          <c:orientation val="minMax"/>
          <c:max val="1.2"/>
          <c:min val="0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556680"/>
        <c:crosses val="max"/>
        <c:crossBetween val="between"/>
        <c:majorUnit val="1"/>
        <c:minorUnit val="1"/>
      </c:valAx>
      <c:catAx>
        <c:axId val="791556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1555368"/>
        <c:crossesAt val="0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6130735414662577E-2"/>
          <c:y val="0.41908496732026146"/>
          <c:w val="0.86047674617613135"/>
          <c:h val="0.3097675535656082"/>
        </c:manualLayout>
      </c:layout>
      <c:areaChart>
        <c:grouping val="standard"/>
        <c:varyColors val="0"/>
        <c:ser>
          <c:idx val="0"/>
          <c:order val="0"/>
          <c:tx>
            <c:strRef>
              <c:f>DADOS!$A$64</c:f>
              <c:strCache>
                <c:ptCount val="1"/>
                <c:pt idx="0">
                  <c:v>Corretiva Emergencial</c:v>
                </c:pt>
              </c:strCache>
            </c:strRef>
          </c:tx>
          <c:spPr>
            <a:solidFill>
              <a:srgbClr val="92D050"/>
            </a:solidFill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DADOS!$B$62:$O$62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DADOS!$B$64:$O$64</c:f>
              <c:numCache>
                <c:formatCode>General</c:formatCode>
                <c:ptCount val="14"/>
                <c:pt idx="2">
                  <c:v>19</c:v>
                </c:pt>
                <c:pt idx="3">
                  <c:v>13</c:v>
                </c:pt>
                <c:pt idx="4">
                  <c:v>21</c:v>
                </c:pt>
                <c:pt idx="5">
                  <c:v>25</c:v>
                </c:pt>
                <c:pt idx="6">
                  <c:v>28</c:v>
                </c:pt>
                <c:pt idx="7">
                  <c:v>27</c:v>
                </c:pt>
                <c:pt idx="8">
                  <c:v>38</c:v>
                </c:pt>
                <c:pt idx="9">
                  <c:v>48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5-4452-A539-6C7979C584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rgbClr val="92D050"/>
              </a:solidFill>
              <a:round/>
            </a:ln>
            <a:effectLst/>
          </c:spPr>
        </c:dropLines>
        <c:axId val="586812432"/>
        <c:axId val="586813088"/>
      </c:areaChart>
      <c:catAx>
        <c:axId val="58681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3088"/>
        <c:crosses val="autoZero"/>
        <c:auto val="1"/>
        <c:lblAlgn val="ctr"/>
        <c:lblOffset val="100"/>
        <c:noMultiLvlLbl val="0"/>
      </c:catAx>
      <c:valAx>
        <c:axId val="586813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243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6130735414662577E-2"/>
          <c:y val="0.41037037037037044"/>
          <c:w val="0.86047674617613135"/>
          <c:h val="0.31848215051549927"/>
        </c:manualLayout>
      </c:layout>
      <c:areaChart>
        <c:grouping val="standard"/>
        <c:varyColors val="0"/>
        <c:ser>
          <c:idx val="0"/>
          <c:order val="0"/>
          <c:tx>
            <c:strRef>
              <c:f>DADOS!$A$65</c:f>
              <c:strCache>
                <c:ptCount val="1"/>
                <c:pt idx="0">
                  <c:v>Preventiva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DADOS!$B$62:$O$62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DADOS!$B$65:$O$65</c:f>
              <c:numCache>
                <c:formatCode>General</c:formatCode>
                <c:ptCount val="14"/>
                <c:pt idx="2">
                  <c:v>15</c:v>
                </c:pt>
                <c:pt idx="3">
                  <c:v>24</c:v>
                </c:pt>
                <c:pt idx="4">
                  <c:v>20</c:v>
                </c:pt>
                <c:pt idx="5">
                  <c:v>35</c:v>
                </c:pt>
                <c:pt idx="6">
                  <c:v>12</c:v>
                </c:pt>
                <c:pt idx="7">
                  <c:v>36</c:v>
                </c:pt>
                <c:pt idx="8">
                  <c:v>14</c:v>
                </c:pt>
                <c:pt idx="9">
                  <c:v>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4-4D1C-B454-8E7456BE5F7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axId val="586812432"/>
        <c:axId val="586813088"/>
      </c:areaChart>
      <c:catAx>
        <c:axId val="58681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3088"/>
        <c:crosses val="autoZero"/>
        <c:auto val="1"/>
        <c:lblAlgn val="ctr"/>
        <c:lblOffset val="100"/>
        <c:noMultiLvlLbl val="0"/>
      </c:catAx>
      <c:valAx>
        <c:axId val="586813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243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7353609266678863E-2"/>
          <c:y val="0.41908496732026146"/>
          <c:w val="0.87925387232411512"/>
          <c:h val="0.3097675535656082"/>
        </c:manualLayout>
      </c:layout>
      <c:areaChart>
        <c:grouping val="standard"/>
        <c:varyColors val="0"/>
        <c:ser>
          <c:idx val="0"/>
          <c:order val="0"/>
          <c:tx>
            <c:strRef>
              <c:f>DADOS!$A$67</c:f>
              <c:strCache>
                <c:ptCount val="1"/>
                <c:pt idx="0">
                  <c:v>Near Miss</c:v>
                </c:pt>
              </c:strCache>
            </c:strRef>
          </c:tx>
          <c:spPr>
            <a:solidFill>
              <a:schemeClr val="accent5"/>
            </a:soli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DADOS!$B$62:$O$62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DADOS!$B$67:$O$67</c:f>
              <c:numCache>
                <c:formatCode>General</c:formatCode>
                <c:ptCount val="14"/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6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FC-4EB7-B6F3-637A12F2A6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axId val="586812432"/>
        <c:axId val="586813088"/>
      </c:areaChart>
      <c:catAx>
        <c:axId val="58681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3088"/>
        <c:crosses val="autoZero"/>
        <c:auto val="1"/>
        <c:lblAlgn val="ctr"/>
        <c:lblOffset val="100"/>
        <c:noMultiLvlLbl val="0"/>
      </c:catAx>
      <c:valAx>
        <c:axId val="586813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243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7353609266678863E-2"/>
          <c:y val="0.36679738562091502"/>
          <c:w val="0.87925387232411512"/>
          <c:h val="0.36205513526495464"/>
        </c:manualLayout>
      </c:layout>
      <c:areaChart>
        <c:grouping val="standard"/>
        <c:varyColors val="0"/>
        <c:ser>
          <c:idx val="0"/>
          <c:order val="0"/>
          <c:tx>
            <c:strRef>
              <c:f>DADOS!$A$68</c:f>
              <c:strCache>
                <c:ptCount val="1"/>
                <c:pt idx="0">
                  <c:v>MPT</c:v>
                </c:pt>
              </c:strCache>
            </c:strRef>
          </c:tx>
          <c:spPr>
            <a:solidFill>
              <a:schemeClr val="accent4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DADOS!$B$62:$O$62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DADOS!$B$68:$O$68</c:f>
              <c:numCache>
                <c:formatCode>General</c:formatCode>
                <c:ptCount val="14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6-4744-B2E4-B55B784AD15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axId val="586812432"/>
        <c:axId val="586813088"/>
      </c:areaChart>
      <c:catAx>
        <c:axId val="58681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3088"/>
        <c:crosses val="autoZero"/>
        <c:auto val="1"/>
        <c:lblAlgn val="ctr"/>
        <c:lblOffset val="100"/>
        <c:noMultiLvlLbl val="0"/>
      </c:catAx>
      <c:valAx>
        <c:axId val="586813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243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6130735414662577E-2"/>
          <c:y val="0.39552658898092907"/>
          <c:w val="0.86047674617613135"/>
          <c:h val="0.33154187839610327"/>
        </c:manualLayout>
      </c:layout>
      <c:areaChart>
        <c:grouping val="standard"/>
        <c:varyColors val="0"/>
        <c:ser>
          <c:idx val="0"/>
          <c:order val="0"/>
          <c:tx>
            <c:strRef>
              <c:f>DADOS!$A$66</c:f>
              <c:strCache>
                <c:ptCount val="1"/>
                <c:pt idx="0">
                  <c:v>Melhoria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DADOS!$B$62:$O$62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DADOS!$B$66:$O$66</c:f>
              <c:numCache>
                <c:formatCode>General</c:formatCode>
                <c:ptCount val="14"/>
                <c:pt idx="2">
                  <c:v>0</c:v>
                </c:pt>
                <c:pt idx="3">
                  <c:v>13</c:v>
                </c:pt>
                <c:pt idx="4">
                  <c:v>24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D-4F10-A8DC-8F55E769E3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axId val="586812432"/>
        <c:axId val="586813088"/>
      </c:areaChart>
      <c:catAx>
        <c:axId val="58681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3088"/>
        <c:crosses val="autoZero"/>
        <c:auto val="1"/>
        <c:lblAlgn val="ctr"/>
        <c:lblOffset val="100"/>
        <c:noMultiLvlLbl val="0"/>
      </c:catAx>
      <c:valAx>
        <c:axId val="586813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243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1490786156264628"/>
          <c:y val="0.358082788671024"/>
          <c:w val="0.84169962002814769"/>
          <c:h val="0.37076973221484572"/>
        </c:manualLayout>
      </c:layout>
      <c:areaChart>
        <c:grouping val="standard"/>
        <c:varyColors val="0"/>
        <c:ser>
          <c:idx val="0"/>
          <c:order val="0"/>
          <c:tx>
            <c:strRef>
              <c:f>DADOS!$A$63</c:f>
              <c:strCache>
                <c:ptCount val="1"/>
                <c:pt idx="0">
                  <c:v>Corretiva Programada</c:v>
                </c:pt>
              </c:strCache>
            </c:strRef>
          </c:tx>
          <c:spPr>
            <a:solidFill>
              <a:srgbClr val="33CCCC"/>
            </a:solidFill>
            <a:ln w="9525" cap="flat" cmpd="sng" algn="ctr">
              <a:solidFill>
                <a:srgbClr val="00B0F0"/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DADOS!$B$62:$O$62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DADOS!$B$63:$O$63</c:f>
              <c:numCache>
                <c:formatCode>General</c:formatCode>
                <c:ptCount val="14"/>
                <c:pt idx="2">
                  <c:v>189</c:v>
                </c:pt>
                <c:pt idx="3">
                  <c:v>252</c:v>
                </c:pt>
                <c:pt idx="4">
                  <c:v>200</c:v>
                </c:pt>
                <c:pt idx="5">
                  <c:v>157</c:v>
                </c:pt>
                <c:pt idx="6">
                  <c:v>171</c:v>
                </c:pt>
                <c:pt idx="7">
                  <c:v>89</c:v>
                </c:pt>
                <c:pt idx="8">
                  <c:v>132</c:v>
                </c:pt>
                <c:pt idx="9">
                  <c:v>183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D-495B-9615-FC11EFA937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axId val="586812432"/>
        <c:axId val="586813088"/>
      </c:areaChart>
      <c:catAx>
        <c:axId val="58681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3088"/>
        <c:crosses val="autoZero"/>
        <c:auto val="1"/>
        <c:lblAlgn val="ctr"/>
        <c:lblOffset val="100"/>
        <c:noMultiLvlLbl val="0"/>
      </c:catAx>
      <c:valAx>
        <c:axId val="586813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243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1">
                <a:solidFill>
                  <a:schemeClr val="tx1">
                    <a:lumMod val="50000"/>
                    <a:lumOff val="50000"/>
                  </a:schemeClr>
                </a:solidFill>
                <a:latin typeface="+mj-lt"/>
              </a:rPr>
              <a:t>Apropriação de Horas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705930769420984E-2"/>
          <c:y val="0.36061220195576821"/>
          <c:w val="0.85864131721085335"/>
          <c:h val="0.279812175376812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DADOS!$A$47:$C$47</c:f>
              <c:strCache>
                <c:ptCount val="3"/>
                <c:pt idx="0">
                  <c:v>Horas Apropriadas Total</c:v>
                </c:pt>
              </c:strCache>
            </c:strRef>
          </c:tx>
          <c:spPr>
            <a:solidFill>
              <a:srgbClr val="FF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DADOS!$D$46:$O$46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DADOS!$D$47:$O$47</c:f>
              <c:numCache>
                <c:formatCode>_(* #,##0.00_);_(* \(#,##0.00\);_(* "-"??_);_(@_)</c:formatCode>
                <c:ptCount val="12"/>
                <c:pt idx="0">
                  <c:v>1283.5700000000002</c:v>
                </c:pt>
                <c:pt idx="1">
                  <c:v>1474.6729999999998</c:v>
                </c:pt>
                <c:pt idx="2">
                  <c:v>1646.75</c:v>
                </c:pt>
                <c:pt idx="3">
                  <c:v>1284.4699999999998</c:v>
                </c:pt>
                <c:pt idx="4">
                  <c:v>1478.537</c:v>
                </c:pt>
                <c:pt idx="5">
                  <c:v>1385.42</c:v>
                </c:pt>
                <c:pt idx="6">
                  <c:v>1228.1500000000001</c:v>
                </c:pt>
                <c:pt idx="7">
                  <c:v>1371.78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3-41FC-8016-2B8744F2F9DF}"/>
            </c:ext>
          </c:extLst>
        </c:ser>
        <c:ser>
          <c:idx val="1"/>
          <c:order val="1"/>
          <c:tx>
            <c:strRef>
              <c:f>DADOS!$A$48:$C$48</c:f>
              <c:strCache>
                <c:ptCount val="3"/>
                <c:pt idx="0">
                  <c:v>Horas Disponível Total</c:v>
                </c:pt>
              </c:strCache>
            </c:strRef>
          </c:tx>
          <c:spPr>
            <a:solidFill>
              <a:srgbClr val="33CC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DADOS!$D$46:$O$46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DADOS!$D$48:$O$48</c:f>
              <c:numCache>
                <c:formatCode>_(* #,##0.00_);_(* \(#,##0.00\);_(* "-"??_);_(@_)</c:formatCode>
                <c:ptCount val="12"/>
                <c:pt idx="0">
                  <c:v>1548.8</c:v>
                </c:pt>
                <c:pt idx="1">
                  <c:v>1704</c:v>
                </c:pt>
                <c:pt idx="2">
                  <c:v>1736</c:v>
                </c:pt>
                <c:pt idx="3">
                  <c:v>1550</c:v>
                </c:pt>
                <c:pt idx="4">
                  <c:v>1565.65</c:v>
                </c:pt>
                <c:pt idx="5">
                  <c:v>1441</c:v>
                </c:pt>
                <c:pt idx="6">
                  <c:v>1490</c:v>
                </c:pt>
                <c:pt idx="7">
                  <c:v>1604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73-41FC-8016-2B8744F2F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796074248"/>
        <c:axId val="796075232"/>
      </c:barChart>
      <c:lineChart>
        <c:grouping val="standard"/>
        <c:varyColors val="0"/>
        <c:ser>
          <c:idx val="2"/>
          <c:order val="2"/>
          <c:tx>
            <c:strRef>
              <c:f>DADOS!$A$49:$C$49</c:f>
              <c:strCache>
                <c:ptCount val="3"/>
                <c:pt idx="0">
                  <c:v>(%)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DADOS!$D$46:$O$46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DADOS!$D$49:$O$49</c:f>
              <c:numCache>
                <c:formatCode>_(* #,##0.00_);_(* \(#,##0.00\);_(* "-"??_);_(@_)</c:formatCode>
                <c:ptCount val="12"/>
                <c:pt idx="0">
                  <c:v>0.82875129132231418</c:v>
                </c:pt>
                <c:pt idx="1">
                  <c:v>0.86541842723004681</c:v>
                </c:pt>
                <c:pt idx="2">
                  <c:v>0.94858870967741937</c:v>
                </c:pt>
                <c:pt idx="3">
                  <c:v>0.82869032258064501</c:v>
                </c:pt>
                <c:pt idx="4">
                  <c:v>0.94435985054130867</c:v>
                </c:pt>
                <c:pt idx="5">
                  <c:v>0.96142956280360869</c:v>
                </c:pt>
                <c:pt idx="6">
                  <c:v>0.824261744966443</c:v>
                </c:pt>
                <c:pt idx="7">
                  <c:v>0.85522443890274313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73-41FC-8016-2B8744F2F9DF}"/>
            </c:ext>
          </c:extLst>
        </c:ser>
        <c:ser>
          <c:idx val="3"/>
          <c:order val="3"/>
          <c:tx>
            <c:strRef>
              <c:f>DADOS!$A$50:$C$50</c:f>
              <c:strCache>
                <c:ptCount val="3"/>
                <c:pt idx="0">
                  <c:v>Meta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DADOS!$D$46:$O$46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DADOS!$D$50:$O$50</c:f>
              <c:numCache>
                <c:formatCode>_(* #,##0.00_);_(* \(#,##0.00\);_(* "-"??_);_(@_)</c:formatCode>
                <c:ptCount val="12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73-41FC-8016-2B8744F2F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41920"/>
        <c:axId val="791547824"/>
      </c:lineChart>
      <c:catAx>
        <c:axId val="796074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6075232"/>
        <c:crosses val="autoZero"/>
        <c:auto val="1"/>
        <c:lblAlgn val="ctr"/>
        <c:lblOffset val="100"/>
        <c:noMultiLvlLbl val="0"/>
      </c:catAx>
      <c:valAx>
        <c:axId val="79607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6074248"/>
        <c:crosses val="autoZero"/>
        <c:crossBetween val="between"/>
      </c:valAx>
      <c:valAx>
        <c:axId val="791547824"/>
        <c:scaling>
          <c:orientation val="minMax"/>
        </c:scaling>
        <c:delete val="0"/>
        <c:axPos val="r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541920"/>
        <c:crosses val="max"/>
        <c:crossBetween val="between"/>
      </c:valAx>
      <c:catAx>
        <c:axId val="791541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1547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>
                <a:solidFill>
                  <a:schemeClr val="tx1">
                    <a:lumMod val="50000"/>
                    <a:lumOff val="50000"/>
                  </a:schemeClr>
                </a:solidFill>
                <a:latin typeface="+mj-lt"/>
              </a:rPr>
              <a:t>Apropriação por Modalidade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DADOS!$A$75</c:f>
              <c:strCache>
                <c:ptCount val="1"/>
                <c:pt idx="0">
                  <c:v>Mecanica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DADOS!$B$74:$O$74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DADOS!$B$75:$O$75</c:f>
              <c:numCache>
                <c:formatCode>General</c:formatCode>
                <c:ptCount val="14"/>
                <c:pt idx="2">
                  <c:v>50</c:v>
                </c:pt>
                <c:pt idx="3">
                  <c:v>93</c:v>
                </c:pt>
                <c:pt idx="4">
                  <c:v>91</c:v>
                </c:pt>
                <c:pt idx="5">
                  <c:v>65</c:v>
                </c:pt>
                <c:pt idx="6">
                  <c:v>65</c:v>
                </c:pt>
                <c:pt idx="7">
                  <c:v>61</c:v>
                </c:pt>
                <c:pt idx="8">
                  <c:v>72</c:v>
                </c:pt>
                <c:pt idx="9">
                  <c:v>75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9-4F63-9F34-1DDD76E611D8}"/>
            </c:ext>
          </c:extLst>
        </c:ser>
        <c:ser>
          <c:idx val="1"/>
          <c:order val="1"/>
          <c:tx>
            <c:strRef>
              <c:f>DADOS!$A$76</c:f>
              <c:strCache>
                <c:ptCount val="1"/>
                <c:pt idx="0">
                  <c:v>Ferramentaria</c:v>
                </c:pt>
              </c:strCache>
            </c:strRef>
          </c:tx>
          <c:spPr>
            <a:solidFill>
              <a:srgbClr val="33CCCC"/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DADOS!$B$74:$O$74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DADOS!$B$76:$O$76</c:f>
              <c:numCache>
                <c:formatCode>General</c:formatCode>
                <c:ptCount val="14"/>
                <c:pt idx="2">
                  <c:v>10</c:v>
                </c:pt>
                <c:pt idx="3">
                  <c:v>10</c:v>
                </c:pt>
                <c:pt idx="4">
                  <c:v>50</c:v>
                </c:pt>
                <c:pt idx="5">
                  <c:v>10</c:v>
                </c:pt>
                <c:pt idx="6">
                  <c:v>9</c:v>
                </c:pt>
                <c:pt idx="7">
                  <c:v>2</c:v>
                </c:pt>
                <c:pt idx="8">
                  <c:v>3</c:v>
                </c:pt>
                <c:pt idx="9">
                  <c:v>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9-4F63-9F34-1DDD76E611D8}"/>
            </c:ext>
          </c:extLst>
        </c:ser>
        <c:ser>
          <c:idx val="2"/>
          <c:order val="2"/>
          <c:tx>
            <c:strRef>
              <c:f>DADOS!$A$77</c:f>
              <c:strCache>
                <c:ptCount val="1"/>
                <c:pt idx="0">
                  <c:v>Eletrônica</c:v>
                </c:pt>
              </c:strCache>
            </c:strRef>
          </c:tx>
          <c:spPr>
            <a:solidFill>
              <a:srgbClr val="FF0066"/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DADOS!$B$74:$O$74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DADOS!$B$77:$O$77</c:f>
              <c:numCache>
                <c:formatCode>General</c:formatCode>
                <c:ptCount val="14"/>
                <c:pt idx="2">
                  <c:v>34</c:v>
                </c:pt>
                <c:pt idx="3">
                  <c:v>71</c:v>
                </c:pt>
                <c:pt idx="4">
                  <c:v>43</c:v>
                </c:pt>
                <c:pt idx="5">
                  <c:v>21</c:v>
                </c:pt>
                <c:pt idx="6">
                  <c:v>23</c:v>
                </c:pt>
                <c:pt idx="7">
                  <c:v>11</c:v>
                </c:pt>
                <c:pt idx="8">
                  <c:v>18</c:v>
                </c:pt>
                <c:pt idx="9">
                  <c:v>26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79-4F63-9F34-1DDD76E611D8}"/>
            </c:ext>
          </c:extLst>
        </c:ser>
        <c:ser>
          <c:idx val="3"/>
          <c:order val="3"/>
          <c:tx>
            <c:strRef>
              <c:f>DADOS!$A$78</c:f>
              <c:strCache>
                <c:ptCount val="1"/>
                <c:pt idx="0">
                  <c:v>Eletrica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DADOS!$B$74:$O$74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DADOS!$B$78:$O$78</c:f>
              <c:numCache>
                <c:formatCode>General</c:formatCode>
                <c:ptCount val="14"/>
                <c:pt idx="2">
                  <c:v>84</c:v>
                </c:pt>
                <c:pt idx="3">
                  <c:v>93</c:v>
                </c:pt>
                <c:pt idx="4">
                  <c:v>40</c:v>
                </c:pt>
                <c:pt idx="5">
                  <c:v>101</c:v>
                </c:pt>
                <c:pt idx="6">
                  <c:v>89</c:v>
                </c:pt>
                <c:pt idx="7">
                  <c:v>83</c:v>
                </c:pt>
                <c:pt idx="8">
                  <c:v>62</c:v>
                </c:pt>
                <c:pt idx="9">
                  <c:v>107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79-4F63-9F34-1DDD76E611D8}"/>
            </c:ext>
          </c:extLst>
        </c:ser>
        <c:ser>
          <c:idx val="4"/>
          <c:order val="4"/>
          <c:tx>
            <c:strRef>
              <c:f>DADOS!$A$79</c:f>
              <c:strCache>
                <c:ptCount val="1"/>
                <c:pt idx="0">
                  <c:v>Civil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DADOS!$B$74:$O$74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DADOS!$B$79:$O$79</c:f>
              <c:numCache>
                <c:formatCode>General</c:formatCode>
                <c:ptCount val="14"/>
                <c:pt idx="2">
                  <c:v>45</c:v>
                </c:pt>
                <c:pt idx="3">
                  <c:v>33</c:v>
                </c:pt>
                <c:pt idx="4">
                  <c:v>40</c:v>
                </c:pt>
                <c:pt idx="5">
                  <c:v>27</c:v>
                </c:pt>
                <c:pt idx="6">
                  <c:v>24</c:v>
                </c:pt>
                <c:pt idx="7">
                  <c:v>1</c:v>
                </c:pt>
                <c:pt idx="8">
                  <c:v>34</c:v>
                </c:pt>
                <c:pt idx="9">
                  <c:v>22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79-4F63-9F34-1DDD76E611D8}"/>
            </c:ext>
          </c:extLst>
        </c:ser>
        <c:ser>
          <c:idx val="5"/>
          <c:order val="5"/>
          <c:tx>
            <c:strRef>
              <c:f>DADOS!$A$80</c:f>
              <c:strCache>
                <c:ptCount val="1"/>
                <c:pt idx="0">
                  <c:v>Lubrificação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DADOS!$B$74:$O$74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DADOS!$B$80:$O$80</c:f>
              <c:numCache>
                <c:formatCode>General</c:formatCode>
                <c:ptCount val="14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79-4F63-9F34-1DDD76E611D8}"/>
            </c:ext>
          </c:extLst>
        </c:ser>
        <c:ser>
          <c:idx val="6"/>
          <c:order val="6"/>
          <c:tx>
            <c:strRef>
              <c:f>DADOS!$A$81</c:f>
              <c:strCache>
                <c:ptCount val="1"/>
                <c:pt idx="0">
                  <c:v>Refrigeração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DADOS!$B$74:$O$74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DADOS!$B$81:$O$81</c:f>
              <c:numCache>
                <c:formatCode>General</c:formatCode>
                <c:ptCount val="14"/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79-4F63-9F34-1DDD76E611D8}"/>
            </c:ext>
          </c:extLst>
        </c:ser>
        <c:ser>
          <c:idx val="7"/>
          <c:order val="7"/>
          <c:tx>
            <c:strRef>
              <c:f>DADOS!$A$82</c:f>
              <c:strCache>
                <c:ptCount val="1"/>
                <c:pt idx="0">
                  <c:v>Planejamento</c:v>
                </c:pt>
              </c:strCache>
            </c:strRef>
          </c:tx>
          <c:spPr>
            <a:solidFill>
              <a:schemeClr val="accent2">
                <a:lumMod val="60000"/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DADOS!$B$74:$O$74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DADOS!$B$82:$O$82</c:f>
              <c:numCache>
                <c:formatCode>General</c:formatCode>
                <c:ptCount val="14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F79-4F63-9F34-1DDD76E61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521288"/>
        <c:axId val="763518992"/>
      </c:areaChart>
      <c:catAx>
        <c:axId val="763521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3518992"/>
        <c:crosses val="autoZero"/>
        <c:auto val="1"/>
        <c:lblAlgn val="ctr"/>
        <c:lblOffset val="100"/>
        <c:noMultiLvlLbl val="0"/>
      </c:catAx>
      <c:valAx>
        <c:axId val="7635189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763521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MTBF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MTFB</c:v>
          </c:tx>
          <c:spPr>
            <a:solidFill>
              <a:schemeClr val="accent5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woPt" dir="t"/>
            </a:scene3d>
            <a:sp3d prstMaterial="metal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DADOS!$D$88:$P$88</c15:sqref>
                  </c15:fullRef>
                </c:ext>
              </c:extLst>
              <c:f>DADOS!$E$88:$P$88</c:f>
              <c:strCache>
                <c:ptCount val="12"/>
                <c:pt idx="0">
                  <c:v>jul-18</c:v>
                </c:pt>
                <c:pt idx="1">
                  <c:v>ago-18</c:v>
                </c:pt>
                <c:pt idx="2">
                  <c:v>set-18</c:v>
                </c:pt>
                <c:pt idx="3">
                  <c:v>out-18</c:v>
                </c:pt>
                <c:pt idx="4">
                  <c:v>nov-18</c:v>
                </c:pt>
                <c:pt idx="5">
                  <c:v>dez-18</c:v>
                </c:pt>
                <c:pt idx="6">
                  <c:v>jan-19</c:v>
                </c:pt>
                <c:pt idx="7">
                  <c:v>fev-19</c:v>
                </c:pt>
                <c:pt idx="8">
                  <c:v>mar-19</c:v>
                </c:pt>
                <c:pt idx="9">
                  <c:v>abr-19</c:v>
                </c:pt>
                <c:pt idx="10">
                  <c:v>mai-19</c:v>
                </c:pt>
                <c:pt idx="11">
                  <c:v>jun-19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DADOS!$D$90:$P$90</c15:sqref>
                  </c15:fullRef>
                </c:ext>
              </c:extLst>
              <c:f>DADOS!$E$90:$P$90</c:f>
              <c:numCache>
                <c:formatCode>0.00</c:formatCode>
                <c:ptCount val="12"/>
                <c:pt idx="0">
                  <c:v>192.41501988540614</c:v>
                </c:pt>
                <c:pt idx="1">
                  <c:v>197.26179586563313</c:v>
                </c:pt>
                <c:pt idx="2">
                  <c:v>174.90820918487188</c:v>
                </c:pt>
                <c:pt idx="3">
                  <c:v>191.93736859458375</c:v>
                </c:pt>
                <c:pt idx="4">
                  <c:v>160.42627999261725</c:v>
                </c:pt>
                <c:pt idx="5">
                  <c:v>136.74</c:v>
                </c:pt>
                <c:pt idx="6">
                  <c:v>155</c:v>
                </c:pt>
                <c:pt idx="7">
                  <c:v>173.2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D-4B50-BB35-F096657FF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652574008"/>
        <c:axId val="652574336"/>
      </c:barChart>
      <c:lineChart>
        <c:grouping val="standard"/>
        <c:varyColors val="0"/>
        <c:ser>
          <c:idx val="1"/>
          <c:order val="1"/>
          <c:tx>
            <c:v>META</c:v>
          </c:tx>
          <c:spPr>
            <a:ln w="222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DADOS!$D$88:$P$88</c15:sqref>
                  </c15:fullRef>
                </c:ext>
              </c:extLst>
              <c:f>DADOS!$E$88:$P$88</c:f>
              <c:strCache>
                <c:ptCount val="12"/>
                <c:pt idx="0">
                  <c:v>jul-18</c:v>
                </c:pt>
                <c:pt idx="1">
                  <c:v>ago-18</c:v>
                </c:pt>
                <c:pt idx="2">
                  <c:v>set-18</c:v>
                </c:pt>
                <c:pt idx="3">
                  <c:v>out-18</c:v>
                </c:pt>
                <c:pt idx="4">
                  <c:v>nov-18</c:v>
                </c:pt>
                <c:pt idx="5">
                  <c:v>dez-18</c:v>
                </c:pt>
                <c:pt idx="6">
                  <c:v>jan-19</c:v>
                </c:pt>
                <c:pt idx="7">
                  <c:v>fev-19</c:v>
                </c:pt>
                <c:pt idx="8">
                  <c:v>mar-19</c:v>
                </c:pt>
                <c:pt idx="9">
                  <c:v>abr-19</c:v>
                </c:pt>
                <c:pt idx="10">
                  <c:v>mai-19</c:v>
                </c:pt>
                <c:pt idx="11">
                  <c:v>jun-19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DADOS!$D$91:$P$91</c15:sqref>
                  </c15:fullRef>
                </c:ext>
              </c:extLst>
              <c:f>DADOS!$E$91:$P$91</c:f>
              <c:numCache>
                <c:formatCode>0.00</c:formatCode>
                <c:ptCount val="12"/>
                <c:pt idx="0">
                  <c:v>159</c:v>
                </c:pt>
                <c:pt idx="1">
                  <c:v>159</c:v>
                </c:pt>
                <c:pt idx="2">
                  <c:v>159</c:v>
                </c:pt>
                <c:pt idx="3">
                  <c:v>160</c:v>
                </c:pt>
                <c:pt idx="4">
                  <c:v>160</c:v>
                </c:pt>
                <c:pt idx="5">
                  <c:v>160</c:v>
                </c:pt>
                <c:pt idx="6">
                  <c:v>161</c:v>
                </c:pt>
                <c:pt idx="7">
                  <c:v>161</c:v>
                </c:pt>
                <c:pt idx="8">
                  <c:v>161</c:v>
                </c:pt>
                <c:pt idx="9">
                  <c:v>162</c:v>
                </c:pt>
                <c:pt idx="10">
                  <c:v>162</c:v>
                </c:pt>
                <c:pt idx="11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D-4B50-BB35-F096657FF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408016"/>
        <c:axId val="602407688"/>
      </c:lineChart>
      <c:dateAx>
        <c:axId val="652574008"/>
        <c:scaling>
          <c:orientation val="minMax"/>
        </c:scaling>
        <c:delete val="0"/>
        <c:axPos val="b"/>
        <c:numFmt formatCode="[$-416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2574336"/>
        <c:crosses val="autoZero"/>
        <c:auto val="1"/>
        <c:lblOffset val="100"/>
        <c:baseTimeUnit val="months"/>
      </c:dateAx>
      <c:valAx>
        <c:axId val="652574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2574008"/>
        <c:crosses val="autoZero"/>
        <c:crossBetween val="between"/>
      </c:valAx>
      <c:valAx>
        <c:axId val="60240768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2408016"/>
        <c:crosses val="max"/>
        <c:crossBetween val="between"/>
      </c:valAx>
      <c:dateAx>
        <c:axId val="602408016"/>
        <c:scaling>
          <c:orientation val="minMax"/>
        </c:scaling>
        <c:delete val="1"/>
        <c:axPos val="b"/>
        <c:numFmt formatCode="[$-416]mmm\-yy;@" sourceLinked="1"/>
        <c:majorTickMark val="out"/>
        <c:minorTickMark val="none"/>
        <c:tickLblPos val="nextTo"/>
        <c:crossAx val="602407688"/>
        <c:crosses val="autoZero"/>
        <c:auto val="1"/>
        <c:lblOffset val="100"/>
        <c:baseTimeUnit val="months"/>
      </c:date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MTTR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DADOS!$E$88:$P$88</c:f>
              <c:numCache>
                <c:formatCode>[$-416]mmm\-yy;@</c:formatCode>
                <c:ptCount val="1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</c:numCache>
            </c:numRef>
          </c:cat>
          <c:val>
            <c:numRef>
              <c:f>DADOS!$E$95:$P$95</c:f>
              <c:numCache>
                <c:formatCode>0.00</c:formatCode>
                <c:ptCount val="12"/>
                <c:pt idx="0">
                  <c:v>1.5906656555443219</c:v>
                </c:pt>
                <c:pt idx="1">
                  <c:v>1.0792403100775196</c:v>
                </c:pt>
                <c:pt idx="2">
                  <c:v>0.74723185341789955</c:v>
                </c:pt>
                <c:pt idx="3">
                  <c:v>0.9172645726366655</c:v>
                </c:pt>
                <c:pt idx="4">
                  <c:v>1.2240511566383678</c:v>
                </c:pt>
                <c:pt idx="5">
                  <c:v>0.29468346253230066</c:v>
                </c:pt>
                <c:pt idx="6">
                  <c:v>0.53</c:v>
                </c:pt>
                <c:pt idx="7">
                  <c:v>0.8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6-4A94-A27C-E61848AC8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652574008"/>
        <c:axId val="652574336"/>
      </c:barChart>
      <c:lineChart>
        <c:grouping val="standard"/>
        <c:varyColors val="0"/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DADOS!$E$88:$P$88</c:f>
              <c:numCache>
                <c:formatCode>[$-416]mmm\-yy;@</c:formatCode>
                <c:ptCount val="1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</c:numCache>
            </c:numRef>
          </c:cat>
          <c:val>
            <c:numRef>
              <c:f>DADOS!$E$96:$P$96</c:f>
              <c:numCache>
                <c:formatCode>0.00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1.9</c:v>
                </c:pt>
                <c:pt idx="4">
                  <c:v>1.9</c:v>
                </c:pt>
                <c:pt idx="5">
                  <c:v>1.9</c:v>
                </c:pt>
                <c:pt idx="6">
                  <c:v>1.8</c:v>
                </c:pt>
                <c:pt idx="7">
                  <c:v>1.8</c:v>
                </c:pt>
                <c:pt idx="8">
                  <c:v>1.8</c:v>
                </c:pt>
                <c:pt idx="9">
                  <c:v>1.7</c:v>
                </c:pt>
                <c:pt idx="10">
                  <c:v>1.7</c:v>
                </c:pt>
                <c:pt idx="11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A6-4A94-A27C-E61848AC8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393192"/>
        <c:axId val="618397128"/>
      </c:lineChart>
      <c:dateAx>
        <c:axId val="652574008"/>
        <c:scaling>
          <c:orientation val="minMax"/>
        </c:scaling>
        <c:delete val="0"/>
        <c:axPos val="b"/>
        <c:numFmt formatCode="[$-416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2574336"/>
        <c:crosses val="autoZero"/>
        <c:auto val="1"/>
        <c:lblOffset val="100"/>
        <c:baseTimeUnit val="months"/>
      </c:dateAx>
      <c:valAx>
        <c:axId val="65257433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2574008"/>
        <c:crosses val="autoZero"/>
        <c:crossBetween val="between"/>
      </c:valAx>
      <c:valAx>
        <c:axId val="618397128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8393192"/>
        <c:crosses val="max"/>
        <c:crossBetween val="between"/>
      </c:valAx>
      <c:dateAx>
        <c:axId val="618393192"/>
        <c:scaling>
          <c:orientation val="minMax"/>
        </c:scaling>
        <c:delete val="1"/>
        <c:axPos val="b"/>
        <c:numFmt formatCode="[$-416]mmm\-yy;@" sourceLinked="1"/>
        <c:majorTickMark val="out"/>
        <c:minorTickMark val="none"/>
        <c:tickLblPos val="nextTo"/>
        <c:crossAx val="618397128"/>
        <c:crosses val="autoZero"/>
        <c:auto val="1"/>
        <c:lblOffset val="100"/>
        <c:baseTimeUnit val="months"/>
        <c:majorUnit val="1"/>
        <c:minorUnit val="1"/>
      </c:dateAx>
      <c:spPr>
        <a:pattFill prst="ltDnDiag">
          <a:fgClr>
            <a:srgbClr val="000000">
              <a:alpha val="0"/>
            </a:srgbClr>
          </a:fgClr>
          <a:bgClr>
            <a:srgbClr val="FFFFFF"/>
          </a:bgClr>
        </a:pattFill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DISPONIBILIDADE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DADOS!$E$88:$P$88</c:f>
              <c:numCache>
                <c:formatCode>[$-416]mmm\-yy;@</c:formatCode>
                <c:ptCount val="1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</c:numCache>
            </c:numRef>
          </c:cat>
          <c:val>
            <c:numRef>
              <c:f>DADOS!$E$100:$P$100</c:f>
              <c:numCache>
                <c:formatCode>0%</c:formatCode>
                <c:ptCount val="12"/>
                <c:pt idx="0">
                  <c:v>0.99180093278653636</c:v>
                </c:pt>
                <c:pt idx="1">
                  <c:v>0.99455866354796385</c:v>
                </c:pt>
                <c:pt idx="2">
                  <c:v>0.99574603639374304</c:v>
                </c:pt>
                <c:pt idx="3">
                  <c:v>0.99524375143302191</c:v>
                </c:pt>
                <c:pt idx="4">
                  <c:v>0.9923223683119996</c:v>
                </c:pt>
                <c:pt idx="5">
                  <c:v>0.99790000000000001</c:v>
                </c:pt>
                <c:pt idx="6">
                  <c:v>0.99660000000000004</c:v>
                </c:pt>
                <c:pt idx="7">
                  <c:v>0.99539999999999995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D5-4C08-8DD2-9B3CD57A1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652574008"/>
        <c:axId val="652574336"/>
      </c:barChart>
      <c:lineChart>
        <c:grouping val="standard"/>
        <c:varyColors val="0"/>
        <c:ser>
          <c:idx val="1"/>
          <c:order val="1"/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DADOS!$E$88:$P$88</c:f>
              <c:numCache>
                <c:formatCode>[$-416]mmm\-yy;@</c:formatCode>
                <c:ptCount val="1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</c:numCache>
            </c:numRef>
          </c:cat>
          <c:val>
            <c:numRef>
              <c:f>DADOS!$E$101:$P$101</c:f>
              <c:numCache>
                <c:formatCode>0%</c:formatCode>
                <c:ptCount val="12"/>
                <c:pt idx="0">
                  <c:v>0.98757763975155277</c:v>
                </c:pt>
                <c:pt idx="1">
                  <c:v>0.98757763975155277</c:v>
                </c:pt>
                <c:pt idx="2">
                  <c:v>0.98757763975155277</c:v>
                </c:pt>
                <c:pt idx="3">
                  <c:v>0.9882643607164916</c:v>
                </c:pt>
                <c:pt idx="4">
                  <c:v>0.9882643607164916</c:v>
                </c:pt>
                <c:pt idx="5">
                  <c:v>0.98518171892060513</c:v>
                </c:pt>
                <c:pt idx="6">
                  <c:v>0.98758963044677328</c:v>
                </c:pt>
                <c:pt idx="7">
                  <c:v>0.98894348894348882</c:v>
                </c:pt>
                <c:pt idx="8">
                  <c:v>0.98894348894348882</c:v>
                </c:pt>
                <c:pt idx="9">
                  <c:v>0.98961514966401964</c:v>
                </c:pt>
                <c:pt idx="10">
                  <c:v>0.98961514966401964</c:v>
                </c:pt>
                <c:pt idx="11">
                  <c:v>0.98961514966401964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D5-4C08-8DD2-9B3CD57A1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392864"/>
        <c:axId val="618391224"/>
      </c:lineChart>
      <c:dateAx>
        <c:axId val="652574008"/>
        <c:scaling>
          <c:orientation val="minMax"/>
        </c:scaling>
        <c:delete val="0"/>
        <c:axPos val="b"/>
        <c:numFmt formatCode="[$-416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2574336"/>
        <c:crosses val="autoZero"/>
        <c:auto val="1"/>
        <c:lblOffset val="100"/>
        <c:baseTimeUnit val="months"/>
      </c:dateAx>
      <c:valAx>
        <c:axId val="652574336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2574008"/>
        <c:crosses val="autoZero"/>
        <c:crossBetween val="between"/>
      </c:valAx>
      <c:valAx>
        <c:axId val="618391224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8392864"/>
        <c:crosses val="max"/>
        <c:crossBetween val="between"/>
      </c:valAx>
      <c:dateAx>
        <c:axId val="618392864"/>
        <c:scaling>
          <c:orientation val="minMax"/>
        </c:scaling>
        <c:delete val="1"/>
        <c:axPos val="b"/>
        <c:numFmt formatCode="[$-416]mmm\-yy;@" sourceLinked="1"/>
        <c:majorTickMark val="out"/>
        <c:minorTickMark val="none"/>
        <c:tickLblPos val="nextTo"/>
        <c:crossAx val="618391224"/>
        <c:crosses val="autoZero"/>
        <c:auto val="1"/>
        <c:lblOffset val="100"/>
        <c:baseTimeUnit val="months"/>
        <c:majorUnit val="1"/>
        <c:minorUnit val="1"/>
      </c:date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Execução</a:t>
            </a:r>
            <a:r>
              <a:rPr lang="en-US" baseline="0"/>
              <a:t> preventiva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414274595114272"/>
          <c:y val="0.31428605907020246"/>
          <c:w val="0.7917145080977146"/>
          <c:h val="0.3445850303194859"/>
        </c:manualLayout>
      </c:layout>
      <c:barChart>
        <c:barDir val="col"/>
        <c:grouping val="clustered"/>
        <c:varyColors val="0"/>
        <c:ser>
          <c:idx val="1"/>
          <c:order val="1"/>
          <c:tx>
            <c:v>ÍNDICE EXEC</c:v>
          </c:tx>
          <c:spPr>
            <a:solidFill>
              <a:schemeClr val="accent2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DADOS!$A$5:$A$16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DADOS!$D$5:$D$16</c:f>
              <c:numCache>
                <c:formatCode>0.00%</c:formatCode>
                <c:ptCount val="12"/>
                <c:pt idx="0">
                  <c:v>1</c:v>
                </c:pt>
                <c:pt idx="1">
                  <c:v>0.9375</c:v>
                </c:pt>
                <c:pt idx="2">
                  <c:v>0.9</c:v>
                </c:pt>
                <c:pt idx="3">
                  <c:v>1</c:v>
                </c:pt>
                <c:pt idx="4">
                  <c:v>0.92307692307692313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252-4F5E-B602-47FE82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652574008"/>
        <c:axId val="6525743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DADOS!$A$5:$A$16</c15:sqref>
                        </c15:formulaRef>
                      </c:ext>
                    </c:extLst>
                    <c:strCache>
                      <c:ptCount val="12"/>
                      <c:pt idx="0">
                        <c:v>JUL</c:v>
                      </c:pt>
                      <c:pt idx="1">
                        <c:v>AGO</c:v>
                      </c:pt>
                      <c:pt idx="2">
                        <c:v>SET</c:v>
                      </c:pt>
                      <c:pt idx="3">
                        <c:v>OUT</c:v>
                      </c:pt>
                      <c:pt idx="4">
                        <c:v>NOV</c:v>
                      </c:pt>
                      <c:pt idx="5">
                        <c:v>DEZ</c:v>
                      </c:pt>
                      <c:pt idx="6">
                        <c:v>JAN</c:v>
                      </c:pt>
                      <c:pt idx="7">
                        <c:v>FEV</c:v>
                      </c:pt>
                      <c:pt idx="8">
                        <c:v>MAR</c:v>
                      </c:pt>
                      <c:pt idx="9">
                        <c:v>ABR</c:v>
                      </c:pt>
                      <c:pt idx="10">
                        <c:v>MAI</c:v>
                      </c:pt>
                      <c:pt idx="11">
                        <c:v>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DADOS!$B$5:$B$16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24</c:v>
                      </c:pt>
                      <c:pt idx="1">
                        <c:v>16</c:v>
                      </c:pt>
                      <c:pt idx="2">
                        <c:v>20</c:v>
                      </c:pt>
                      <c:pt idx="3">
                        <c:v>35</c:v>
                      </c:pt>
                      <c:pt idx="4">
                        <c:v>13</c:v>
                      </c:pt>
                      <c:pt idx="5">
                        <c:v>12</c:v>
                      </c:pt>
                      <c:pt idx="6">
                        <c:v>9</c:v>
                      </c:pt>
                      <c:pt idx="7">
                        <c:v>15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252-4F5E-B602-47FE8242F499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v>META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252-4F5E-B602-47FE8242F4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DADOS!$A$5:$A$16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DADOS!$E$5:$E$16</c:f>
              <c:numCache>
                <c:formatCode>0.00%</c:formatCode>
                <c:ptCount val="12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252-4F5E-B602-47FE82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635440"/>
        <c:axId val="600629208"/>
      </c:lineChart>
      <c:catAx>
        <c:axId val="652574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2574336"/>
        <c:crosses val="autoZero"/>
        <c:auto val="1"/>
        <c:lblAlgn val="ctr"/>
        <c:lblOffset val="100"/>
        <c:noMultiLvlLbl val="0"/>
      </c:catAx>
      <c:valAx>
        <c:axId val="65257433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2574008"/>
        <c:crosses val="autoZero"/>
        <c:crossBetween val="between"/>
      </c:valAx>
      <c:valAx>
        <c:axId val="600629208"/>
        <c:scaling>
          <c:orientation val="minMax"/>
          <c:max val="1.2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0635440"/>
        <c:crosses val="max"/>
        <c:crossBetween val="between"/>
      </c:valAx>
      <c:catAx>
        <c:axId val="600635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0629208"/>
        <c:crosses val="autoZero"/>
        <c:auto val="1"/>
        <c:lblAlgn val="ctr"/>
        <c:lblOffset val="100"/>
        <c:noMultiLvlLbl val="0"/>
      </c:catAx>
      <c:spPr>
        <a:pattFill prst="ltDnDiag">
          <a:fgClr>
            <a:srgbClr val="000000">
              <a:alpha val="0"/>
            </a:srgbClr>
          </a:fgClr>
          <a:bgClr>
            <a:srgbClr val="FFFFFF"/>
          </a:bgClr>
        </a:pattFill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Consumo</a:t>
            </a:r>
            <a:r>
              <a:rPr lang="pt-BR" baseline="0"/>
              <a:t> Água Poço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DADOS!$C$108:$C$138</c:f>
              <c:numCache>
                <c:formatCode>m/d/yyyy</c:formatCode>
                <c:ptCount val="31"/>
                <c:pt idx="0">
                  <c:v>43525</c:v>
                </c:pt>
                <c:pt idx="1">
                  <c:v>43526</c:v>
                </c:pt>
                <c:pt idx="2">
                  <c:v>43527</c:v>
                </c:pt>
                <c:pt idx="3">
                  <c:v>43528</c:v>
                </c:pt>
                <c:pt idx="4">
                  <c:v>43529</c:v>
                </c:pt>
                <c:pt idx="5">
                  <c:v>43530</c:v>
                </c:pt>
                <c:pt idx="6">
                  <c:v>43531</c:v>
                </c:pt>
                <c:pt idx="7">
                  <c:v>43532</c:v>
                </c:pt>
                <c:pt idx="8">
                  <c:v>43533</c:v>
                </c:pt>
                <c:pt idx="9">
                  <c:v>43534</c:v>
                </c:pt>
                <c:pt idx="10">
                  <c:v>43535</c:v>
                </c:pt>
                <c:pt idx="11">
                  <c:v>43536</c:v>
                </c:pt>
                <c:pt idx="12">
                  <c:v>43537</c:v>
                </c:pt>
                <c:pt idx="13">
                  <c:v>43538</c:v>
                </c:pt>
                <c:pt idx="14">
                  <c:v>43539</c:v>
                </c:pt>
                <c:pt idx="15">
                  <c:v>43540</c:v>
                </c:pt>
                <c:pt idx="16">
                  <c:v>43541</c:v>
                </c:pt>
                <c:pt idx="17">
                  <c:v>43542</c:v>
                </c:pt>
                <c:pt idx="18">
                  <c:v>43543</c:v>
                </c:pt>
                <c:pt idx="19">
                  <c:v>43544</c:v>
                </c:pt>
                <c:pt idx="20">
                  <c:v>43545</c:v>
                </c:pt>
                <c:pt idx="21">
                  <c:v>43546</c:v>
                </c:pt>
                <c:pt idx="22">
                  <c:v>43547</c:v>
                </c:pt>
                <c:pt idx="23">
                  <c:v>43548</c:v>
                </c:pt>
                <c:pt idx="24">
                  <c:v>43549</c:v>
                </c:pt>
                <c:pt idx="25">
                  <c:v>43550</c:v>
                </c:pt>
                <c:pt idx="26">
                  <c:v>43551</c:v>
                </c:pt>
                <c:pt idx="27">
                  <c:v>43552</c:v>
                </c:pt>
                <c:pt idx="28">
                  <c:v>43553</c:v>
                </c:pt>
                <c:pt idx="29">
                  <c:v>43554</c:v>
                </c:pt>
                <c:pt idx="30">
                  <c:v>43555</c:v>
                </c:pt>
              </c:numCache>
            </c:numRef>
          </c:cat>
          <c:val>
            <c:numRef>
              <c:f>DADOS!$E$108:$E$138</c:f>
              <c:numCache>
                <c:formatCode>0</c:formatCode>
                <c:ptCount val="3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3.3</c:v>
                </c:pt>
                <c:pt idx="4">
                  <c:v>4.2</c:v>
                </c:pt>
                <c:pt idx="5">
                  <c:v>3.6</c:v>
                </c:pt>
                <c:pt idx="6">
                  <c:v>2.4</c:v>
                </c:pt>
                <c:pt idx="7">
                  <c:v>4.0999999999999996</c:v>
                </c:pt>
                <c:pt idx="8">
                  <c:v>0</c:v>
                </c:pt>
                <c:pt idx="9">
                  <c:v>0</c:v>
                </c:pt>
                <c:pt idx="10">
                  <c:v>5.9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78F-4E30-AA58-2E621B9A2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490704"/>
        <c:axId val="764487096"/>
      </c:lineChart>
      <c:dateAx>
        <c:axId val="764490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4487096"/>
        <c:crosses val="autoZero"/>
        <c:auto val="1"/>
        <c:lblOffset val="100"/>
        <c:baseTimeUnit val="days"/>
      </c:dateAx>
      <c:valAx>
        <c:axId val="7644870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76449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DADOS!$B$142</c:f>
              <c:strCache>
                <c:ptCount val="1"/>
                <c:pt idx="0">
                  <c:v>Medição mg/l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DADOS!$A$143:$A$174</c:f>
              <c:numCache>
                <c:formatCode>m/d/yyyy</c:formatCode>
                <c:ptCount val="32"/>
                <c:pt idx="0">
                  <c:v>43497</c:v>
                </c:pt>
                <c:pt idx="1">
                  <c:v>43498</c:v>
                </c:pt>
                <c:pt idx="2">
                  <c:v>43499</c:v>
                </c:pt>
                <c:pt idx="3">
                  <c:v>43500</c:v>
                </c:pt>
                <c:pt idx="4">
                  <c:v>43501</c:v>
                </c:pt>
                <c:pt idx="5">
                  <c:v>43502</c:v>
                </c:pt>
                <c:pt idx="6">
                  <c:v>43503</c:v>
                </c:pt>
                <c:pt idx="7">
                  <c:v>43504</c:v>
                </c:pt>
                <c:pt idx="8">
                  <c:v>43505</c:v>
                </c:pt>
                <c:pt idx="9">
                  <c:v>43506</c:v>
                </c:pt>
                <c:pt idx="10">
                  <c:v>43507</c:v>
                </c:pt>
                <c:pt idx="11">
                  <c:v>43508</c:v>
                </c:pt>
                <c:pt idx="12">
                  <c:v>43509</c:v>
                </c:pt>
                <c:pt idx="13">
                  <c:v>43510</c:v>
                </c:pt>
                <c:pt idx="14">
                  <c:v>43511</c:v>
                </c:pt>
                <c:pt idx="15">
                  <c:v>43512</c:v>
                </c:pt>
                <c:pt idx="16">
                  <c:v>43513</c:v>
                </c:pt>
                <c:pt idx="17">
                  <c:v>43514</c:v>
                </c:pt>
                <c:pt idx="18">
                  <c:v>43515</c:v>
                </c:pt>
                <c:pt idx="19">
                  <c:v>43516</c:v>
                </c:pt>
                <c:pt idx="20">
                  <c:v>43517</c:v>
                </c:pt>
                <c:pt idx="21">
                  <c:v>43518</c:v>
                </c:pt>
                <c:pt idx="22">
                  <c:v>43519</c:v>
                </c:pt>
                <c:pt idx="23">
                  <c:v>43520</c:v>
                </c:pt>
                <c:pt idx="24">
                  <c:v>43521</c:v>
                </c:pt>
                <c:pt idx="25">
                  <c:v>43522</c:v>
                </c:pt>
                <c:pt idx="26">
                  <c:v>43523</c:v>
                </c:pt>
                <c:pt idx="27">
                  <c:v>43524</c:v>
                </c:pt>
                <c:pt idx="28">
                  <c:v>43525</c:v>
                </c:pt>
                <c:pt idx="29">
                  <c:v>43526</c:v>
                </c:pt>
                <c:pt idx="30">
                  <c:v>43527</c:v>
                </c:pt>
              </c:numCache>
            </c:numRef>
          </c:cat>
          <c:val>
            <c:numRef>
              <c:f>DADOS!$B$143:$B$174</c:f>
              <c:numCache>
                <c:formatCode>0.00</c:formatCode>
                <c:ptCount val="32"/>
                <c:pt idx="0">
                  <c:v>1.73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</c:v>
                </c:pt>
                <c:pt idx="6">
                  <c:v>0.36</c:v>
                </c:pt>
                <c:pt idx="7">
                  <c:v>1.33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79F-4404-8D62-A145034D8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3444864"/>
        <c:axId val="763448472"/>
      </c:lineChart>
      <c:dateAx>
        <c:axId val="7634448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3448472"/>
        <c:crosses val="autoZero"/>
        <c:auto val="1"/>
        <c:lblOffset val="100"/>
        <c:baseTimeUnit val="days"/>
      </c:dateAx>
      <c:valAx>
        <c:axId val="7634484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76344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MTBF (h)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MTFB</c:v>
          </c:tx>
          <c:spPr>
            <a:solidFill>
              <a:schemeClr val="accent5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woPt" dir="t"/>
            </a:scene3d>
            <a:sp3d prstMaterial="metal"/>
          </c:spPr>
          <c:invertIfNegative val="0"/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woPt" dir="t"/>
              </a:scene3d>
              <a:sp3d prstMaterial="metal"/>
            </c:spPr>
            <c:extLst>
              <c:ext xmlns:c16="http://schemas.microsoft.com/office/drawing/2014/chart" uri="{C3380CC4-5D6E-409C-BE32-E72D297353CC}">
                <c16:uniqueId val="{00000000-E658-4DE2-AAD8-BAC8646EAD08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woPt" dir="t"/>
              </a:scene3d>
              <a:sp3d prstMaterial="metal"/>
            </c:spPr>
            <c:extLst>
              <c:ext xmlns:c16="http://schemas.microsoft.com/office/drawing/2014/chart" uri="{C3380CC4-5D6E-409C-BE32-E72D297353CC}">
                <c16:uniqueId val="{00000001-E658-4DE2-AAD8-BAC8646EAD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DADOS!$D$88:$P$88</c15:sqref>
                  </c15:fullRef>
                </c:ext>
              </c:extLst>
              <c:f>DADOS!$E$88:$P$88</c:f>
              <c:strCache>
                <c:ptCount val="12"/>
                <c:pt idx="0">
                  <c:v>jul-18</c:v>
                </c:pt>
                <c:pt idx="1">
                  <c:v>ago-18</c:v>
                </c:pt>
                <c:pt idx="2">
                  <c:v>set-18</c:v>
                </c:pt>
                <c:pt idx="3">
                  <c:v>out-18</c:v>
                </c:pt>
                <c:pt idx="4">
                  <c:v>nov-18</c:v>
                </c:pt>
                <c:pt idx="5">
                  <c:v>dez-18</c:v>
                </c:pt>
                <c:pt idx="6">
                  <c:v>jan-19</c:v>
                </c:pt>
                <c:pt idx="7">
                  <c:v>fev-19</c:v>
                </c:pt>
                <c:pt idx="8">
                  <c:v>mar-19</c:v>
                </c:pt>
                <c:pt idx="9">
                  <c:v>abr-19</c:v>
                </c:pt>
                <c:pt idx="10">
                  <c:v>mai-19</c:v>
                </c:pt>
                <c:pt idx="11">
                  <c:v>jun-19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DADOS!$D$90:$P$90</c15:sqref>
                  </c15:fullRef>
                </c:ext>
              </c:extLst>
              <c:f>DADOS!$E$90:$P$90</c:f>
              <c:numCache>
                <c:formatCode>0.00</c:formatCode>
                <c:ptCount val="12"/>
                <c:pt idx="0">
                  <c:v>192.41501988540614</c:v>
                </c:pt>
                <c:pt idx="1">
                  <c:v>197.26179586563313</c:v>
                </c:pt>
                <c:pt idx="2">
                  <c:v>174.90820918487188</c:v>
                </c:pt>
                <c:pt idx="3">
                  <c:v>191.93736859458375</c:v>
                </c:pt>
                <c:pt idx="4">
                  <c:v>160.42627999261725</c:v>
                </c:pt>
                <c:pt idx="5">
                  <c:v>136.74</c:v>
                </c:pt>
                <c:pt idx="6">
                  <c:v>155</c:v>
                </c:pt>
                <c:pt idx="7">
                  <c:v>173.2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0-4E2E-A0F9-B0283597C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652574008"/>
        <c:axId val="652574336"/>
      </c:barChart>
      <c:lineChart>
        <c:grouping val="standard"/>
        <c:varyColors val="0"/>
        <c:ser>
          <c:idx val="1"/>
          <c:order val="1"/>
          <c:tx>
            <c:v>META</c:v>
          </c:tx>
          <c:spPr>
            <a:ln w="222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DADOS!$D$88:$P$88</c15:sqref>
                  </c15:fullRef>
                </c:ext>
              </c:extLst>
              <c:f>DADOS!$E$88:$P$88</c:f>
              <c:strCache>
                <c:ptCount val="12"/>
                <c:pt idx="0">
                  <c:v>jul-18</c:v>
                </c:pt>
                <c:pt idx="1">
                  <c:v>ago-18</c:v>
                </c:pt>
                <c:pt idx="2">
                  <c:v>set-18</c:v>
                </c:pt>
                <c:pt idx="3">
                  <c:v>out-18</c:v>
                </c:pt>
                <c:pt idx="4">
                  <c:v>nov-18</c:v>
                </c:pt>
                <c:pt idx="5">
                  <c:v>dez-18</c:v>
                </c:pt>
                <c:pt idx="6">
                  <c:v>jan-19</c:v>
                </c:pt>
                <c:pt idx="7">
                  <c:v>fev-19</c:v>
                </c:pt>
                <c:pt idx="8">
                  <c:v>mar-19</c:v>
                </c:pt>
                <c:pt idx="9">
                  <c:v>abr-19</c:v>
                </c:pt>
                <c:pt idx="10">
                  <c:v>mai-19</c:v>
                </c:pt>
                <c:pt idx="11">
                  <c:v>jun-19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DADOS!$D$91:$P$91</c15:sqref>
                  </c15:fullRef>
                </c:ext>
              </c:extLst>
              <c:f>DADOS!$E$91:$P$91</c:f>
              <c:numCache>
                <c:formatCode>0.00</c:formatCode>
                <c:ptCount val="12"/>
                <c:pt idx="0">
                  <c:v>159</c:v>
                </c:pt>
                <c:pt idx="1">
                  <c:v>159</c:v>
                </c:pt>
                <c:pt idx="2">
                  <c:v>159</c:v>
                </c:pt>
                <c:pt idx="3">
                  <c:v>160</c:v>
                </c:pt>
                <c:pt idx="4">
                  <c:v>160</c:v>
                </c:pt>
                <c:pt idx="5">
                  <c:v>160</c:v>
                </c:pt>
                <c:pt idx="6">
                  <c:v>161</c:v>
                </c:pt>
                <c:pt idx="7">
                  <c:v>161</c:v>
                </c:pt>
                <c:pt idx="8">
                  <c:v>161</c:v>
                </c:pt>
                <c:pt idx="9">
                  <c:v>162</c:v>
                </c:pt>
                <c:pt idx="10">
                  <c:v>162</c:v>
                </c:pt>
                <c:pt idx="11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0-4E2E-A0F9-B0283597C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408016"/>
        <c:axId val="602407688"/>
      </c:lineChart>
      <c:dateAx>
        <c:axId val="652574008"/>
        <c:scaling>
          <c:orientation val="minMax"/>
        </c:scaling>
        <c:delete val="0"/>
        <c:axPos val="b"/>
        <c:numFmt formatCode="[$-416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2574336"/>
        <c:crosses val="autoZero"/>
        <c:auto val="1"/>
        <c:lblOffset val="100"/>
        <c:baseTimeUnit val="months"/>
      </c:dateAx>
      <c:valAx>
        <c:axId val="652574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2574008"/>
        <c:crosses val="autoZero"/>
        <c:crossBetween val="between"/>
      </c:valAx>
      <c:valAx>
        <c:axId val="60240768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2408016"/>
        <c:crosses val="max"/>
        <c:crossBetween val="between"/>
      </c:valAx>
      <c:dateAx>
        <c:axId val="602408016"/>
        <c:scaling>
          <c:orientation val="minMax"/>
        </c:scaling>
        <c:delete val="1"/>
        <c:axPos val="b"/>
        <c:numFmt formatCode="[$-416]mmm\-yy;@" sourceLinked="1"/>
        <c:majorTickMark val="out"/>
        <c:minorTickMark val="none"/>
        <c:tickLblPos val="nextTo"/>
        <c:crossAx val="602407688"/>
        <c:crosses val="autoZero"/>
        <c:auto val="1"/>
        <c:lblOffset val="100"/>
        <c:baseTimeUnit val="months"/>
      </c:date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MTTR (h)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DADOS!$E$88:$P$88</c:f>
              <c:numCache>
                <c:formatCode>[$-416]mmm\-yy;@</c:formatCode>
                <c:ptCount val="1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</c:numCache>
            </c:numRef>
          </c:cat>
          <c:val>
            <c:numRef>
              <c:f>DADOS!$E$95:$P$95</c:f>
              <c:numCache>
                <c:formatCode>0.00</c:formatCode>
                <c:ptCount val="12"/>
                <c:pt idx="0">
                  <c:v>1.5906656555443219</c:v>
                </c:pt>
                <c:pt idx="1">
                  <c:v>1.0792403100775196</c:v>
                </c:pt>
                <c:pt idx="2">
                  <c:v>0.74723185341789955</c:v>
                </c:pt>
                <c:pt idx="3">
                  <c:v>0.9172645726366655</c:v>
                </c:pt>
                <c:pt idx="4">
                  <c:v>1.2240511566383678</c:v>
                </c:pt>
                <c:pt idx="5">
                  <c:v>0.29468346253230066</c:v>
                </c:pt>
                <c:pt idx="6">
                  <c:v>0.53</c:v>
                </c:pt>
                <c:pt idx="7">
                  <c:v>0.8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1-4CB3-B8E4-F3BC7ED4E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652574008"/>
        <c:axId val="652574336"/>
      </c:barChart>
      <c:lineChart>
        <c:grouping val="standard"/>
        <c:varyColors val="0"/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DADOS!$E$88:$P$88</c:f>
              <c:numCache>
                <c:formatCode>[$-416]mmm\-yy;@</c:formatCode>
                <c:ptCount val="1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</c:numCache>
            </c:numRef>
          </c:cat>
          <c:val>
            <c:numRef>
              <c:f>DADOS!$E$96:$P$96</c:f>
              <c:numCache>
                <c:formatCode>0.00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1.9</c:v>
                </c:pt>
                <c:pt idx="4">
                  <c:v>1.9</c:v>
                </c:pt>
                <c:pt idx="5">
                  <c:v>1.9</c:v>
                </c:pt>
                <c:pt idx="6">
                  <c:v>1.8</c:v>
                </c:pt>
                <c:pt idx="7">
                  <c:v>1.8</c:v>
                </c:pt>
                <c:pt idx="8">
                  <c:v>1.8</c:v>
                </c:pt>
                <c:pt idx="9">
                  <c:v>1.7</c:v>
                </c:pt>
                <c:pt idx="10">
                  <c:v>1.7</c:v>
                </c:pt>
                <c:pt idx="11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41-4CB3-B8E4-F3BC7ED4E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393192"/>
        <c:axId val="618397128"/>
      </c:lineChart>
      <c:dateAx>
        <c:axId val="652574008"/>
        <c:scaling>
          <c:orientation val="minMax"/>
        </c:scaling>
        <c:delete val="0"/>
        <c:axPos val="b"/>
        <c:numFmt formatCode="[$-416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2574336"/>
        <c:crosses val="autoZero"/>
        <c:auto val="1"/>
        <c:lblOffset val="100"/>
        <c:baseTimeUnit val="months"/>
      </c:dateAx>
      <c:valAx>
        <c:axId val="65257433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2574008"/>
        <c:crosses val="autoZero"/>
        <c:crossBetween val="between"/>
      </c:valAx>
      <c:valAx>
        <c:axId val="618397128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8393192"/>
        <c:crosses val="max"/>
        <c:crossBetween val="between"/>
      </c:valAx>
      <c:dateAx>
        <c:axId val="618393192"/>
        <c:scaling>
          <c:orientation val="minMax"/>
        </c:scaling>
        <c:delete val="1"/>
        <c:axPos val="b"/>
        <c:numFmt formatCode="[$-416]mmm\-yy;@" sourceLinked="1"/>
        <c:majorTickMark val="out"/>
        <c:minorTickMark val="none"/>
        <c:tickLblPos val="nextTo"/>
        <c:crossAx val="618397128"/>
        <c:crosses val="autoZero"/>
        <c:auto val="1"/>
        <c:lblOffset val="100"/>
        <c:baseTimeUnit val="months"/>
        <c:majorUnit val="1"/>
        <c:minorUnit val="1"/>
      </c:dateAx>
      <c:spPr>
        <a:pattFill prst="ltDnDiag">
          <a:fgClr>
            <a:srgbClr val="000000">
              <a:alpha val="0"/>
            </a:srgbClr>
          </a:fgClr>
          <a:bgClr>
            <a:srgbClr val="FFFFFF"/>
          </a:bgClr>
        </a:pattFill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DISPONIBILIDADE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DADOS!$E$88:$P$88</c:f>
              <c:numCache>
                <c:formatCode>[$-416]mmm\-yy;@</c:formatCode>
                <c:ptCount val="1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</c:numCache>
            </c:numRef>
          </c:cat>
          <c:val>
            <c:numRef>
              <c:f>DADOS!$E$100:$P$100</c:f>
              <c:numCache>
                <c:formatCode>0%</c:formatCode>
                <c:ptCount val="12"/>
                <c:pt idx="0">
                  <c:v>0.99180093278653636</c:v>
                </c:pt>
                <c:pt idx="1">
                  <c:v>0.99455866354796385</c:v>
                </c:pt>
                <c:pt idx="2">
                  <c:v>0.99574603639374304</c:v>
                </c:pt>
                <c:pt idx="3">
                  <c:v>0.99524375143302191</c:v>
                </c:pt>
                <c:pt idx="4">
                  <c:v>0.9923223683119996</c:v>
                </c:pt>
                <c:pt idx="5">
                  <c:v>0.99790000000000001</c:v>
                </c:pt>
                <c:pt idx="6">
                  <c:v>0.99660000000000004</c:v>
                </c:pt>
                <c:pt idx="7">
                  <c:v>0.99539999999999995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F8-4AAC-803C-AA2A7F5FF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652574008"/>
        <c:axId val="652574336"/>
      </c:barChart>
      <c:lineChart>
        <c:grouping val="standard"/>
        <c:varyColors val="0"/>
        <c:ser>
          <c:idx val="1"/>
          <c:order val="1"/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DADOS!$E$88:$P$88</c:f>
              <c:numCache>
                <c:formatCode>[$-416]mmm\-yy;@</c:formatCode>
                <c:ptCount val="1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</c:numCache>
            </c:numRef>
          </c:cat>
          <c:val>
            <c:numRef>
              <c:f>DADOS!$E$101:$P$101</c:f>
              <c:numCache>
                <c:formatCode>0%</c:formatCode>
                <c:ptCount val="12"/>
                <c:pt idx="0">
                  <c:v>0.98757763975155277</c:v>
                </c:pt>
                <c:pt idx="1">
                  <c:v>0.98757763975155277</c:v>
                </c:pt>
                <c:pt idx="2">
                  <c:v>0.98757763975155277</c:v>
                </c:pt>
                <c:pt idx="3">
                  <c:v>0.9882643607164916</c:v>
                </c:pt>
                <c:pt idx="4">
                  <c:v>0.9882643607164916</c:v>
                </c:pt>
                <c:pt idx="5">
                  <c:v>0.98518171892060513</c:v>
                </c:pt>
                <c:pt idx="6">
                  <c:v>0.98758963044677328</c:v>
                </c:pt>
                <c:pt idx="7">
                  <c:v>0.98894348894348882</c:v>
                </c:pt>
                <c:pt idx="8">
                  <c:v>0.98894348894348882</c:v>
                </c:pt>
                <c:pt idx="9">
                  <c:v>0.98961514966401964</c:v>
                </c:pt>
                <c:pt idx="10">
                  <c:v>0.98961514966401964</c:v>
                </c:pt>
                <c:pt idx="11">
                  <c:v>0.98961514966401964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F8-4AAC-803C-AA2A7F5FF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392864"/>
        <c:axId val="618391224"/>
      </c:lineChart>
      <c:dateAx>
        <c:axId val="652574008"/>
        <c:scaling>
          <c:orientation val="minMax"/>
        </c:scaling>
        <c:delete val="0"/>
        <c:axPos val="b"/>
        <c:numFmt formatCode="[$-416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2574336"/>
        <c:crosses val="autoZero"/>
        <c:auto val="1"/>
        <c:lblOffset val="100"/>
        <c:baseTimeUnit val="months"/>
      </c:dateAx>
      <c:valAx>
        <c:axId val="652574336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2574008"/>
        <c:crosses val="autoZero"/>
        <c:crossBetween val="between"/>
      </c:valAx>
      <c:valAx>
        <c:axId val="618391224"/>
        <c:scaling>
          <c:orientation val="minMax"/>
          <c:max val="1"/>
          <c:min val="0.92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8392864"/>
        <c:crosses val="max"/>
        <c:crossBetween val="between"/>
      </c:valAx>
      <c:dateAx>
        <c:axId val="618392864"/>
        <c:scaling>
          <c:orientation val="minMax"/>
        </c:scaling>
        <c:delete val="1"/>
        <c:axPos val="b"/>
        <c:numFmt formatCode="[$-416]mmm\-yy;@" sourceLinked="1"/>
        <c:majorTickMark val="out"/>
        <c:minorTickMark val="none"/>
        <c:tickLblPos val="nextTo"/>
        <c:crossAx val="618391224"/>
        <c:crosses val="autoZero"/>
        <c:auto val="1"/>
        <c:lblOffset val="100"/>
        <c:baseTimeUnit val="months"/>
        <c:majorUnit val="1"/>
        <c:minorUnit val="1"/>
      </c:date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Execução</a:t>
            </a:r>
            <a:r>
              <a:rPr lang="en-US" baseline="0"/>
              <a:t> preventiva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414274595114272"/>
          <c:y val="0.31428605907020246"/>
          <c:w val="0.7917145080977146"/>
          <c:h val="0.3445850303194859"/>
        </c:manualLayout>
      </c:layout>
      <c:barChart>
        <c:barDir val="col"/>
        <c:grouping val="clustered"/>
        <c:varyColors val="0"/>
        <c:ser>
          <c:idx val="1"/>
          <c:order val="1"/>
          <c:tx>
            <c:v>ÍNDICE EXEC</c:v>
          </c:tx>
          <c:spPr>
            <a:solidFill>
              <a:schemeClr val="accent2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DADOS!$A$5:$A$16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DADOS!$D$5:$D$16</c:f>
              <c:numCache>
                <c:formatCode>0.00%</c:formatCode>
                <c:ptCount val="12"/>
                <c:pt idx="0">
                  <c:v>1</c:v>
                </c:pt>
                <c:pt idx="1">
                  <c:v>0.9375</c:v>
                </c:pt>
                <c:pt idx="2">
                  <c:v>0.9</c:v>
                </c:pt>
                <c:pt idx="3">
                  <c:v>1</c:v>
                </c:pt>
                <c:pt idx="4">
                  <c:v>0.92307692307692313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8-4B4D-9676-96C9BD3AD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652574008"/>
        <c:axId val="6525743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DADOS!$A$5:$A$16</c15:sqref>
                        </c15:formulaRef>
                      </c:ext>
                    </c:extLst>
                    <c:strCache>
                      <c:ptCount val="12"/>
                      <c:pt idx="0">
                        <c:v>JUL</c:v>
                      </c:pt>
                      <c:pt idx="1">
                        <c:v>AGO</c:v>
                      </c:pt>
                      <c:pt idx="2">
                        <c:v>SET</c:v>
                      </c:pt>
                      <c:pt idx="3">
                        <c:v>OUT</c:v>
                      </c:pt>
                      <c:pt idx="4">
                        <c:v>NOV</c:v>
                      </c:pt>
                      <c:pt idx="5">
                        <c:v>DEZ</c:v>
                      </c:pt>
                      <c:pt idx="6">
                        <c:v>JAN</c:v>
                      </c:pt>
                      <c:pt idx="7">
                        <c:v>FEV</c:v>
                      </c:pt>
                      <c:pt idx="8">
                        <c:v>MAR</c:v>
                      </c:pt>
                      <c:pt idx="9">
                        <c:v>ABR</c:v>
                      </c:pt>
                      <c:pt idx="10">
                        <c:v>MAI</c:v>
                      </c:pt>
                      <c:pt idx="11">
                        <c:v>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DADOS!$B$5:$B$16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24</c:v>
                      </c:pt>
                      <c:pt idx="1">
                        <c:v>16</c:v>
                      </c:pt>
                      <c:pt idx="2">
                        <c:v>20</c:v>
                      </c:pt>
                      <c:pt idx="3">
                        <c:v>35</c:v>
                      </c:pt>
                      <c:pt idx="4">
                        <c:v>13</c:v>
                      </c:pt>
                      <c:pt idx="5">
                        <c:v>12</c:v>
                      </c:pt>
                      <c:pt idx="6">
                        <c:v>9</c:v>
                      </c:pt>
                      <c:pt idx="7">
                        <c:v>15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03D8-4B4D-9676-96C9BD3AD8E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v>META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3D8-4B4D-9676-96C9BD3AD8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DADOS!$A$5:$A$16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DADOS!$E$5:$E$16</c:f>
              <c:numCache>
                <c:formatCode>0.00%</c:formatCode>
                <c:ptCount val="12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D8-4B4D-9676-96C9BD3AD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635440"/>
        <c:axId val="600629208"/>
      </c:lineChart>
      <c:catAx>
        <c:axId val="652574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2574336"/>
        <c:crosses val="autoZero"/>
        <c:auto val="1"/>
        <c:lblAlgn val="ctr"/>
        <c:lblOffset val="100"/>
        <c:noMultiLvlLbl val="0"/>
      </c:catAx>
      <c:valAx>
        <c:axId val="65257433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2574008"/>
        <c:crosses val="autoZero"/>
        <c:crossBetween val="between"/>
      </c:valAx>
      <c:valAx>
        <c:axId val="600629208"/>
        <c:scaling>
          <c:orientation val="minMax"/>
          <c:max val="1.2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0635440"/>
        <c:crosses val="max"/>
        <c:crossBetween val="between"/>
      </c:valAx>
      <c:catAx>
        <c:axId val="600635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0629208"/>
        <c:crosses val="autoZero"/>
        <c:auto val="1"/>
        <c:lblAlgn val="ctr"/>
        <c:lblOffset val="100"/>
        <c:noMultiLvlLbl val="0"/>
      </c:catAx>
      <c:spPr>
        <a:pattFill prst="ltDnDiag">
          <a:fgClr>
            <a:srgbClr val="000000">
              <a:alpha val="0"/>
            </a:srgbClr>
          </a:fgClr>
          <a:bgClr>
            <a:srgbClr val="FFFFFF"/>
          </a:bgClr>
        </a:pattFill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Consumo</a:t>
            </a:r>
            <a:r>
              <a:rPr lang="pt-BR" baseline="0"/>
              <a:t> Água Poço (m³)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DADOS!$C$108:$C$138</c:f>
              <c:numCache>
                <c:formatCode>m/d/yyyy</c:formatCode>
                <c:ptCount val="31"/>
                <c:pt idx="0">
                  <c:v>43525</c:v>
                </c:pt>
                <c:pt idx="1">
                  <c:v>43526</c:v>
                </c:pt>
                <c:pt idx="2">
                  <c:v>43527</c:v>
                </c:pt>
                <c:pt idx="3">
                  <c:v>43528</c:v>
                </c:pt>
                <c:pt idx="4">
                  <c:v>43529</c:v>
                </c:pt>
                <c:pt idx="5">
                  <c:v>43530</c:v>
                </c:pt>
                <c:pt idx="6">
                  <c:v>43531</c:v>
                </c:pt>
                <c:pt idx="7">
                  <c:v>43532</c:v>
                </c:pt>
                <c:pt idx="8">
                  <c:v>43533</c:v>
                </c:pt>
                <c:pt idx="9">
                  <c:v>43534</c:v>
                </c:pt>
                <c:pt idx="10">
                  <c:v>43535</c:v>
                </c:pt>
                <c:pt idx="11">
                  <c:v>43536</c:v>
                </c:pt>
                <c:pt idx="12">
                  <c:v>43537</c:v>
                </c:pt>
                <c:pt idx="13">
                  <c:v>43538</c:v>
                </c:pt>
                <c:pt idx="14">
                  <c:v>43539</c:v>
                </c:pt>
                <c:pt idx="15">
                  <c:v>43540</c:v>
                </c:pt>
                <c:pt idx="16">
                  <c:v>43541</c:v>
                </c:pt>
                <c:pt idx="17">
                  <c:v>43542</c:v>
                </c:pt>
                <c:pt idx="18">
                  <c:v>43543</c:v>
                </c:pt>
                <c:pt idx="19">
                  <c:v>43544</c:v>
                </c:pt>
                <c:pt idx="20">
                  <c:v>43545</c:v>
                </c:pt>
                <c:pt idx="21">
                  <c:v>43546</c:v>
                </c:pt>
                <c:pt idx="22">
                  <c:v>43547</c:v>
                </c:pt>
                <c:pt idx="23">
                  <c:v>43548</c:v>
                </c:pt>
                <c:pt idx="24">
                  <c:v>43549</c:v>
                </c:pt>
                <c:pt idx="25">
                  <c:v>43550</c:v>
                </c:pt>
                <c:pt idx="26">
                  <c:v>43551</c:v>
                </c:pt>
                <c:pt idx="27">
                  <c:v>43552</c:v>
                </c:pt>
                <c:pt idx="28">
                  <c:v>43553</c:v>
                </c:pt>
                <c:pt idx="29">
                  <c:v>43554</c:v>
                </c:pt>
                <c:pt idx="30">
                  <c:v>43555</c:v>
                </c:pt>
              </c:numCache>
            </c:numRef>
          </c:cat>
          <c:val>
            <c:numRef>
              <c:f>DADOS!$E$108:$E$138</c:f>
              <c:numCache>
                <c:formatCode>0</c:formatCode>
                <c:ptCount val="3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3.3</c:v>
                </c:pt>
                <c:pt idx="4">
                  <c:v>4.2</c:v>
                </c:pt>
                <c:pt idx="5">
                  <c:v>3.6</c:v>
                </c:pt>
                <c:pt idx="6">
                  <c:v>2.4</c:v>
                </c:pt>
                <c:pt idx="7">
                  <c:v>4.0999999999999996</c:v>
                </c:pt>
                <c:pt idx="8">
                  <c:v>0</c:v>
                </c:pt>
                <c:pt idx="9">
                  <c:v>0</c:v>
                </c:pt>
                <c:pt idx="10">
                  <c:v>5.9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C0C-4FC0-AA03-833707ECC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490704"/>
        <c:axId val="764487096"/>
      </c:lineChart>
      <c:dateAx>
        <c:axId val="764490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4487096"/>
        <c:crosses val="autoZero"/>
        <c:auto val="1"/>
        <c:lblOffset val="100"/>
        <c:baseTimeUnit val="days"/>
      </c:dateAx>
      <c:valAx>
        <c:axId val="764487096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76449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Medição Cloro (mg/l)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DADOS!$B$142</c:f>
              <c:strCache>
                <c:ptCount val="1"/>
                <c:pt idx="0">
                  <c:v>Medição mg/l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DADOS!$A$143:$A$174</c:f>
              <c:numCache>
                <c:formatCode>m/d/yyyy</c:formatCode>
                <c:ptCount val="32"/>
                <c:pt idx="0">
                  <c:v>43497</c:v>
                </c:pt>
                <c:pt idx="1">
                  <c:v>43498</c:v>
                </c:pt>
                <c:pt idx="2">
                  <c:v>43499</c:v>
                </c:pt>
                <c:pt idx="3">
                  <c:v>43500</c:v>
                </c:pt>
                <c:pt idx="4">
                  <c:v>43501</c:v>
                </c:pt>
                <c:pt idx="5">
                  <c:v>43502</c:v>
                </c:pt>
                <c:pt idx="6">
                  <c:v>43503</c:v>
                </c:pt>
                <c:pt idx="7">
                  <c:v>43504</c:v>
                </c:pt>
                <c:pt idx="8">
                  <c:v>43505</c:v>
                </c:pt>
                <c:pt idx="9">
                  <c:v>43506</c:v>
                </c:pt>
                <c:pt idx="10">
                  <c:v>43507</c:v>
                </c:pt>
                <c:pt idx="11">
                  <c:v>43508</c:v>
                </c:pt>
                <c:pt idx="12">
                  <c:v>43509</c:v>
                </c:pt>
                <c:pt idx="13">
                  <c:v>43510</c:v>
                </c:pt>
                <c:pt idx="14">
                  <c:v>43511</c:v>
                </c:pt>
                <c:pt idx="15">
                  <c:v>43512</c:v>
                </c:pt>
                <c:pt idx="16">
                  <c:v>43513</c:v>
                </c:pt>
                <c:pt idx="17">
                  <c:v>43514</c:v>
                </c:pt>
                <c:pt idx="18">
                  <c:v>43515</c:v>
                </c:pt>
                <c:pt idx="19">
                  <c:v>43516</c:v>
                </c:pt>
                <c:pt idx="20">
                  <c:v>43517</c:v>
                </c:pt>
                <c:pt idx="21">
                  <c:v>43518</c:v>
                </c:pt>
                <c:pt idx="22">
                  <c:v>43519</c:v>
                </c:pt>
                <c:pt idx="23">
                  <c:v>43520</c:v>
                </c:pt>
                <c:pt idx="24">
                  <c:v>43521</c:v>
                </c:pt>
                <c:pt idx="25">
                  <c:v>43522</c:v>
                </c:pt>
                <c:pt idx="26">
                  <c:v>43523</c:v>
                </c:pt>
                <c:pt idx="27">
                  <c:v>43524</c:v>
                </c:pt>
                <c:pt idx="28">
                  <c:v>43525</c:v>
                </c:pt>
                <c:pt idx="29">
                  <c:v>43526</c:v>
                </c:pt>
                <c:pt idx="30">
                  <c:v>43527</c:v>
                </c:pt>
              </c:numCache>
            </c:numRef>
          </c:cat>
          <c:val>
            <c:numRef>
              <c:f>DADOS!$B$143:$B$174</c:f>
              <c:numCache>
                <c:formatCode>0.00</c:formatCode>
                <c:ptCount val="32"/>
                <c:pt idx="0">
                  <c:v>1.73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</c:v>
                </c:pt>
                <c:pt idx="6">
                  <c:v>0.36</c:v>
                </c:pt>
                <c:pt idx="7">
                  <c:v>1.33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A7A-4914-80DC-74CDAF27D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3444864"/>
        <c:axId val="763448472"/>
      </c:lineChart>
      <c:dateAx>
        <c:axId val="7634448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3448472"/>
        <c:crosses val="autoZero"/>
        <c:auto val="1"/>
        <c:lblOffset val="100"/>
        <c:baseTimeUnit val="days"/>
      </c:dateAx>
      <c:valAx>
        <c:axId val="763448472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76344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1">
                <a:solidFill>
                  <a:schemeClr val="tx1">
                    <a:lumMod val="50000"/>
                    <a:lumOff val="50000"/>
                  </a:schemeClr>
                </a:solidFill>
                <a:latin typeface="+mj-lt"/>
              </a:rPr>
              <a:t>Apropriação de Horas (h)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705930769420984E-2"/>
          <c:y val="0.36061220195576821"/>
          <c:w val="0.85864131721085335"/>
          <c:h val="0.279812175376812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DADOS!$A$47:$C$47</c:f>
              <c:strCache>
                <c:ptCount val="3"/>
                <c:pt idx="0">
                  <c:v>Horas Apropriadas Total</c:v>
                </c:pt>
              </c:strCache>
            </c:strRef>
          </c:tx>
          <c:spPr>
            <a:solidFill>
              <a:srgbClr val="FF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DADOS!$D$46:$O$46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DADOS!$D$47:$O$47</c:f>
              <c:numCache>
                <c:formatCode>_(* #,##0.00_);_(* \(#,##0.00\);_(* "-"??_);_(@_)</c:formatCode>
                <c:ptCount val="12"/>
                <c:pt idx="0">
                  <c:v>1283.5700000000002</c:v>
                </c:pt>
                <c:pt idx="1">
                  <c:v>1474.6729999999998</c:v>
                </c:pt>
                <c:pt idx="2">
                  <c:v>1646.75</c:v>
                </c:pt>
                <c:pt idx="3">
                  <c:v>1284.4699999999998</c:v>
                </c:pt>
                <c:pt idx="4">
                  <c:v>1478.537</c:v>
                </c:pt>
                <c:pt idx="5">
                  <c:v>1385.42</c:v>
                </c:pt>
                <c:pt idx="6">
                  <c:v>1228.1500000000001</c:v>
                </c:pt>
                <c:pt idx="7">
                  <c:v>1371.78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F7-441C-92CF-6364D6C69A99}"/>
            </c:ext>
          </c:extLst>
        </c:ser>
        <c:ser>
          <c:idx val="1"/>
          <c:order val="1"/>
          <c:tx>
            <c:strRef>
              <c:f>DADOS!$A$48:$C$48</c:f>
              <c:strCache>
                <c:ptCount val="3"/>
                <c:pt idx="0">
                  <c:v>Horas Disponível Total</c:v>
                </c:pt>
              </c:strCache>
            </c:strRef>
          </c:tx>
          <c:spPr>
            <a:solidFill>
              <a:srgbClr val="33CC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DADOS!$D$46:$O$46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DADOS!$D$48:$O$48</c:f>
              <c:numCache>
                <c:formatCode>_(* #,##0.00_);_(* \(#,##0.00\);_(* "-"??_);_(@_)</c:formatCode>
                <c:ptCount val="12"/>
                <c:pt idx="0">
                  <c:v>1548.8</c:v>
                </c:pt>
                <c:pt idx="1">
                  <c:v>1704</c:v>
                </c:pt>
                <c:pt idx="2">
                  <c:v>1736</c:v>
                </c:pt>
                <c:pt idx="3">
                  <c:v>1550</c:v>
                </c:pt>
                <c:pt idx="4">
                  <c:v>1565.65</c:v>
                </c:pt>
                <c:pt idx="5">
                  <c:v>1441</c:v>
                </c:pt>
                <c:pt idx="6">
                  <c:v>1490</c:v>
                </c:pt>
                <c:pt idx="7">
                  <c:v>1604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F7-441C-92CF-6364D6C69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796074248"/>
        <c:axId val="796075232"/>
      </c:barChart>
      <c:lineChart>
        <c:grouping val="standard"/>
        <c:varyColors val="0"/>
        <c:ser>
          <c:idx val="2"/>
          <c:order val="2"/>
          <c:tx>
            <c:strRef>
              <c:f>DADOS!$A$49:$C$49</c:f>
              <c:strCache>
                <c:ptCount val="3"/>
                <c:pt idx="0">
                  <c:v>(%)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DADOS!$D$46:$O$46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DADOS!$D$49:$O$49</c:f>
              <c:numCache>
                <c:formatCode>_(* #,##0.00_);_(* \(#,##0.00\);_(* "-"??_);_(@_)</c:formatCode>
                <c:ptCount val="12"/>
                <c:pt idx="0">
                  <c:v>0.82875129132231418</c:v>
                </c:pt>
                <c:pt idx="1">
                  <c:v>0.86541842723004681</c:v>
                </c:pt>
                <c:pt idx="2">
                  <c:v>0.94858870967741937</c:v>
                </c:pt>
                <c:pt idx="3">
                  <c:v>0.82869032258064501</c:v>
                </c:pt>
                <c:pt idx="4">
                  <c:v>0.94435985054130867</c:v>
                </c:pt>
                <c:pt idx="5">
                  <c:v>0.96142956280360869</c:v>
                </c:pt>
                <c:pt idx="6">
                  <c:v>0.824261744966443</c:v>
                </c:pt>
                <c:pt idx="7">
                  <c:v>0.85522443890274313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F7-441C-92CF-6364D6C69A99}"/>
            </c:ext>
          </c:extLst>
        </c:ser>
        <c:ser>
          <c:idx val="3"/>
          <c:order val="3"/>
          <c:tx>
            <c:strRef>
              <c:f>DADOS!$A$50:$C$50</c:f>
              <c:strCache>
                <c:ptCount val="3"/>
                <c:pt idx="0">
                  <c:v>Meta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DADOS!$D$46:$O$46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DADOS!$D$50:$O$50</c:f>
              <c:numCache>
                <c:formatCode>_(* #,##0.00_);_(* \(#,##0.00\);_(* "-"??_);_(@_)</c:formatCode>
                <c:ptCount val="12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F7-441C-92CF-6364D6C69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41920"/>
        <c:axId val="791547824"/>
      </c:lineChart>
      <c:catAx>
        <c:axId val="796074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6075232"/>
        <c:crosses val="autoZero"/>
        <c:auto val="1"/>
        <c:lblAlgn val="ctr"/>
        <c:lblOffset val="100"/>
        <c:noMultiLvlLbl val="0"/>
      </c:catAx>
      <c:valAx>
        <c:axId val="79607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6074248"/>
        <c:crosses val="autoZero"/>
        <c:crossBetween val="between"/>
      </c:valAx>
      <c:valAx>
        <c:axId val="791547824"/>
        <c:scaling>
          <c:orientation val="minMax"/>
        </c:scaling>
        <c:delete val="0"/>
        <c:axPos val="r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541920"/>
        <c:crosses val="max"/>
        <c:crossBetween val="between"/>
      </c:valAx>
      <c:catAx>
        <c:axId val="791541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1547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>
                <a:solidFill>
                  <a:schemeClr val="tx1">
                    <a:lumMod val="50000"/>
                    <a:lumOff val="50000"/>
                  </a:schemeClr>
                </a:solidFill>
              </a:rPr>
              <a:t>Cumprimento de OS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tx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9528709146098521E-2"/>
          <c:y val="0.18300925925925926"/>
          <c:w val="0.91040536998699162"/>
          <c:h val="0.668280839895013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DADOS!$A$55:$C$55</c:f>
              <c:strCache>
                <c:ptCount val="3"/>
                <c:pt idx="0">
                  <c:v>Aberta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DADOS!$D$54:$O$54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DADOS!$D$55:$O$55</c:f>
              <c:numCache>
                <c:formatCode>General</c:formatCode>
                <c:ptCount val="12"/>
                <c:pt idx="0">
                  <c:v>285</c:v>
                </c:pt>
                <c:pt idx="1">
                  <c:v>305</c:v>
                </c:pt>
                <c:pt idx="2">
                  <c:v>265</c:v>
                </c:pt>
                <c:pt idx="3">
                  <c:v>216</c:v>
                </c:pt>
                <c:pt idx="4">
                  <c:v>226</c:v>
                </c:pt>
                <c:pt idx="5">
                  <c:v>143</c:v>
                </c:pt>
                <c:pt idx="6">
                  <c:v>183</c:v>
                </c:pt>
                <c:pt idx="7">
                  <c:v>251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41-457A-872A-E65BFC8DAB4A}"/>
            </c:ext>
          </c:extLst>
        </c:ser>
        <c:ser>
          <c:idx val="1"/>
          <c:order val="1"/>
          <c:tx>
            <c:strRef>
              <c:f>DADOS!$A$56:$C$56</c:f>
              <c:strCache>
                <c:ptCount val="3"/>
                <c:pt idx="0">
                  <c:v>Encerrada</c:v>
                </c:pt>
              </c:strCache>
            </c:strRef>
          </c:tx>
          <c:spPr>
            <a:solidFill>
              <a:srgbClr val="33CC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DADOS!$D$54:$O$54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DADOS!$D$56:$O$56</c:f>
              <c:numCache>
                <c:formatCode>General</c:formatCode>
                <c:ptCount val="12"/>
                <c:pt idx="0">
                  <c:v>223</c:v>
                </c:pt>
                <c:pt idx="1">
                  <c:v>303</c:v>
                </c:pt>
                <c:pt idx="2">
                  <c:v>236</c:v>
                </c:pt>
                <c:pt idx="3">
                  <c:v>225</c:v>
                </c:pt>
                <c:pt idx="4">
                  <c:v>223</c:v>
                </c:pt>
                <c:pt idx="5">
                  <c:v>158</c:v>
                </c:pt>
                <c:pt idx="6">
                  <c:v>190</c:v>
                </c:pt>
                <c:pt idx="7">
                  <c:v>241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41-457A-872A-E65BFC8DAB4A}"/>
            </c:ext>
          </c:extLst>
        </c:ser>
        <c:ser>
          <c:idx val="2"/>
          <c:order val="2"/>
          <c:tx>
            <c:strRef>
              <c:f>DADOS!$A$57:$C$57</c:f>
              <c:strCache>
                <c:ptCount val="3"/>
                <c:pt idx="0">
                  <c:v>Pendente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DADOS!$D$54:$O$54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DADOS!$D$57:$O$57</c:f>
              <c:numCache>
                <c:formatCode>General</c:formatCode>
                <c:ptCount val="12"/>
                <c:pt idx="0">
                  <c:v>62</c:v>
                </c:pt>
                <c:pt idx="1">
                  <c:v>2</c:v>
                </c:pt>
                <c:pt idx="2">
                  <c:v>29</c:v>
                </c:pt>
                <c:pt idx="3">
                  <c:v>-9</c:v>
                </c:pt>
                <c:pt idx="4">
                  <c:v>3</c:v>
                </c:pt>
                <c:pt idx="5">
                  <c:v>-15</c:v>
                </c:pt>
                <c:pt idx="6">
                  <c:v>-7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41-457A-872A-E65BFC8DA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791553400"/>
        <c:axId val="791557336"/>
      </c:barChart>
      <c:lineChart>
        <c:grouping val="standard"/>
        <c:varyColors val="0"/>
        <c:ser>
          <c:idx val="3"/>
          <c:order val="3"/>
          <c:tx>
            <c:strRef>
              <c:f>DADOS!$A$58:$C$58</c:f>
              <c:strCache>
                <c:ptCount val="3"/>
                <c:pt idx="0">
                  <c:v>(%)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DADOS!$D$54:$O$54</c:f>
              <c:strCache>
                <c:ptCount val="12"/>
                <c:pt idx="0">
                  <c:v>Jul</c:v>
                </c:pt>
                <c:pt idx="1">
                  <c:v>Ago</c:v>
                </c:pt>
                <c:pt idx="2">
                  <c:v>Set</c:v>
                </c:pt>
                <c:pt idx="3">
                  <c:v>Out</c:v>
                </c:pt>
                <c:pt idx="4">
                  <c:v>Nov</c:v>
                </c:pt>
                <c:pt idx="5">
                  <c:v>Dez</c:v>
                </c:pt>
                <c:pt idx="6">
                  <c:v>Jan</c:v>
                </c:pt>
                <c:pt idx="7">
                  <c:v>Fev</c:v>
                </c:pt>
                <c:pt idx="8">
                  <c:v>Mar</c:v>
                </c:pt>
                <c:pt idx="9">
                  <c:v>Abr</c:v>
                </c:pt>
                <c:pt idx="10">
                  <c:v>Mai</c:v>
                </c:pt>
                <c:pt idx="11">
                  <c:v>Jun</c:v>
                </c:pt>
              </c:strCache>
            </c:strRef>
          </c:cat>
          <c:val>
            <c:numRef>
              <c:f>DADOS!$D$58:$O$58</c:f>
              <c:numCache>
                <c:formatCode>0.00%</c:formatCode>
                <c:ptCount val="12"/>
                <c:pt idx="0">
                  <c:v>0.78245614035087718</c:v>
                </c:pt>
                <c:pt idx="1">
                  <c:v>0.99344262295081964</c:v>
                </c:pt>
                <c:pt idx="2">
                  <c:v>0.89056603773584908</c:v>
                </c:pt>
                <c:pt idx="3">
                  <c:v>1.0416666666666667</c:v>
                </c:pt>
                <c:pt idx="4">
                  <c:v>0.98672566371681414</c:v>
                </c:pt>
                <c:pt idx="5">
                  <c:v>1.1048951048951048</c:v>
                </c:pt>
                <c:pt idx="6">
                  <c:v>1.0382513661202186</c:v>
                </c:pt>
                <c:pt idx="7">
                  <c:v>0.96015936254980083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41-457A-872A-E65BFC8DA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56680"/>
        <c:axId val="791555368"/>
      </c:lineChart>
      <c:catAx>
        <c:axId val="791553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557336"/>
        <c:crosses val="autoZero"/>
        <c:auto val="1"/>
        <c:lblAlgn val="ctr"/>
        <c:lblOffset val="100"/>
        <c:noMultiLvlLbl val="0"/>
      </c:catAx>
      <c:valAx>
        <c:axId val="791557336"/>
        <c:scaling>
          <c:orientation val="minMax"/>
          <c:max val="4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553400"/>
        <c:crosses val="autoZero"/>
        <c:crossBetween val="between"/>
      </c:valAx>
      <c:valAx>
        <c:axId val="791555368"/>
        <c:scaling>
          <c:orientation val="minMax"/>
          <c:max val="1.2"/>
          <c:min val="0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556680"/>
        <c:crosses val="max"/>
        <c:crossBetween val="between"/>
        <c:majorUnit val="1"/>
        <c:minorUnit val="1"/>
      </c:valAx>
      <c:catAx>
        <c:axId val="791556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1555368"/>
        <c:crossesAt val="0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6130735414662577E-2"/>
          <c:y val="0.41908496732026146"/>
          <c:w val="0.86047674617613135"/>
          <c:h val="0.3097675535656082"/>
        </c:manualLayout>
      </c:layout>
      <c:areaChart>
        <c:grouping val="standard"/>
        <c:varyColors val="0"/>
        <c:ser>
          <c:idx val="0"/>
          <c:order val="0"/>
          <c:tx>
            <c:strRef>
              <c:f>DADOS!$A$64</c:f>
              <c:strCache>
                <c:ptCount val="1"/>
                <c:pt idx="0">
                  <c:v>Corretiva Emergencial</c:v>
                </c:pt>
              </c:strCache>
            </c:strRef>
          </c:tx>
          <c:spPr>
            <a:solidFill>
              <a:srgbClr val="92D050"/>
            </a:solidFill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DADOS!$B$62:$O$62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DADOS!$B$64:$O$64</c:f>
              <c:numCache>
                <c:formatCode>General</c:formatCode>
                <c:ptCount val="14"/>
                <c:pt idx="2">
                  <c:v>19</c:v>
                </c:pt>
                <c:pt idx="3">
                  <c:v>13</c:v>
                </c:pt>
                <c:pt idx="4">
                  <c:v>21</c:v>
                </c:pt>
                <c:pt idx="5">
                  <c:v>25</c:v>
                </c:pt>
                <c:pt idx="6">
                  <c:v>28</c:v>
                </c:pt>
                <c:pt idx="7">
                  <c:v>27</c:v>
                </c:pt>
                <c:pt idx="8">
                  <c:v>38</c:v>
                </c:pt>
                <c:pt idx="9">
                  <c:v>48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A8-46BA-A730-C1FF2A2B99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rgbClr val="92D050"/>
              </a:solidFill>
              <a:round/>
            </a:ln>
            <a:effectLst/>
          </c:spPr>
        </c:dropLines>
        <c:axId val="586812432"/>
        <c:axId val="586813088"/>
      </c:areaChart>
      <c:catAx>
        <c:axId val="58681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3088"/>
        <c:crosses val="autoZero"/>
        <c:auto val="1"/>
        <c:lblAlgn val="ctr"/>
        <c:lblOffset val="100"/>
        <c:noMultiLvlLbl val="0"/>
      </c:catAx>
      <c:valAx>
        <c:axId val="586813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243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6130735414662577E-2"/>
          <c:y val="0.41037037037037044"/>
          <c:w val="0.86047674617613135"/>
          <c:h val="0.31848215051549927"/>
        </c:manualLayout>
      </c:layout>
      <c:areaChart>
        <c:grouping val="standard"/>
        <c:varyColors val="0"/>
        <c:ser>
          <c:idx val="0"/>
          <c:order val="0"/>
          <c:tx>
            <c:strRef>
              <c:f>DADOS!$A$65</c:f>
              <c:strCache>
                <c:ptCount val="1"/>
                <c:pt idx="0">
                  <c:v>Preventiva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DADOS!$B$62:$O$62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DADOS!$B$65:$O$65</c:f>
              <c:numCache>
                <c:formatCode>General</c:formatCode>
                <c:ptCount val="14"/>
                <c:pt idx="2">
                  <c:v>15</c:v>
                </c:pt>
                <c:pt idx="3">
                  <c:v>24</c:v>
                </c:pt>
                <c:pt idx="4">
                  <c:v>20</c:v>
                </c:pt>
                <c:pt idx="5">
                  <c:v>35</c:v>
                </c:pt>
                <c:pt idx="6">
                  <c:v>12</c:v>
                </c:pt>
                <c:pt idx="7">
                  <c:v>36</c:v>
                </c:pt>
                <c:pt idx="8">
                  <c:v>14</c:v>
                </c:pt>
                <c:pt idx="9">
                  <c:v>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1C-45B7-B15C-F34D562240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axId val="586812432"/>
        <c:axId val="586813088"/>
      </c:areaChart>
      <c:catAx>
        <c:axId val="58681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3088"/>
        <c:crosses val="autoZero"/>
        <c:auto val="1"/>
        <c:lblAlgn val="ctr"/>
        <c:lblOffset val="100"/>
        <c:noMultiLvlLbl val="0"/>
      </c:catAx>
      <c:valAx>
        <c:axId val="586813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243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7353609266678863E-2"/>
          <c:y val="0.41908496732026146"/>
          <c:w val="0.87925387232411512"/>
          <c:h val="0.3097675535656082"/>
        </c:manualLayout>
      </c:layout>
      <c:areaChart>
        <c:grouping val="standard"/>
        <c:varyColors val="0"/>
        <c:ser>
          <c:idx val="0"/>
          <c:order val="0"/>
          <c:tx>
            <c:strRef>
              <c:f>DADOS!$A$67</c:f>
              <c:strCache>
                <c:ptCount val="1"/>
                <c:pt idx="0">
                  <c:v>Near Miss</c:v>
                </c:pt>
              </c:strCache>
            </c:strRef>
          </c:tx>
          <c:spPr>
            <a:solidFill>
              <a:schemeClr val="accent5"/>
            </a:soli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DADOS!$B$62:$O$62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DADOS!$B$67:$O$67</c:f>
              <c:numCache>
                <c:formatCode>General</c:formatCode>
                <c:ptCount val="14"/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6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2D-4234-A6EC-D7789A923A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axId val="586812432"/>
        <c:axId val="586813088"/>
      </c:areaChart>
      <c:catAx>
        <c:axId val="58681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3088"/>
        <c:crosses val="autoZero"/>
        <c:auto val="1"/>
        <c:lblAlgn val="ctr"/>
        <c:lblOffset val="100"/>
        <c:noMultiLvlLbl val="0"/>
      </c:catAx>
      <c:valAx>
        <c:axId val="586813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243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7353609266678863E-2"/>
          <c:y val="0.36679738562091502"/>
          <c:w val="0.87925387232411512"/>
          <c:h val="0.36205513526495464"/>
        </c:manualLayout>
      </c:layout>
      <c:areaChart>
        <c:grouping val="standard"/>
        <c:varyColors val="0"/>
        <c:ser>
          <c:idx val="0"/>
          <c:order val="0"/>
          <c:tx>
            <c:strRef>
              <c:f>DADOS!$A$68</c:f>
              <c:strCache>
                <c:ptCount val="1"/>
                <c:pt idx="0">
                  <c:v>MPT</c:v>
                </c:pt>
              </c:strCache>
            </c:strRef>
          </c:tx>
          <c:spPr>
            <a:solidFill>
              <a:schemeClr val="accent4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DADOS!$B$62:$O$62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DADOS!$B$68:$O$68</c:f>
              <c:numCache>
                <c:formatCode>General</c:formatCode>
                <c:ptCount val="14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1-4FE1-A56C-E3A2C14448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axId val="586812432"/>
        <c:axId val="586813088"/>
      </c:areaChart>
      <c:catAx>
        <c:axId val="58681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3088"/>
        <c:crosses val="autoZero"/>
        <c:auto val="1"/>
        <c:lblAlgn val="ctr"/>
        <c:lblOffset val="100"/>
        <c:noMultiLvlLbl val="0"/>
      </c:catAx>
      <c:valAx>
        <c:axId val="586813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243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6130735414662577E-2"/>
          <c:y val="0.39552658898092907"/>
          <c:w val="0.86047674617613135"/>
          <c:h val="0.33154187839610327"/>
        </c:manualLayout>
      </c:layout>
      <c:areaChart>
        <c:grouping val="standard"/>
        <c:varyColors val="0"/>
        <c:ser>
          <c:idx val="0"/>
          <c:order val="0"/>
          <c:tx>
            <c:strRef>
              <c:f>DADOS!$A$66</c:f>
              <c:strCache>
                <c:ptCount val="1"/>
                <c:pt idx="0">
                  <c:v>Melhoria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DADOS!$B$62:$O$62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DADOS!$B$66:$O$66</c:f>
              <c:numCache>
                <c:formatCode>General</c:formatCode>
                <c:ptCount val="14"/>
                <c:pt idx="2">
                  <c:v>0</c:v>
                </c:pt>
                <c:pt idx="3">
                  <c:v>13</c:v>
                </c:pt>
                <c:pt idx="4">
                  <c:v>24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3-4FA1-95FA-E0E7C91FE5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axId val="586812432"/>
        <c:axId val="586813088"/>
      </c:areaChart>
      <c:catAx>
        <c:axId val="58681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3088"/>
        <c:crosses val="autoZero"/>
        <c:auto val="1"/>
        <c:lblAlgn val="ctr"/>
        <c:lblOffset val="100"/>
        <c:noMultiLvlLbl val="0"/>
      </c:catAx>
      <c:valAx>
        <c:axId val="586813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243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1490786156264628"/>
          <c:y val="0.358082788671024"/>
          <c:w val="0.84169962002814769"/>
          <c:h val="0.37076973221484572"/>
        </c:manualLayout>
      </c:layout>
      <c:areaChart>
        <c:grouping val="standard"/>
        <c:varyColors val="0"/>
        <c:ser>
          <c:idx val="0"/>
          <c:order val="0"/>
          <c:tx>
            <c:strRef>
              <c:f>DADOS!$A$63</c:f>
              <c:strCache>
                <c:ptCount val="1"/>
                <c:pt idx="0">
                  <c:v>Corretiva Programada</c:v>
                </c:pt>
              </c:strCache>
            </c:strRef>
          </c:tx>
          <c:spPr>
            <a:solidFill>
              <a:srgbClr val="33CCCC"/>
            </a:solidFill>
            <a:ln w="9525" cap="flat" cmpd="sng" algn="ctr">
              <a:solidFill>
                <a:srgbClr val="00B0F0"/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DADOS!$B$62:$O$62</c:f>
              <c:strCache>
                <c:ptCount val="14"/>
                <c:pt idx="2">
                  <c:v>Jul</c:v>
                </c:pt>
                <c:pt idx="3">
                  <c:v>Ago</c:v>
                </c:pt>
                <c:pt idx="4">
                  <c:v>Set</c:v>
                </c:pt>
                <c:pt idx="5">
                  <c:v>Out</c:v>
                </c:pt>
                <c:pt idx="6">
                  <c:v>Nov</c:v>
                </c:pt>
                <c:pt idx="7">
                  <c:v>Dez</c:v>
                </c:pt>
                <c:pt idx="8">
                  <c:v>Jan</c:v>
                </c:pt>
                <c:pt idx="9">
                  <c:v>Fev</c:v>
                </c:pt>
                <c:pt idx="10">
                  <c:v>Mar</c:v>
                </c:pt>
                <c:pt idx="11">
                  <c:v>Abr</c:v>
                </c:pt>
                <c:pt idx="12">
                  <c:v>Mai</c:v>
                </c:pt>
                <c:pt idx="13">
                  <c:v>Jun</c:v>
                </c:pt>
              </c:strCache>
            </c:strRef>
          </c:cat>
          <c:val>
            <c:numRef>
              <c:f>DADOS!$B$63:$O$63</c:f>
              <c:numCache>
                <c:formatCode>General</c:formatCode>
                <c:ptCount val="14"/>
                <c:pt idx="2">
                  <c:v>189</c:v>
                </c:pt>
                <c:pt idx="3">
                  <c:v>252</c:v>
                </c:pt>
                <c:pt idx="4">
                  <c:v>200</c:v>
                </c:pt>
                <c:pt idx="5">
                  <c:v>157</c:v>
                </c:pt>
                <c:pt idx="6">
                  <c:v>171</c:v>
                </c:pt>
                <c:pt idx="7">
                  <c:v>89</c:v>
                </c:pt>
                <c:pt idx="8">
                  <c:v>132</c:v>
                </c:pt>
                <c:pt idx="9">
                  <c:v>183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F-44B0-A54E-5011276F522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axId val="586812432"/>
        <c:axId val="586813088"/>
      </c:areaChart>
      <c:catAx>
        <c:axId val="58681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3088"/>
        <c:crosses val="autoZero"/>
        <c:auto val="1"/>
        <c:lblAlgn val="ctr"/>
        <c:lblOffset val="100"/>
        <c:noMultiLvlLbl val="0"/>
      </c:catAx>
      <c:valAx>
        <c:axId val="586813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81243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pt-BR" sz="1400">
                <a:solidFill>
                  <a:schemeClr val="bg1">
                    <a:lumMod val="50000"/>
                  </a:schemeClr>
                </a:solidFill>
                <a:latin typeface="+mj-lt"/>
              </a:rPr>
              <a:t>Execução</a:t>
            </a:r>
            <a:r>
              <a:rPr lang="pt-BR" sz="1400" baseline="0">
                <a:solidFill>
                  <a:schemeClr val="bg1">
                    <a:lumMod val="50000"/>
                  </a:schemeClr>
                </a:solidFill>
                <a:latin typeface="+mj-lt"/>
              </a:rPr>
              <a:t> de OS por Modalidade (Fevereiro)</a:t>
            </a:r>
            <a:endParaRPr lang="pt-BR" sz="1400">
              <a:solidFill>
                <a:schemeClr val="bg1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bg1">
                  <a:lumMod val="50000"/>
                </a:schemeClr>
              </a:solidFill>
              <a:latin typeface="+mj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DADOS!$T$74</c:f>
              <c:strCache>
                <c:ptCount val="1"/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7D-4E04-B409-31194C5D9C6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7D-4E04-B409-31194C5D9C6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7D-4E04-B409-31194C5D9C6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7D-4E04-B409-31194C5D9C6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7D-4E04-B409-31194C5D9C6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27D-4E04-B409-31194C5D9C6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27D-4E04-B409-31194C5D9C6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27D-4E04-B409-31194C5D9C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DADOS!$S$75:$S$82</c:f>
              <c:strCache>
                <c:ptCount val="8"/>
                <c:pt idx="0">
                  <c:v>Mecanica</c:v>
                </c:pt>
                <c:pt idx="1">
                  <c:v>Ferramentaria</c:v>
                </c:pt>
                <c:pt idx="2">
                  <c:v>Eletrônica</c:v>
                </c:pt>
                <c:pt idx="3">
                  <c:v>Eletrica</c:v>
                </c:pt>
                <c:pt idx="4">
                  <c:v>Civil</c:v>
                </c:pt>
                <c:pt idx="5">
                  <c:v>Lubrificação</c:v>
                </c:pt>
                <c:pt idx="6">
                  <c:v>Refrigeração</c:v>
                </c:pt>
                <c:pt idx="7">
                  <c:v>Planejamento</c:v>
                </c:pt>
              </c:strCache>
            </c:strRef>
          </c:cat>
          <c:val>
            <c:numRef>
              <c:f>DADOS!$T$75:$T$82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10-D27D-4E04-B409-31194C5D9C66}"/>
            </c:ext>
          </c:extLst>
        </c:ser>
        <c:ser>
          <c:idx val="1"/>
          <c:order val="1"/>
          <c:tx>
            <c:strRef>
              <c:f>DADOS!$U$74</c:f>
              <c:strCache>
                <c:ptCount val="1"/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27D-4E04-B409-31194C5D9C6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27D-4E04-B409-31194C5D9C6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D27D-4E04-B409-31194C5D9C6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D27D-4E04-B409-31194C5D9C6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D27D-4E04-B409-31194C5D9C6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D27D-4E04-B409-31194C5D9C6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D27D-4E04-B409-31194C5D9C6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D27D-4E04-B409-31194C5D9C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DADOS!$S$75:$S$82</c:f>
              <c:strCache>
                <c:ptCount val="8"/>
                <c:pt idx="0">
                  <c:v>Mecanica</c:v>
                </c:pt>
                <c:pt idx="1">
                  <c:v>Ferramentaria</c:v>
                </c:pt>
                <c:pt idx="2">
                  <c:v>Eletrônica</c:v>
                </c:pt>
                <c:pt idx="3">
                  <c:v>Eletrica</c:v>
                </c:pt>
                <c:pt idx="4">
                  <c:v>Civil</c:v>
                </c:pt>
                <c:pt idx="5">
                  <c:v>Lubrificação</c:v>
                </c:pt>
                <c:pt idx="6">
                  <c:v>Refrigeração</c:v>
                </c:pt>
                <c:pt idx="7">
                  <c:v>Planejamento</c:v>
                </c:pt>
              </c:strCache>
            </c:strRef>
          </c:cat>
          <c:val>
            <c:numRef>
              <c:f>DADOS!$U$75:$U$82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21-D27D-4E04-B409-31194C5D9C66}"/>
            </c:ext>
          </c:extLst>
        </c:ser>
        <c:ser>
          <c:idx val="2"/>
          <c:order val="2"/>
          <c:tx>
            <c:strRef>
              <c:f>DADOS!$V$74</c:f>
              <c:strCache>
                <c:ptCount val="1"/>
                <c:pt idx="0">
                  <c:v>Fev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D27D-4E04-B409-31194C5D9C6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D27D-4E04-B409-31194C5D9C6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D27D-4E04-B409-31194C5D9C6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D27D-4E04-B409-31194C5D9C6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D27D-4E04-B409-31194C5D9C6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D27D-4E04-B409-31194C5D9C6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D27D-4E04-B409-31194C5D9C6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D27D-4E04-B409-31194C5D9C66}"/>
              </c:ext>
            </c:extLst>
          </c:dPt>
          <c:dLbls>
            <c:dLbl>
              <c:idx val="0"/>
              <c:layout>
                <c:manualLayout>
                  <c:x val="0.11541381928625664"/>
                  <c:y val="-1.69491525423728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D27D-4E04-B409-31194C5D9C66}"/>
                </c:ext>
              </c:extLst>
            </c:dLbl>
            <c:dLbl>
              <c:idx val="1"/>
              <c:layout>
                <c:manualLayout>
                  <c:x val="9.7190584662110863E-2"/>
                  <c:y val="-2.8248587570621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D27D-4E04-B409-31194C5D9C66}"/>
                </c:ext>
              </c:extLst>
            </c:dLbl>
            <c:dLbl>
              <c:idx val="2"/>
              <c:layout>
                <c:manualLayout>
                  <c:x val="8.2004555808656038E-2"/>
                  <c:y val="9.03954802259886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D27D-4E04-B409-31194C5D9C66}"/>
                </c:ext>
              </c:extLst>
            </c:dLbl>
            <c:dLbl>
              <c:idx val="3"/>
              <c:layout>
                <c:manualLayout>
                  <c:x val="-0.10022779043280185"/>
                  <c:y val="3.95480225988699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D27D-4E04-B409-31194C5D9C66}"/>
                </c:ext>
              </c:extLst>
            </c:dLbl>
            <c:dLbl>
              <c:idx val="4"/>
              <c:layout>
                <c:manualLayout>
                  <c:x val="-0.16704631738800305"/>
                  <c:y val="1.69491525423728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D27D-4E04-B409-31194C5D9C66}"/>
                </c:ext>
              </c:extLst>
            </c:dLbl>
            <c:dLbl>
              <c:idx val="5"/>
              <c:layout>
                <c:manualLayout>
                  <c:x val="0.1791951404707669"/>
                  <c:y val="-6.21468926553672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D27D-4E04-B409-31194C5D9C66}"/>
                </c:ext>
              </c:extLst>
            </c:dLbl>
            <c:dLbl>
              <c:idx val="6"/>
              <c:layout>
                <c:manualLayout>
                  <c:x val="6.9855732725892128E-2"/>
                  <c:y val="-0.141242937853107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D27D-4E04-B409-31194C5D9C66}"/>
                </c:ext>
              </c:extLst>
            </c:dLbl>
            <c:dLbl>
              <c:idx val="7"/>
              <c:layout>
                <c:manualLayout>
                  <c:x val="-8.8078967350037965E-2"/>
                  <c:y val="-0.1242937853107344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D27D-4E04-B409-31194C5D9C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DADOS!$S$75:$S$82</c:f>
              <c:strCache>
                <c:ptCount val="8"/>
                <c:pt idx="0">
                  <c:v>Mecanica</c:v>
                </c:pt>
                <c:pt idx="1">
                  <c:v>Ferramentaria</c:v>
                </c:pt>
                <c:pt idx="2">
                  <c:v>Eletrônica</c:v>
                </c:pt>
                <c:pt idx="3">
                  <c:v>Eletrica</c:v>
                </c:pt>
                <c:pt idx="4">
                  <c:v>Civil</c:v>
                </c:pt>
                <c:pt idx="5">
                  <c:v>Lubrificação</c:v>
                </c:pt>
                <c:pt idx="6">
                  <c:v>Refrigeração</c:v>
                </c:pt>
                <c:pt idx="7">
                  <c:v>Planejamento</c:v>
                </c:pt>
              </c:strCache>
            </c:strRef>
          </c:cat>
          <c:val>
            <c:numRef>
              <c:f>DADOS!$V$75:$V$82</c:f>
              <c:numCache>
                <c:formatCode>General</c:formatCode>
                <c:ptCount val="8"/>
                <c:pt idx="0">
                  <c:v>75</c:v>
                </c:pt>
                <c:pt idx="1">
                  <c:v>9</c:v>
                </c:pt>
                <c:pt idx="2">
                  <c:v>26</c:v>
                </c:pt>
                <c:pt idx="3">
                  <c:v>107</c:v>
                </c:pt>
                <c:pt idx="4">
                  <c:v>22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D27D-4E04-B409-31194C5D9C6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openxmlformats.org/officeDocument/2006/relationships/chart" Target="../charts/chart20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17" Type="http://schemas.openxmlformats.org/officeDocument/2006/relationships/chart" Target="../charts/chart24.xml"/><Relationship Id="rId2" Type="http://schemas.openxmlformats.org/officeDocument/2006/relationships/image" Target="../media/image2.png"/><Relationship Id="rId16" Type="http://schemas.openxmlformats.org/officeDocument/2006/relationships/chart" Target="../charts/chart23.xml"/><Relationship Id="rId1" Type="http://schemas.openxmlformats.org/officeDocument/2006/relationships/image" Target="../media/image1.png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5" Type="http://schemas.openxmlformats.org/officeDocument/2006/relationships/chart" Target="../charts/chart2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Relationship Id="rId14" Type="http://schemas.openxmlformats.org/officeDocument/2006/relationships/chart" Target="../charts/chart2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chart" Target="../charts/chart36.xml"/><Relationship Id="rId18" Type="http://schemas.openxmlformats.org/officeDocument/2006/relationships/image" Target="../media/image4.png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12" Type="http://schemas.openxmlformats.org/officeDocument/2006/relationships/chart" Target="../charts/chart35.xml"/><Relationship Id="rId17" Type="http://schemas.openxmlformats.org/officeDocument/2006/relationships/image" Target="../media/image2.png"/><Relationship Id="rId2" Type="http://schemas.openxmlformats.org/officeDocument/2006/relationships/chart" Target="../charts/chart26.xml"/><Relationship Id="rId16" Type="http://schemas.openxmlformats.org/officeDocument/2006/relationships/image" Target="../media/image3.png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11" Type="http://schemas.openxmlformats.org/officeDocument/2006/relationships/chart" Target="../charts/chart34.xml"/><Relationship Id="rId5" Type="http://schemas.openxmlformats.org/officeDocument/2006/relationships/chart" Target="../charts/chart29.xml"/><Relationship Id="rId15" Type="http://schemas.openxmlformats.org/officeDocument/2006/relationships/chart" Target="../charts/chart38.xml"/><Relationship Id="rId10" Type="http://schemas.openxmlformats.org/officeDocument/2006/relationships/chart" Target="../charts/chart33.xml"/><Relationship Id="rId19" Type="http://schemas.openxmlformats.org/officeDocument/2006/relationships/chart" Target="../charts/chart39.xml"/><Relationship Id="rId4" Type="http://schemas.openxmlformats.org/officeDocument/2006/relationships/chart" Target="../charts/chart28.xml"/><Relationship Id="rId9" Type="http://schemas.openxmlformats.org/officeDocument/2006/relationships/chart" Target="../charts/chart32.xml"/><Relationship Id="rId14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106389</xdr:colOff>
      <xdr:row>1</xdr:row>
      <xdr:rowOff>139807</xdr:rowOff>
    </xdr:to>
    <xdr:sp macro="" textlink="">
      <xdr:nvSpPr>
        <xdr:cNvPr id="2" name="CaixaDeTexto 30">
          <a:extLst>
            <a:ext uri="{FF2B5EF4-FFF2-40B4-BE49-F238E27FC236}">
              <a16:creationId xmlns:a16="http://schemas.microsoft.com/office/drawing/2014/main" id="{1EB29DFB-80EF-4046-BAF1-C2BEBCA3B625}"/>
            </a:ext>
          </a:extLst>
        </xdr:cNvPr>
        <xdr:cNvSpPr txBox="1"/>
      </xdr:nvSpPr>
      <xdr:spPr>
        <a:xfrm>
          <a:off x="0" y="0"/>
          <a:ext cx="3554439" cy="330307"/>
        </a:xfrm>
        <a:prstGeom prst="rect">
          <a:avLst/>
        </a:prstGeom>
        <a:solidFill>
          <a:schemeClr val="bg1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1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Inclusão de Resultados</a:t>
          </a:r>
        </a:p>
      </xdr:txBody>
    </xdr:sp>
    <xdr:clientData/>
  </xdr:twoCellAnchor>
  <xdr:twoCellAnchor>
    <xdr:from>
      <xdr:col>16</xdr:col>
      <xdr:colOff>276225</xdr:colOff>
      <xdr:row>76</xdr:row>
      <xdr:rowOff>19050</xdr:rowOff>
    </xdr:from>
    <xdr:to>
      <xdr:col>17</xdr:col>
      <xdr:colOff>485775</xdr:colOff>
      <xdr:row>79</xdr:row>
      <xdr:rowOff>57150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4C80889E-A656-49A1-A4B5-AABE3A97B244}"/>
            </a:ext>
          </a:extLst>
        </xdr:cNvPr>
        <xdr:cNvSpPr/>
      </xdr:nvSpPr>
      <xdr:spPr>
        <a:xfrm>
          <a:off x="10972800" y="15554325"/>
          <a:ext cx="819150" cy="752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526942</xdr:colOff>
      <xdr:row>17</xdr:row>
      <xdr:rowOff>16790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9E953C-DCBA-4C30-80B0-88E8E1A9A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0</xdr:rowOff>
    </xdr:from>
    <xdr:to>
      <xdr:col>19</xdr:col>
      <xdr:colOff>94604</xdr:colOff>
      <xdr:row>34</xdr:row>
      <xdr:rowOff>172257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A6F9470-6814-4F93-B27B-A5DABC718D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0</xdr:rowOff>
    </xdr:from>
    <xdr:to>
      <xdr:col>18</xdr:col>
      <xdr:colOff>393593</xdr:colOff>
      <xdr:row>52</xdr:row>
      <xdr:rowOff>124633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FE9C66C-328B-4BEB-8510-E3A45AF067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55</xdr:row>
      <xdr:rowOff>0</xdr:rowOff>
    </xdr:from>
    <xdr:to>
      <xdr:col>18</xdr:col>
      <xdr:colOff>393593</xdr:colOff>
      <xdr:row>69</xdr:row>
      <xdr:rowOff>121404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B7D9AF7-2BF0-43B1-8CBA-B62BBDFE9F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72</xdr:row>
      <xdr:rowOff>0</xdr:rowOff>
    </xdr:from>
    <xdr:to>
      <xdr:col>8</xdr:col>
      <xdr:colOff>141582</xdr:colOff>
      <xdr:row>88</xdr:row>
      <xdr:rowOff>144812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3156383-6DC4-46B9-9E53-08668F737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151107</xdr:colOff>
      <xdr:row>72</xdr:row>
      <xdr:rowOff>80719</xdr:rowOff>
    </xdr:from>
    <xdr:to>
      <xdr:col>19</xdr:col>
      <xdr:colOff>27928</xdr:colOff>
      <xdr:row>88</xdr:row>
      <xdr:rowOff>163861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2F0C4FF-BEED-4992-92D3-EDAE1187E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94</xdr:row>
      <xdr:rowOff>0</xdr:rowOff>
    </xdr:from>
    <xdr:to>
      <xdr:col>18</xdr:col>
      <xdr:colOff>22116</xdr:colOff>
      <xdr:row>109</xdr:row>
      <xdr:rowOff>808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C545844-BCA5-467F-98E4-BDCE5FF40A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110</xdr:row>
      <xdr:rowOff>0</xdr:rowOff>
    </xdr:from>
    <xdr:to>
      <xdr:col>17</xdr:col>
      <xdr:colOff>555517</xdr:colOff>
      <xdr:row>124</xdr:row>
      <xdr:rowOff>121403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5FC39C1-4424-4ADE-839B-3DB50741D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85725</xdr:colOff>
      <xdr:row>126</xdr:row>
      <xdr:rowOff>17436</xdr:rowOff>
    </xdr:from>
    <xdr:to>
      <xdr:col>18</xdr:col>
      <xdr:colOff>20360</xdr:colOff>
      <xdr:row>140</xdr:row>
      <xdr:rowOff>138839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BAAD76B-6180-45E6-8CE2-7793A521E3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424446</xdr:colOff>
      <xdr:row>2</xdr:row>
      <xdr:rowOff>47625</xdr:rowOff>
    </xdr:from>
    <xdr:to>
      <xdr:col>29</xdr:col>
      <xdr:colOff>342900</xdr:colOff>
      <xdr:row>20</xdr:row>
      <xdr:rowOff>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B13E0E87-EB46-4D3E-815A-3B0C105DF889}"/>
            </a:ext>
          </a:extLst>
        </xdr:cNvPr>
        <xdr:cNvSpPr/>
      </xdr:nvSpPr>
      <xdr:spPr>
        <a:xfrm>
          <a:off x="424446" y="428625"/>
          <a:ext cx="17596854" cy="33813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38100</xdr:colOff>
      <xdr:row>0</xdr:row>
      <xdr:rowOff>0</xdr:rowOff>
    </xdr:from>
    <xdr:to>
      <xdr:col>29</xdr:col>
      <xdr:colOff>352425</xdr:colOff>
      <xdr:row>2</xdr:row>
      <xdr:rowOff>28575</xdr:rowOff>
    </xdr:to>
    <xdr:pic>
      <xdr:nvPicPr>
        <xdr:cNvPr id="2" name="Picture 2" descr="Resultado de imagem para barra azul png">
          <a:extLst>
            <a:ext uri="{FF2B5EF4-FFF2-40B4-BE49-F238E27FC236}">
              <a16:creationId xmlns:a16="http://schemas.microsoft.com/office/drawing/2014/main" id="{E8BB3C9C-D499-4261-BC3E-FD5BCB14A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79927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161924</xdr:rowOff>
    </xdr:from>
    <xdr:to>
      <xdr:col>2</xdr:col>
      <xdr:colOff>571587</xdr:colOff>
      <xdr:row>45</xdr:row>
      <xdr:rowOff>114299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498F56-83DD-48C2-B059-4273E7BB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972424"/>
          <a:ext cx="1790787" cy="714375"/>
        </a:xfrm>
        <a:prstGeom prst="rect">
          <a:avLst/>
        </a:prstGeom>
      </xdr:spPr>
    </xdr:pic>
    <xdr:clientData/>
  </xdr:twoCellAnchor>
  <xdr:twoCellAnchor>
    <xdr:from>
      <xdr:col>12</xdr:col>
      <xdr:colOff>476250</xdr:colOff>
      <xdr:row>2</xdr:row>
      <xdr:rowOff>19050</xdr:rowOff>
    </xdr:from>
    <xdr:to>
      <xdr:col>19</xdr:col>
      <xdr:colOff>123263</xdr:colOff>
      <xdr:row>4</xdr:row>
      <xdr:rowOff>43482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5EE2819-1A75-4B1A-803C-FD9C75ECC511}"/>
            </a:ext>
          </a:extLst>
        </xdr:cNvPr>
        <xdr:cNvSpPr/>
      </xdr:nvSpPr>
      <xdr:spPr>
        <a:xfrm>
          <a:off x="7791450" y="400050"/>
          <a:ext cx="3914213" cy="4054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base"/>
          <a:r>
            <a:rPr lang="pt-PT" sz="2000" b="0">
              <a:solidFill>
                <a:schemeClr val="tx1">
                  <a:lumMod val="65000"/>
                  <a:lumOff val="35000"/>
                </a:schemeClr>
              </a:solidFill>
            </a:rPr>
            <a:t>Performance</a:t>
          </a:r>
          <a:r>
            <a:rPr lang="pt-PT" sz="2000" b="0" baseline="0">
              <a:solidFill>
                <a:schemeClr val="tx1">
                  <a:lumMod val="65000"/>
                  <a:lumOff val="35000"/>
                </a:schemeClr>
              </a:solidFill>
            </a:rPr>
            <a:t> de programação</a:t>
          </a:r>
          <a:endParaRPr lang="pt-BR" sz="2000" b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0</xdr:col>
      <xdr:colOff>542925</xdr:colOff>
      <xdr:row>4</xdr:row>
      <xdr:rowOff>1</xdr:rowOff>
    </xdr:from>
    <xdr:to>
      <xdr:col>13</xdr:col>
      <xdr:colOff>152400</xdr:colOff>
      <xdr:row>19</xdr:row>
      <xdr:rowOff>114301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43BB4E6-8657-4B03-BBD2-7731BEB44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476250</xdr:colOff>
      <xdr:row>4</xdr:row>
      <xdr:rowOff>0</xdr:rowOff>
    </xdr:from>
    <xdr:to>
      <xdr:col>24</xdr:col>
      <xdr:colOff>38099</xdr:colOff>
      <xdr:row>11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8A3B2146-D266-461B-9773-D4DD125EEC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9523</xdr:colOff>
      <xdr:row>45</xdr:row>
      <xdr:rowOff>171449</xdr:rowOff>
    </xdr:from>
    <xdr:to>
      <xdr:col>29</xdr:col>
      <xdr:colOff>380999</xdr:colOff>
      <xdr:row>49</xdr:row>
      <xdr:rowOff>104772</xdr:rowOff>
    </xdr:to>
    <xdr:pic>
      <xdr:nvPicPr>
        <xdr:cNvPr id="14" name="Picture 2" descr="Resultado de imagem para barra azul png">
          <a:extLst>
            <a:ext uri="{FF2B5EF4-FFF2-40B4-BE49-F238E27FC236}">
              <a16:creationId xmlns:a16="http://schemas.microsoft.com/office/drawing/2014/main" id="{58B871D1-9100-425C-B4E3-E91334F28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9523" y="8743949"/>
          <a:ext cx="18049876" cy="695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104775</xdr:colOff>
      <xdr:row>4</xdr:row>
      <xdr:rowOff>0</xdr:rowOff>
    </xdr:from>
    <xdr:to>
      <xdr:col>29</xdr:col>
      <xdr:colOff>276224</xdr:colOff>
      <xdr:row>11</xdr:row>
      <xdr:rowOff>123825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B8141C31-20E9-4D31-996E-DC5B2558B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476250</xdr:colOff>
      <xdr:row>12</xdr:row>
      <xdr:rowOff>0</xdr:rowOff>
    </xdr:from>
    <xdr:to>
      <xdr:col>24</xdr:col>
      <xdr:colOff>38099</xdr:colOff>
      <xdr:row>19</xdr:row>
      <xdr:rowOff>123825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EFA5E97-9EF8-4E7E-A1F3-1428D1D63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114300</xdr:colOff>
      <xdr:row>12</xdr:row>
      <xdr:rowOff>0</xdr:rowOff>
    </xdr:from>
    <xdr:to>
      <xdr:col>29</xdr:col>
      <xdr:colOff>285749</xdr:colOff>
      <xdr:row>19</xdr:row>
      <xdr:rowOff>123825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D3B12675-3D5B-4DD9-BA76-44F78D8A4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228600</xdr:colOff>
      <xdr:row>12</xdr:row>
      <xdr:rowOff>0</xdr:rowOff>
    </xdr:from>
    <xdr:to>
      <xdr:col>18</xdr:col>
      <xdr:colOff>400049</xdr:colOff>
      <xdr:row>19</xdr:row>
      <xdr:rowOff>114299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D7A7DAEB-96A6-43C5-B0EC-AD1688240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228600</xdr:colOff>
      <xdr:row>4</xdr:row>
      <xdr:rowOff>0</xdr:rowOff>
    </xdr:from>
    <xdr:to>
      <xdr:col>18</xdr:col>
      <xdr:colOff>400049</xdr:colOff>
      <xdr:row>11</xdr:row>
      <xdr:rowOff>123825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011477A0-B93D-4BFD-9BBC-BC8DA1E81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266699</xdr:colOff>
      <xdr:row>20</xdr:row>
      <xdr:rowOff>0</xdr:rowOff>
    </xdr:from>
    <xdr:to>
      <xdr:col>29</xdr:col>
      <xdr:colOff>342898</xdr:colOff>
      <xdr:row>46</xdr:row>
      <xdr:rowOff>104775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84C5E56F-D57C-4D2B-A50A-01F06EF482CD}"/>
            </a:ext>
          </a:extLst>
        </xdr:cNvPr>
        <xdr:cNvSpPr/>
      </xdr:nvSpPr>
      <xdr:spPr>
        <a:xfrm>
          <a:off x="13677899" y="3810000"/>
          <a:ext cx="4343399" cy="50577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371474</xdr:colOff>
      <xdr:row>20</xdr:row>
      <xdr:rowOff>47625</xdr:rowOff>
    </xdr:from>
    <xdr:to>
      <xdr:col>29</xdr:col>
      <xdr:colOff>285749</xdr:colOff>
      <xdr:row>33</xdr:row>
      <xdr:rowOff>180975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F36962A6-98A7-4592-8569-44A6FB85A3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361951</xdr:colOff>
      <xdr:row>34</xdr:row>
      <xdr:rowOff>47624</xdr:rowOff>
    </xdr:from>
    <xdr:to>
      <xdr:col>29</xdr:col>
      <xdr:colOff>285751</xdr:colOff>
      <xdr:row>46</xdr:row>
      <xdr:rowOff>19049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92E7FD5B-66A0-4612-802A-88BB5C614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590550</xdr:colOff>
      <xdr:row>20</xdr:row>
      <xdr:rowOff>9525</xdr:rowOff>
    </xdr:from>
    <xdr:to>
      <xdr:col>22</xdr:col>
      <xdr:colOff>237563</xdr:colOff>
      <xdr:row>22</xdr:row>
      <xdr:rowOff>33957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CEB75BB7-191F-47F0-A077-8A95BF007D95}"/>
            </a:ext>
          </a:extLst>
        </xdr:cNvPr>
        <xdr:cNvSpPr/>
      </xdr:nvSpPr>
      <xdr:spPr>
        <a:xfrm>
          <a:off x="9734550" y="3819525"/>
          <a:ext cx="3914213" cy="4054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base"/>
          <a:r>
            <a:rPr lang="pt-PT" sz="2000" b="0">
              <a:solidFill>
                <a:schemeClr val="tx1">
                  <a:lumMod val="65000"/>
                  <a:lumOff val="35000"/>
                </a:schemeClr>
              </a:solidFill>
            </a:rPr>
            <a:t>Medições</a:t>
          </a:r>
          <a:r>
            <a:rPr lang="pt-PT" sz="2000" b="0" baseline="0">
              <a:solidFill>
                <a:schemeClr val="tx1">
                  <a:lumMod val="65000"/>
                  <a:lumOff val="35000"/>
                </a:schemeClr>
              </a:solidFill>
            </a:rPr>
            <a:t> Meio Ambiente</a:t>
          </a:r>
          <a:endParaRPr lang="pt-BR" sz="2000" b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3</xdr:col>
      <xdr:colOff>133350</xdr:colOff>
      <xdr:row>20</xdr:row>
      <xdr:rowOff>57150</xdr:rowOff>
    </xdr:from>
    <xdr:to>
      <xdr:col>14</xdr:col>
      <xdr:colOff>38100</xdr:colOff>
      <xdr:row>46</xdr:row>
      <xdr:rowOff>104775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AA6476A8-7E07-406F-8FCE-4D7936919A11}"/>
            </a:ext>
          </a:extLst>
        </xdr:cNvPr>
        <xdr:cNvSpPr/>
      </xdr:nvSpPr>
      <xdr:spPr>
        <a:xfrm>
          <a:off x="1962150" y="3867150"/>
          <a:ext cx="6610350" cy="500062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190500</xdr:colOff>
      <xdr:row>21</xdr:row>
      <xdr:rowOff>190499</xdr:rowOff>
    </xdr:from>
    <xdr:to>
      <xdr:col>8</xdr:col>
      <xdr:colOff>352424</xdr:colOff>
      <xdr:row>33</xdr:row>
      <xdr:rowOff>152400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8B579063-C652-4782-A6AB-5852D9CB8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428625</xdr:colOff>
      <xdr:row>22</xdr:row>
      <xdr:rowOff>0</xdr:rowOff>
    </xdr:from>
    <xdr:to>
      <xdr:col>13</xdr:col>
      <xdr:colOff>600075</xdr:colOff>
      <xdr:row>33</xdr:row>
      <xdr:rowOff>152400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4D6DCBAF-78E9-4AAB-948C-6E99A80FA5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200024</xdr:colOff>
      <xdr:row>34</xdr:row>
      <xdr:rowOff>38100</xdr:rowOff>
    </xdr:from>
    <xdr:to>
      <xdr:col>8</xdr:col>
      <xdr:colOff>342899</xdr:colOff>
      <xdr:row>46</xdr:row>
      <xdr:rowOff>9526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206F76F7-3535-4109-AC9D-738673D97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428625</xdr:colOff>
      <xdr:row>34</xdr:row>
      <xdr:rowOff>47624</xdr:rowOff>
    </xdr:from>
    <xdr:to>
      <xdr:col>14</xdr:col>
      <xdr:colOff>0</xdr:colOff>
      <xdr:row>46</xdr:row>
      <xdr:rowOff>9525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8CFBCE08-1AAE-48C6-B093-BC79B98556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95250</xdr:colOff>
      <xdr:row>20</xdr:row>
      <xdr:rowOff>66675</xdr:rowOff>
    </xdr:from>
    <xdr:to>
      <xdr:col>22</xdr:col>
      <xdr:colOff>200025</xdr:colOff>
      <xdr:row>46</xdr:row>
      <xdr:rowOff>114300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48C27BD6-C8D4-4887-9A70-1C9672018BD3}"/>
            </a:ext>
          </a:extLst>
        </xdr:cNvPr>
        <xdr:cNvSpPr/>
      </xdr:nvSpPr>
      <xdr:spPr>
        <a:xfrm>
          <a:off x="8629650" y="3876675"/>
          <a:ext cx="4981575" cy="500062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133350</xdr:colOff>
      <xdr:row>22</xdr:row>
      <xdr:rowOff>9525</xdr:rowOff>
    </xdr:from>
    <xdr:to>
      <xdr:col>22</xdr:col>
      <xdr:colOff>161925</xdr:colOff>
      <xdr:row>33</xdr:row>
      <xdr:rowOff>161925</xdr:rowOff>
    </xdr:to>
    <xdr:graphicFrame macro="">
      <xdr:nvGraphicFramePr>
        <xdr:cNvPr id="49" name="Gráfico 48">
          <a:extLst>
            <a:ext uri="{FF2B5EF4-FFF2-40B4-BE49-F238E27FC236}">
              <a16:creationId xmlns:a16="http://schemas.microsoft.com/office/drawing/2014/main" id="{CDBAA6E8-B629-4F61-9E53-CB55FF1CEF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76200</xdr:colOff>
      <xdr:row>20</xdr:row>
      <xdr:rowOff>0</xdr:rowOff>
    </xdr:from>
    <xdr:to>
      <xdr:col>12</xdr:col>
      <xdr:colOff>332813</xdr:colOff>
      <xdr:row>22</xdr:row>
      <xdr:rowOff>24432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53842464-D36F-483B-8523-DBA0D25E97DE}"/>
            </a:ext>
          </a:extLst>
        </xdr:cNvPr>
        <xdr:cNvSpPr/>
      </xdr:nvSpPr>
      <xdr:spPr>
        <a:xfrm>
          <a:off x="3733800" y="3810000"/>
          <a:ext cx="3914213" cy="4054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base"/>
          <a:r>
            <a:rPr lang="pt-PT" sz="2000" b="0">
              <a:solidFill>
                <a:schemeClr val="tx1">
                  <a:lumMod val="50000"/>
                  <a:lumOff val="50000"/>
                </a:schemeClr>
              </a:solidFill>
            </a:rPr>
            <a:t>Performance</a:t>
          </a:r>
          <a:r>
            <a:rPr lang="pt-PT" sz="2000" b="0" baseline="0">
              <a:solidFill>
                <a:schemeClr val="tx1">
                  <a:lumMod val="50000"/>
                  <a:lumOff val="50000"/>
                </a:schemeClr>
              </a:solidFill>
            </a:rPr>
            <a:t> de Máquinas</a:t>
          </a:r>
          <a:endParaRPr lang="pt-BR" sz="20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14</xdr:col>
      <xdr:colOff>133351</xdr:colOff>
      <xdr:row>34</xdr:row>
      <xdr:rowOff>57150</xdr:rowOff>
    </xdr:from>
    <xdr:to>
      <xdr:col>22</xdr:col>
      <xdr:colOff>161925</xdr:colOff>
      <xdr:row>46</xdr:row>
      <xdr:rowOff>0</xdr:rowOff>
    </xdr:to>
    <xdr:graphicFrame macro="">
      <xdr:nvGraphicFramePr>
        <xdr:cNvPr id="52" name="Gráfico 51">
          <a:extLst>
            <a:ext uri="{FF2B5EF4-FFF2-40B4-BE49-F238E27FC236}">
              <a16:creationId xmlns:a16="http://schemas.microsoft.com/office/drawing/2014/main" id="{F7CEFAE7-AF6F-4CA1-A915-74029F0C9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17</xdr:col>
      <xdr:colOff>476251</xdr:colOff>
      <xdr:row>20</xdr:row>
      <xdr:rowOff>38100</xdr:rowOff>
    </xdr:from>
    <xdr:to>
      <xdr:col>18</xdr:col>
      <xdr:colOff>552451</xdr:colOff>
      <xdr:row>22</xdr:row>
      <xdr:rowOff>62532</xdr:rowOff>
    </xdr:to>
    <xdr:sp macro="" textlink="">
      <xdr:nvSpPr>
        <xdr:cNvPr id="53" name="Retângulo 52">
          <a:extLst>
            <a:ext uri="{FF2B5EF4-FFF2-40B4-BE49-F238E27FC236}">
              <a16:creationId xmlns:a16="http://schemas.microsoft.com/office/drawing/2014/main" id="{FA936D88-6EB9-4BBF-A357-E2B6F817E5BE}"/>
            </a:ext>
          </a:extLst>
        </xdr:cNvPr>
        <xdr:cNvSpPr/>
      </xdr:nvSpPr>
      <xdr:spPr>
        <a:xfrm>
          <a:off x="10839451" y="3848100"/>
          <a:ext cx="685800" cy="4054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base"/>
          <a:r>
            <a:rPr lang="pt-PT" sz="2000" b="0">
              <a:solidFill>
                <a:schemeClr val="tx1">
                  <a:lumMod val="50000"/>
                  <a:lumOff val="50000"/>
                </a:schemeClr>
              </a:solidFill>
            </a:rPr>
            <a:t>EHS</a:t>
          </a:r>
          <a:endParaRPr lang="pt-BR" sz="20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123825</xdr:rowOff>
    </xdr:from>
    <xdr:to>
      <xdr:col>3</xdr:col>
      <xdr:colOff>104775</xdr:colOff>
      <xdr:row>27</xdr:row>
      <xdr:rowOff>171450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34E174F2-8CEF-42D2-BF79-F2C4E34E9F78}"/>
            </a:ext>
          </a:extLst>
        </xdr:cNvPr>
        <xdr:cNvSpPr/>
      </xdr:nvSpPr>
      <xdr:spPr>
        <a:xfrm>
          <a:off x="66675" y="314325"/>
          <a:ext cx="1866900" cy="500062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152400</xdr:colOff>
      <xdr:row>1</xdr:row>
      <xdr:rowOff>66675</xdr:rowOff>
    </xdr:from>
    <xdr:to>
      <xdr:col>14</xdr:col>
      <xdr:colOff>57150</xdr:colOff>
      <xdr:row>27</xdr:row>
      <xdr:rowOff>171450</xdr:rowOff>
    </xdr:to>
    <xdr:grpSp>
      <xdr:nvGrpSpPr>
        <xdr:cNvPr id="43" name="Agrupar 42">
          <a:extLst>
            <a:ext uri="{FF2B5EF4-FFF2-40B4-BE49-F238E27FC236}">
              <a16:creationId xmlns:a16="http://schemas.microsoft.com/office/drawing/2014/main" id="{5F1B4595-A10E-4D57-BF4F-624AE3B79567}"/>
            </a:ext>
          </a:extLst>
        </xdr:cNvPr>
        <xdr:cNvGrpSpPr/>
      </xdr:nvGrpSpPr>
      <xdr:grpSpPr>
        <a:xfrm>
          <a:off x="1981200" y="257175"/>
          <a:ext cx="6610350" cy="5057775"/>
          <a:chOff x="1866900" y="219075"/>
          <a:chExt cx="6610350" cy="5057775"/>
        </a:xfrm>
      </xdr:grpSpPr>
      <xdr:sp macro="" textlink="">
        <xdr:nvSpPr>
          <xdr:cNvPr id="32" name="Retângulo 31">
            <a:extLst>
              <a:ext uri="{FF2B5EF4-FFF2-40B4-BE49-F238E27FC236}">
                <a16:creationId xmlns:a16="http://schemas.microsoft.com/office/drawing/2014/main" id="{ADDA67A0-7D6E-47B3-B0AD-44DFA14C2269}"/>
              </a:ext>
            </a:extLst>
          </xdr:cNvPr>
          <xdr:cNvSpPr/>
        </xdr:nvSpPr>
        <xdr:spPr>
          <a:xfrm>
            <a:off x="1866900" y="276225"/>
            <a:ext cx="6610350" cy="5000625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33" name="Gráfico 32">
            <a:extLst>
              <a:ext uri="{FF2B5EF4-FFF2-40B4-BE49-F238E27FC236}">
                <a16:creationId xmlns:a16="http://schemas.microsoft.com/office/drawing/2014/main" id="{7A620A7F-C502-45E6-B1C6-FEDBD6347224}"/>
              </a:ext>
            </a:extLst>
          </xdr:cNvPr>
          <xdr:cNvGraphicFramePr>
            <a:graphicFrameLocks/>
          </xdr:cNvGraphicFramePr>
        </xdr:nvGraphicFramePr>
        <xdr:xfrm>
          <a:off x="1924050" y="600074"/>
          <a:ext cx="3209924" cy="22479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4" name="Gráfico 33">
            <a:extLst>
              <a:ext uri="{FF2B5EF4-FFF2-40B4-BE49-F238E27FC236}">
                <a16:creationId xmlns:a16="http://schemas.microsoft.com/office/drawing/2014/main" id="{EA86C60D-7AC1-4D6A-B660-AABD4FC56D85}"/>
              </a:ext>
            </a:extLst>
          </xdr:cNvPr>
          <xdr:cNvGraphicFramePr>
            <a:graphicFrameLocks/>
          </xdr:cNvGraphicFramePr>
        </xdr:nvGraphicFramePr>
        <xdr:xfrm>
          <a:off x="5210175" y="600075"/>
          <a:ext cx="3219450" cy="2247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35" name="Gráfico 34">
            <a:extLst>
              <a:ext uri="{FF2B5EF4-FFF2-40B4-BE49-F238E27FC236}">
                <a16:creationId xmlns:a16="http://schemas.microsoft.com/office/drawing/2014/main" id="{06D3BA25-4B5B-40AF-BC10-C0B19490C2D8}"/>
              </a:ext>
            </a:extLst>
          </xdr:cNvPr>
          <xdr:cNvGraphicFramePr>
            <a:graphicFrameLocks/>
          </xdr:cNvGraphicFramePr>
        </xdr:nvGraphicFramePr>
        <xdr:xfrm>
          <a:off x="1933574" y="2924175"/>
          <a:ext cx="3190875" cy="225742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36" name="Gráfico 35">
            <a:extLst>
              <a:ext uri="{FF2B5EF4-FFF2-40B4-BE49-F238E27FC236}">
                <a16:creationId xmlns:a16="http://schemas.microsoft.com/office/drawing/2014/main" id="{9BA1178F-AB21-4334-A709-FFD1448D5EA0}"/>
              </a:ext>
            </a:extLst>
          </xdr:cNvPr>
          <xdr:cNvGraphicFramePr>
            <a:graphicFrameLocks/>
          </xdr:cNvGraphicFramePr>
        </xdr:nvGraphicFramePr>
        <xdr:xfrm>
          <a:off x="5210175" y="2933699"/>
          <a:ext cx="3228975" cy="22479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37" name="Retângulo 36">
            <a:extLst>
              <a:ext uri="{FF2B5EF4-FFF2-40B4-BE49-F238E27FC236}">
                <a16:creationId xmlns:a16="http://schemas.microsoft.com/office/drawing/2014/main" id="{75D717B5-9C9A-4A8A-8A5A-4E7014BFEE29}"/>
              </a:ext>
            </a:extLst>
          </xdr:cNvPr>
          <xdr:cNvSpPr/>
        </xdr:nvSpPr>
        <xdr:spPr>
          <a:xfrm>
            <a:off x="3562350" y="219075"/>
            <a:ext cx="3914213" cy="40543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base"/>
            <a:r>
              <a:rPr lang="pt-PT" sz="2000" b="0">
                <a:solidFill>
                  <a:schemeClr val="tx1">
                    <a:lumMod val="50000"/>
                    <a:lumOff val="50000"/>
                  </a:schemeClr>
                </a:solidFill>
              </a:rPr>
              <a:t>Performance</a:t>
            </a:r>
            <a:r>
              <a:rPr lang="pt-PT" sz="2000" b="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de Máquinas</a:t>
            </a:r>
            <a:endParaRPr lang="pt-BR" sz="2000" b="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</xdr:grpSp>
    <xdr:clientData/>
  </xdr:twoCellAnchor>
  <xdr:twoCellAnchor>
    <xdr:from>
      <xdr:col>14</xdr:col>
      <xdr:colOff>95250</xdr:colOff>
      <xdr:row>1</xdr:row>
      <xdr:rowOff>95250</xdr:rowOff>
    </xdr:from>
    <xdr:to>
      <xdr:col>22</xdr:col>
      <xdr:colOff>200025</xdr:colOff>
      <xdr:row>27</xdr:row>
      <xdr:rowOff>171450</xdr:rowOff>
    </xdr:to>
    <xdr:grpSp>
      <xdr:nvGrpSpPr>
        <xdr:cNvPr id="42" name="Agrupar 41">
          <a:extLst>
            <a:ext uri="{FF2B5EF4-FFF2-40B4-BE49-F238E27FC236}">
              <a16:creationId xmlns:a16="http://schemas.microsoft.com/office/drawing/2014/main" id="{E7978F75-F053-4B58-8E3A-F3ED1C0D0E43}"/>
            </a:ext>
          </a:extLst>
        </xdr:cNvPr>
        <xdr:cNvGrpSpPr/>
      </xdr:nvGrpSpPr>
      <xdr:grpSpPr>
        <a:xfrm>
          <a:off x="8629650" y="285750"/>
          <a:ext cx="4981575" cy="5029200"/>
          <a:chOff x="8629650" y="276225"/>
          <a:chExt cx="4981575" cy="5029200"/>
        </a:xfrm>
      </xdr:grpSpPr>
      <xdr:sp macro="" textlink="">
        <xdr:nvSpPr>
          <xdr:cNvPr id="38" name="Retângulo 37">
            <a:extLst>
              <a:ext uri="{FF2B5EF4-FFF2-40B4-BE49-F238E27FC236}">
                <a16:creationId xmlns:a16="http://schemas.microsoft.com/office/drawing/2014/main" id="{E92E0D4E-5805-4961-B6FC-7148FB1633DE}"/>
              </a:ext>
            </a:extLst>
          </xdr:cNvPr>
          <xdr:cNvSpPr/>
        </xdr:nvSpPr>
        <xdr:spPr>
          <a:xfrm>
            <a:off x="8629650" y="304800"/>
            <a:ext cx="4981575" cy="5000625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39" name="Gráfico 38">
            <a:extLst>
              <a:ext uri="{FF2B5EF4-FFF2-40B4-BE49-F238E27FC236}">
                <a16:creationId xmlns:a16="http://schemas.microsoft.com/office/drawing/2014/main" id="{B3238A99-E474-407D-80ED-2A6F380F7544}"/>
              </a:ext>
            </a:extLst>
          </xdr:cNvPr>
          <xdr:cNvGraphicFramePr>
            <a:graphicFrameLocks/>
          </xdr:cNvGraphicFramePr>
        </xdr:nvGraphicFramePr>
        <xdr:xfrm>
          <a:off x="8667750" y="628650"/>
          <a:ext cx="4905375" cy="18383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40" name="Gráfico 39">
            <a:extLst>
              <a:ext uri="{FF2B5EF4-FFF2-40B4-BE49-F238E27FC236}">
                <a16:creationId xmlns:a16="http://schemas.microsoft.com/office/drawing/2014/main" id="{8AC0F717-F765-4746-8FAD-AEF2F5915C4C}"/>
              </a:ext>
            </a:extLst>
          </xdr:cNvPr>
          <xdr:cNvGraphicFramePr>
            <a:graphicFrameLocks/>
          </xdr:cNvGraphicFramePr>
        </xdr:nvGraphicFramePr>
        <xdr:xfrm>
          <a:off x="8667751" y="2505075"/>
          <a:ext cx="4905374" cy="22288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41" name="Retângulo 40">
            <a:extLst>
              <a:ext uri="{FF2B5EF4-FFF2-40B4-BE49-F238E27FC236}">
                <a16:creationId xmlns:a16="http://schemas.microsoft.com/office/drawing/2014/main" id="{9E373323-A334-49DE-BF24-FFB419F53612}"/>
              </a:ext>
            </a:extLst>
          </xdr:cNvPr>
          <xdr:cNvSpPr/>
        </xdr:nvSpPr>
        <xdr:spPr>
          <a:xfrm>
            <a:off x="10839451" y="276225"/>
            <a:ext cx="685800" cy="40543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base"/>
            <a:r>
              <a:rPr lang="pt-PT" sz="2000" b="0">
                <a:solidFill>
                  <a:schemeClr val="tx1">
                    <a:lumMod val="50000"/>
                    <a:lumOff val="50000"/>
                  </a:schemeClr>
                </a:solidFill>
              </a:rPr>
              <a:t>EHS</a:t>
            </a:r>
            <a:endParaRPr lang="pt-BR" sz="2000" b="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</xdr:grpSp>
    <xdr:clientData/>
  </xdr:twoCellAnchor>
  <xdr:twoCellAnchor>
    <xdr:from>
      <xdr:col>22</xdr:col>
      <xdr:colOff>238125</xdr:colOff>
      <xdr:row>1</xdr:row>
      <xdr:rowOff>123824</xdr:rowOff>
    </xdr:from>
    <xdr:to>
      <xdr:col>29</xdr:col>
      <xdr:colOff>314324</xdr:colOff>
      <xdr:row>28</xdr:row>
      <xdr:rowOff>38099</xdr:rowOff>
    </xdr:to>
    <xdr:grpSp>
      <xdr:nvGrpSpPr>
        <xdr:cNvPr id="31" name="Agrupar 30">
          <a:extLst>
            <a:ext uri="{FF2B5EF4-FFF2-40B4-BE49-F238E27FC236}">
              <a16:creationId xmlns:a16="http://schemas.microsoft.com/office/drawing/2014/main" id="{0D224081-0B87-4489-B7BC-4A70EDFF4F94}"/>
            </a:ext>
          </a:extLst>
        </xdr:cNvPr>
        <xdr:cNvGrpSpPr/>
      </xdr:nvGrpSpPr>
      <xdr:grpSpPr>
        <a:xfrm>
          <a:off x="13649325" y="314324"/>
          <a:ext cx="4343399" cy="5057775"/>
          <a:chOff x="13639800" y="295274"/>
          <a:chExt cx="4343399" cy="5057775"/>
        </a:xfrm>
      </xdr:grpSpPr>
      <xdr:sp macro="" textlink="">
        <xdr:nvSpPr>
          <xdr:cNvPr id="28" name="Retângulo 27">
            <a:extLst>
              <a:ext uri="{FF2B5EF4-FFF2-40B4-BE49-F238E27FC236}">
                <a16:creationId xmlns:a16="http://schemas.microsoft.com/office/drawing/2014/main" id="{B9238498-E023-4230-A05C-E6678E15C652}"/>
              </a:ext>
            </a:extLst>
          </xdr:cNvPr>
          <xdr:cNvSpPr/>
        </xdr:nvSpPr>
        <xdr:spPr>
          <a:xfrm>
            <a:off x="13639800" y="295274"/>
            <a:ext cx="4343399" cy="5057775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29" name="Gráfico 28">
            <a:extLst>
              <a:ext uri="{FF2B5EF4-FFF2-40B4-BE49-F238E27FC236}">
                <a16:creationId xmlns:a16="http://schemas.microsoft.com/office/drawing/2014/main" id="{EEFEE65B-0AAE-46D0-BB33-7A2A8203D474}"/>
              </a:ext>
            </a:extLst>
          </xdr:cNvPr>
          <xdr:cNvGraphicFramePr>
            <a:graphicFrameLocks/>
          </xdr:cNvGraphicFramePr>
        </xdr:nvGraphicFramePr>
        <xdr:xfrm>
          <a:off x="13744575" y="342899"/>
          <a:ext cx="4181475" cy="26098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  <xdr:twoCellAnchor>
    <xdr:from>
      <xdr:col>0</xdr:col>
      <xdr:colOff>85725</xdr:colOff>
      <xdr:row>28</xdr:row>
      <xdr:rowOff>28575</xdr:rowOff>
    </xdr:from>
    <xdr:to>
      <xdr:col>29</xdr:col>
      <xdr:colOff>314325</xdr:colOff>
      <xdr:row>45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ADAC11DC-3AEF-4950-AAAE-9C32692261A4}"/>
            </a:ext>
          </a:extLst>
        </xdr:cNvPr>
        <xdr:cNvSpPr/>
      </xdr:nvSpPr>
      <xdr:spPr>
        <a:xfrm>
          <a:off x="85725" y="5362575"/>
          <a:ext cx="17907000" cy="33813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47625</xdr:colOff>
      <xdr:row>0</xdr:row>
      <xdr:rowOff>19050</xdr:rowOff>
    </xdr:from>
    <xdr:to>
      <xdr:col>29</xdr:col>
      <xdr:colOff>361950</xdr:colOff>
      <xdr:row>1</xdr:row>
      <xdr:rowOff>104775</xdr:rowOff>
    </xdr:to>
    <xdr:pic>
      <xdr:nvPicPr>
        <xdr:cNvPr id="3" name="Picture 2" descr="Resultado de imagem para barra azul png">
          <a:extLst>
            <a:ext uri="{FF2B5EF4-FFF2-40B4-BE49-F238E27FC236}">
              <a16:creationId xmlns:a16="http://schemas.microsoft.com/office/drawing/2014/main" id="{D6A772AC-7D9C-4502-BE91-BD1FB422F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0"/>
          <a:ext cx="179927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590550</xdr:colOff>
      <xdr:row>27</xdr:row>
      <xdr:rowOff>161925</xdr:rowOff>
    </xdr:from>
    <xdr:to>
      <xdr:col>18</xdr:col>
      <xdr:colOff>237563</xdr:colOff>
      <xdr:row>29</xdr:row>
      <xdr:rowOff>186357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D77005AD-773F-4506-8A54-8AE40B4F33CE}"/>
            </a:ext>
          </a:extLst>
        </xdr:cNvPr>
        <xdr:cNvSpPr/>
      </xdr:nvSpPr>
      <xdr:spPr>
        <a:xfrm>
          <a:off x="7296150" y="5305425"/>
          <a:ext cx="3914213" cy="4054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base"/>
          <a:r>
            <a:rPr lang="pt-PT" sz="2000" b="0">
              <a:solidFill>
                <a:schemeClr val="tx1">
                  <a:lumMod val="65000"/>
                  <a:lumOff val="35000"/>
                </a:schemeClr>
              </a:solidFill>
            </a:rPr>
            <a:t>Performance</a:t>
          </a:r>
          <a:r>
            <a:rPr lang="pt-PT" sz="2000" b="0" baseline="0">
              <a:solidFill>
                <a:schemeClr val="tx1">
                  <a:lumMod val="65000"/>
                  <a:lumOff val="35000"/>
                </a:schemeClr>
              </a:solidFill>
            </a:rPr>
            <a:t> de programação</a:t>
          </a:r>
          <a:endParaRPr lang="pt-BR" sz="2000" b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0</xdr:col>
      <xdr:colOff>514350</xdr:colOff>
      <xdr:row>29</xdr:row>
      <xdr:rowOff>171451</xdr:rowOff>
    </xdr:from>
    <xdr:to>
      <xdr:col>13</xdr:col>
      <xdr:colOff>123825</xdr:colOff>
      <xdr:row>45</xdr:row>
      <xdr:rowOff>95251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64D1499-9942-44A6-AB61-4DE1436722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447675</xdr:colOff>
      <xdr:row>29</xdr:row>
      <xdr:rowOff>171450</xdr:rowOff>
    </xdr:from>
    <xdr:to>
      <xdr:col>24</xdr:col>
      <xdr:colOff>9524</xdr:colOff>
      <xdr:row>37</xdr:row>
      <xdr:rowOff>104775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CF023B4-327F-4308-8846-98122B931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9523</xdr:colOff>
      <xdr:row>45</xdr:row>
      <xdr:rowOff>133349</xdr:rowOff>
    </xdr:from>
    <xdr:to>
      <xdr:col>29</xdr:col>
      <xdr:colOff>380999</xdr:colOff>
      <xdr:row>49</xdr:row>
      <xdr:rowOff>66672</xdr:rowOff>
    </xdr:to>
    <xdr:pic>
      <xdr:nvPicPr>
        <xdr:cNvPr id="8" name="Picture 2" descr="Resultado de imagem para barra azul png">
          <a:extLst>
            <a:ext uri="{FF2B5EF4-FFF2-40B4-BE49-F238E27FC236}">
              <a16:creationId xmlns:a16="http://schemas.microsoft.com/office/drawing/2014/main" id="{5DC2CD86-0E27-41D5-8A35-6FBDB1B7C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9523" y="8705849"/>
          <a:ext cx="18049876" cy="695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76200</xdr:colOff>
      <xdr:row>29</xdr:row>
      <xdr:rowOff>171450</xdr:rowOff>
    </xdr:from>
    <xdr:to>
      <xdr:col>29</xdr:col>
      <xdr:colOff>247649</xdr:colOff>
      <xdr:row>37</xdr:row>
      <xdr:rowOff>104775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47CE987-DB04-41F2-B66A-F25B87684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447675</xdr:colOff>
      <xdr:row>37</xdr:row>
      <xdr:rowOff>171450</xdr:rowOff>
    </xdr:from>
    <xdr:to>
      <xdr:col>24</xdr:col>
      <xdr:colOff>9524</xdr:colOff>
      <xdr:row>45</xdr:row>
      <xdr:rowOff>104775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8DF389E-105B-4B52-AB9B-FA553ECED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24</xdr:col>
      <xdr:colOff>85725</xdr:colOff>
      <xdr:row>37</xdr:row>
      <xdr:rowOff>171450</xdr:rowOff>
    </xdr:from>
    <xdr:to>
      <xdr:col>29</xdr:col>
      <xdr:colOff>257174</xdr:colOff>
      <xdr:row>45</xdr:row>
      <xdr:rowOff>104775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6EAC5E55-9DE0-4A7D-BF07-037D60B333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200025</xdr:colOff>
      <xdr:row>37</xdr:row>
      <xdr:rowOff>171450</xdr:rowOff>
    </xdr:from>
    <xdr:to>
      <xdr:col>18</xdr:col>
      <xdr:colOff>371474</xdr:colOff>
      <xdr:row>45</xdr:row>
      <xdr:rowOff>95249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D85CA36-E24C-43C9-A410-A8801E0F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200025</xdr:colOff>
      <xdr:row>29</xdr:row>
      <xdr:rowOff>171450</xdr:rowOff>
    </xdr:from>
    <xdr:to>
      <xdr:col>18</xdr:col>
      <xdr:colOff>371474</xdr:colOff>
      <xdr:row>37</xdr:row>
      <xdr:rowOff>104775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F7AC46F2-CCBC-4405-8186-7449C922E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0</xdr:col>
      <xdr:colOff>111579</xdr:colOff>
      <xdr:row>5</xdr:row>
      <xdr:rowOff>47625</xdr:rowOff>
    </xdr:from>
    <xdr:to>
      <xdr:col>2</xdr:col>
      <xdr:colOff>581025</xdr:colOff>
      <xdr:row>8</xdr:row>
      <xdr:rowOff>13422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EBCE7CBB-18D8-4052-91AF-1B63C20E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1579" y="1000125"/>
          <a:ext cx="1688646" cy="5372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28575</xdr:rowOff>
    </xdr:from>
    <xdr:to>
      <xdr:col>3</xdr:col>
      <xdr:colOff>33618</xdr:colOff>
      <xdr:row>5</xdr:row>
      <xdr:rowOff>9525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C6A1847-46D6-41DD-BCBB-10FBD2F29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19075"/>
          <a:ext cx="1862418" cy="742950"/>
        </a:xfrm>
        <a:prstGeom prst="rect">
          <a:avLst/>
        </a:prstGeom>
      </xdr:spPr>
    </xdr:pic>
    <xdr:clientData/>
  </xdr:twoCellAnchor>
  <xdr:twoCellAnchor editAs="oneCell">
    <xdr:from>
      <xdr:col>25</xdr:col>
      <xdr:colOff>457200</xdr:colOff>
      <xdr:row>37</xdr:row>
      <xdr:rowOff>152399</xdr:rowOff>
    </xdr:from>
    <xdr:to>
      <xdr:col>28</xdr:col>
      <xdr:colOff>9525</xdr:colOff>
      <xdr:row>45</xdr:row>
      <xdr:rowOff>9524</xdr:rowOff>
    </xdr:to>
    <xdr:pic>
      <xdr:nvPicPr>
        <xdr:cNvPr id="54" name="Imagem 53" descr="Resultado de imagem para indisponivel png">
          <a:extLst>
            <a:ext uri="{FF2B5EF4-FFF2-40B4-BE49-F238E27FC236}">
              <a16:creationId xmlns:a16="http://schemas.microsoft.com/office/drawing/2014/main" id="{39FE994E-BCD8-4DDC-AC4B-3772AC35E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97200" y="7200899"/>
          <a:ext cx="13811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352425</xdr:colOff>
      <xdr:row>15</xdr:row>
      <xdr:rowOff>171450</xdr:rowOff>
    </xdr:from>
    <xdr:to>
      <xdr:col>29</xdr:col>
      <xdr:colOff>266699</xdr:colOff>
      <xdr:row>27</xdr:row>
      <xdr:rowOff>133350</xdr:rowOff>
    </xdr:to>
    <xdr:graphicFrame macro="">
      <xdr:nvGraphicFramePr>
        <xdr:cNvPr id="52" name="Gráfico 51">
          <a:extLst>
            <a:ext uri="{FF2B5EF4-FFF2-40B4-BE49-F238E27FC236}">
              <a16:creationId xmlns:a16="http://schemas.microsoft.com/office/drawing/2014/main" id="{42B8E8B4-3453-497C-A3D7-4C558478E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</xdr:col>
      <xdr:colOff>342900</xdr:colOff>
      <xdr:row>18</xdr:row>
      <xdr:rowOff>171450</xdr:rowOff>
    </xdr:from>
    <xdr:to>
      <xdr:col>3</xdr:col>
      <xdr:colOff>523875</xdr:colOff>
      <xdr:row>23</xdr:row>
      <xdr:rowOff>28575</xdr:rowOff>
    </xdr:to>
    <xdr:sp macro="" textlink="">
      <xdr:nvSpPr>
        <xdr:cNvPr id="14" name="Seta: para Cima 13">
          <a:extLst>
            <a:ext uri="{FF2B5EF4-FFF2-40B4-BE49-F238E27FC236}">
              <a16:creationId xmlns:a16="http://schemas.microsoft.com/office/drawing/2014/main" id="{BFACCC59-C455-4DFD-9067-F8DFFD56BA8C}"/>
            </a:ext>
          </a:extLst>
        </xdr:cNvPr>
        <xdr:cNvSpPr/>
      </xdr:nvSpPr>
      <xdr:spPr>
        <a:xfrm>
          <a:off x="2171700" y="3600450"/>
          <a:ext cx="180975" cy="809625"/>
        </a:xfrm>
        <a:prstGeom prst="up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333375</xdr:colOff>
      <xdr:row>6</xdr:row>
      <xdr:rowOff>142875</xdr:rowOff>
    </xdr:from>
    <xdr:to>
      <xdr:col>3</xdr:col>
      <xdr:colOff>514350</xdr:colOff>
      <xdr:row>11</xdr:row>
      <xdr:rowOff>0</xdr:rowOff>
    </xdr:to>
    <xdr:sp macro="" textlink="">
      <xdr:nvSpPr>
        <xdr:cNvPr id="44" name="Seta: para Cima 43">
          <a:extLst>
            <a:ext uri="{FF2B5EF4-FFF2-40B4-BE49-F238E27FC236}">
              <a16:creationId xmlns:a16="http://schemas.microsoft.com/office/drawing/2014/main" id="{00B45466-3291-439A-BF1D-DAB54EDE509F}"/>
            </a:ext>
          </a:extLst>
        </xdr:cNvPr>
        <xdr:cNvSpPr/>
      </xdr:nvSpPr>
      <xdr:spPr>
        <a:xfrm>
          <a:off x="2162175" y="1285875"/>
          <a:ext cx="180975" cy="809625"/>
        </a:xfrm>
        <a:prstGeom prst="up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85725</xdr:colOff>
      <xdr:row>18</xdr:row>
      <xdr:rowOff>171450</xdr:rowOff>
    </xdr:from>
    <xdr:to>
      <xdr:col>9</xdr:col>
      <xdr:colOff>266700</xdr:colOff>
      <xdr:row>23</xdr:row>
      <xdr:rowOff>28575</xdr:rowOff>
    </xdr:to>
    <xdr:sp macro="" textlink="">
      <xdr:nvSpPr>
        <xdr:cNvPr id="45" name="Seta: para Cima 44">
          <a:extLst>
            <a:ext uri="{FF2B5EF4-FFF2-40B4-BE49-F238E27FC236}">
              <a16:creationId xmlns:a16="http://schemas.microsoft.com/office/drawing/2014/main" id="{FDAA5AB4-18C2-4C64-A18F-921813E3F11D}"/>
            </a:ext>
          </a:extLst>
        </xdr:cNvPr>
        <xdr:cNvSpPr/>
      </xdr:nvSpPr>
      <xdr:spPr>
        <a:xfrm>
          <a:off x="5572125" y="3600450"/>
          <a:ext cx="180975" cy="809625"/>
        </a:xfrm>
        <a:prstGeom prst="up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85725</xdr:colOff>
      <xdr:row>6</xdr:row>
      <xdr:rowOff>152400</xdr:rowOff>
    </xdr:from>
    <xdr:to>
      <xdr:col>9</xdr:col>
      <xdr:colOff>266700</xdr:colOff>
      <xdr:row>11</xdr:row>
      <xdr:rowOff>9525</xdr:rowOff>
    </xdr:to>
    <xdr:sp macro="" textlink="">
      <xdr:nvSpPr>
        <xdr:cNvPr id="46" name="Seta: para Cima 45">
          <a:extLst>
            <a:ext uri="{FF2B5EF4-FFF2-40B4-BE49-F238E27FC236}">
              <a16:creationId xmlns:a16="http://schemas.microsoft.com/office/drawing/2014/main" id="{13F936ED-E051-4905-81DD-88630AFF162E}"/>
            </a:ext>
          </a:extLst>
        </xdr:cNvPr>
        <xdr:cNvSpPr/>
      </xdr:nvSpPr>
      <xdr:spPr>
        <a:xfrm rot="10800000">
          <a:off x="5572125" y="1295400"/>
          <a:ext cx="180975" cy="809625"/>
        </a:xfrm>
        <a:prstGeom prst="up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114300</xdr:colOff>
      <xdr:row>8</xdr:row>
      <xdr:rowOff>142875</xdr:rowOff>
    </xdr:from>
    <xdr:to>
      <xdr:col>2</xdr:col>
      <xdr:colOff>533400</xdr:colOff>
      <xdr:row>13</xdr:row>
      <xdr:rowOff>85725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413D014-D44E-4802-A098-BCEA22EA23F1}"/>
            </a:ext>
          </a:extLst>
        </xdr:cNvPr>
        <xdr:cNvSpPr txBox="1"/>
      </xdr:nvSpPr>
      <xdr:spPr>
        <a:xfrm>
          <a:off x="114300" y="1666875"/>
          <a:ext cx="1638300" cy="89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Agenda</a:t>
          </a:r>
          <a:r>
            <a:rPr lang="pt-BR" sz="1400" b="1" baseline="0"/>
            <a:t> para Março</a:t>
          </a:r>
        </a:p>
        <a:p>
          <a:r>
            <a:rPr lang="pt-BR" sz="1100" b="1" baseline="0"/>
            <a:t>15/03: </a:t>
          </a:r>
          <a:r>
            <a:rPr lang="pt-BR" sz="1100" baseline="0"/>
            <a:t>Auditoria Interna</a:t>
          </a:r>
        </a:p>
        <a:p>
          <a:r>
            <a:rPr lang="pt-BR" sz="1100" b="1" baseline="0"/>
            <a:t>22/03: </a:t>
          </a:r>
          <a:r>
            <a:rPr lang="pt-BR" sz="1100" baseline="0"/>
            <a:t>Visita Global Risk</a:t>
          </a:r>
          <a:endParaRPr lang="pt-BR" sz="1100"/>
        </a:p>
      </xdr:txBody>
    </xdr:sp>
    <xdr:clientData/>
  </xdr:twoCellAnchor>
  <xdr:twoCellAnchor>
    <xdr:from>
      <xdr:col>0</xdr:col>
      <xdr:colOff>238125</xdr:colOff>
      <xdr:row>14</xdr:row>
      <xdr:rowOff>66675</xdr:rowOff>
    </xdr:from>
    <xdr:to>
      <xdr:col>3</xdr:col>
      <xdr:colOff>38100</xdr:colOff>
      <xdr:row>15</xdr:row>
      <xdr:rowOff>187671</xdr:rowOff>
    </xdr:to>
    <xdr:sp macro="" textlink="">
      <xdr:nvSpPr>
        <xdr:cNvPr id="47" name="CaixaDeTexto 36">
          <a:extLst>
            <a:ext uri="{FF2B5EF4-FFF2-40B4-BE49-F238E27FC236}">
              <a16:creationId xmlns:a16="http://schemas.microsoft.com/office/drawing/2014/main" id="{15E2B463-02B4-4993-918B-9E3F0D9645F5}"/>
            </a:ext>
          </a:extLst>
        </xdr:cNvPr>
        <xdr:cNvSpPr txBox="1"/>
      </xdr:nvSpPr>
      <xdr:spPr>
        <a:xfrm>
          <a:off x="238125" y="2733675"/>
          <a:ext cx="1628775" cy="3114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PT" sz="1400" b="1"/>
            <a:t>Cruz de Segurança</a:t>
          </a:r>
          <a:endParaRPr lang="pt-BR" sz="1400" b="1"/>
        </a:p>
      </xdr:txBody>
    </xdr:sp>
    <xdr:clientData/>
  </xdr:twoCellAnchor>
  <xdr:twoCellAnchor>
    <xdr:from>
      <xdr:col>0</xdr:col>
      <xdr:colOff>104775</xdr:colOff>
      <xdr:row>16</xdr:row>
      <xdr:rowOff>28575</xdr:rowOff>
    </xdr:from>
    <xdr:to>
      <xdr:col>3</xdr:col>
      <xdr:colOff>39062</xdr:colOff>
      <xdr:row>24</xdr:row>
      <xdr:rowOff>146022</xdr:rowOff>
    </xdr:to>
    <xdr:grpSp>
      <xdr:nvGrpSpPr>
        <xdr:cNvPr id="48" name="Agrupar 47">
          <a:extLst>
            <a:ext uri="{FF2B5EF4-FFF2-40B4-BE49-F238E27FC236}">
              <a16:creationId xmlns:a16="http://schemas.microsoft.com/office/drawing/2014/main" id="{667AF295-9EBC-49D9-BD93-6085873732FD}"/>
            </a:ext>
          </a:extLst>
        </xdr:cNvPr>
        <xdr:cNvGrpSpPr/>
      </xdr:nvGrpSpPr>
      <xdr:grpSpPr>
        <a:xfrm>
          <a:off x="104775" y="3076575"/>
          <a:ext cx="1763087" cy="1641447"/>
          <a:chOff x="3587690" y="637564"/>
          <a:chExt cx="1763087" cy="1641447"/>
        </a:xfrm>
      </xdr:grpSpPr>
      <xdr:sp macro="" textlink="">
        <xdr:nvSpPr>
          <xdr:cNvPr id="51" name="Retângulo 50">
            <a:extLst>
              <a:ext uri="{FF2B5EF4-FFF2-40B4-BE49-F238E27FC236}">
                <a16:creationId xmlns:a16="http://schemas.microsoft.com/office/drawing/2014/main" id="{98A28579-31BF-44AE-BECC-4908C2AD2FED}"/>
              </a:ext>
            </a:extLst>
          </xdr:cNvPr>
          <xdr:cNvSpPr/>
        </xdr:nvSpPr>
        <xdr:spPr>
          <a:xfrm>
            <a:off x="4093828" y="637564"/>
            <a:ext cx="251669" cy="234892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01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EE2E43F4-E46D-4DB1-AF24-9A7FA7EEC4DA}"/>
              </a:ext>
            </a:extLst>
          </xdr:cNvPr>
          <xdr:cNvSpPr/>
        </xdr:nvSpPr>
        <xdr:spPr>
          <a:xfrm>
            <a:off x="4345497" y="637564"/>
            <a:ext cx="251669" cy="234892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02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828528E6-D654-4EA9-9F01-B14B24B9436D}"/>
              </a:ext>
            </a:extLst>
          </xdr:cNvPr>
          <xdr:cNvSpPr/>
        </xdr:nvSpPr>
        <xdr:spPr>
          <a:xfrm>
            <a:off x="4598565" y="638962"/>
            <a:ext cx="251669" cy="234892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03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56" name="Retângulo 55">
            <a:extLst>
              <a:ext uri="{FF2B5EF4-FFF2-40B4-BE49-F238E27FC236}">
                <a16:creationId xmlns:a16="http://schemas.microsoft.com/office/drawing/2014/main" id="{63EBC909-5E4A-412E-8ED5-BAA6F4AA153C}"/>
              </a:ext>
            </a:extLst>
          </xdr:cNvPr>
          <xdr:cNvSpPr/>
        </xdr:nvSpPr>
        <xdr:spPr>
          <a:xfrm>
            <a:off x="4095226" y="873854"/>
            <a:ext cx="251669" cy="234892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04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57" name="Retângulo 56">
            <a:extLst>
              <a:ext uri="{FF2B5EF4-FFF2-40B4-BE49-F238E27FC236}">
                <a16:creationId xmlns:a16="http://schemas.microsoft.com/office/drawing/2014/main" id="{FE157A91-120A-4016-9A03-CE898938E592}"/>
              </a:ext>
            </a:extLst>
          </xdr:cNvPr>
          <xdr:cNvSpPr/>
        </xdr:nvSpPr>
        <xdr:spPr>
          <a:xfrm>
            <a:off x="4346895" y="873854"/>
            <a:ext cx="251669" cy="234892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05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58" name="Retângulo 57">
            <a:extLst>
              <a:ext uri="{FF2B5EF4-FFF2-40B4-BE49-F238E27FC236}">
                <a16:creationId xmlns:a16="http://schemas.microsoft.com/office/drawing/2014/main" id="{B304CBD8-A7B1-456A-B03B-89DD35DEF066}"/>
              </a:ext>
            </a:extLst>
          </xdr:cNvPr>
          <xdr:cNvSpPr/>
        </xdr:nvSpPr>
        <xdr:spPr>
          <a:xfrm>
            <a:off x="4599963" y="875252"/>
            <a:ext cx="251669" cy="234892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06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59" name="Retângulo 58">
            <a:extLst>
              <a:ext uri="{FF2B5EF4-FFF2-40B4-BE49-F238E27FC236}">
                <a16:creationId xmlns:a16="http://schemas.microsoft.com/office/drawing/2014/main" id="{B906A90C-F5A7-49B0-8408-E7B33E621D06}"/>
              </a:ext>
            </a:extLst>
          </xdr:cNvPr>
          <xdr:cNvSpPr/>
        </xdr:nvSpPr>
        <xdr:spPr>
          <a:xfrm>
            <a:off x="4095226" y="1108746"/>
            <a:ext cx="251669" cy="234892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09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60" name="Retângulo 59">
            <a:extLst>
              <a:ext uri="{FF2B5EF4-FFF2-40B4-BE49-F238E27FC236}">
                <a16:creationId xmlns:a16="http://schemas.microsoft.com/office/drawing/2014/main" id="{958B2689-B007-48D5-AF4B-A05EABA2DD71}"/>
              </a:ext>
            </a:extLst>
          </xdr:cNvPr>
          <xdr:cNvSpPr/>
        </xdr:nvSpPr>
        <xdr:spPr>
          <a:xfrm>
            <a:off x="4346895" y="1108746"/>
            <a:ext cx="251669" cy="234892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10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61" name="Retângulo 60">
            <a:extLst>
              <a:ext uri="{FF2B5EF4-FFF2-40B4-BE49-F238E27FC236}">
                <a16:creationId xmlns:a16="http://schemas.microsoft.com/office/drawing/2014/main" id="{D4F6D697-5926-4EA7-9CE2-1E35E7FEFB2B}"/>
              </a:ext>
            </a:extLst>
          </xdr:cNvPr>
          <xdr:cNvSpPr/>
        </xdr:nvSpPr>
        <xdr:spPr>
          <a:xfrm>
            <a:off x="4599963" y="1110144"/>
            <a:ext cx="251669" cy="234892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11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62" name="Retângulo 61">
            <a:extLst>
              <a:ext uri="{FF2B5EF4-FFF2-40B4-BE49-F238E27FC236}">
                <a16:creationId xmlns:a16="http://schemas.microsoft.com/office/drawing/2014/main" id="{36050DB7-10AE-486F-8869-9C2037618398}"/>
              </a:ext>
            </a:extLst>
          </xdr:cNvPr>
          <xdr:cNvSpPr/>
        </xdr:nvSpPr>
        <xdr:spPr>
          <a:xfrm>
            <a:off x="4096624" y="1345036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16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63" name="Retângulo 62">
            <a:extLst>
              <a:ext uri="{FF2B5EF4-FFF2-40B4-BE49-F238E27FC236}">
                <a16:creationId xmlns:a16="http://schemas.microsoft.com/office/drawing/2014/main" id="{D5223885-11DD-4253-9EE2-9CAB1D8C3883}"/>
              </a:ext>
            </a:extLst>
          </xdr:cNvPr>
          <xdr:cNvSpPr/>
        </xdr:nvSpPr>
        <xdr:spPr>
          <a:xfrm>
            <a:off x="4348293" y="1345036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17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64" name="Retângulo 63">
            <a:extLst>
              <a:ext uri="{FF2B5EF4-FFF2-40B4-BE49-F238E27FC236}">
                <a16:creationId xmlns:a16="http://schemas.microsoft.com/office/drawing/2014/main" id="{16B306E9-A0B3-41F6-AF4C-63317592D8A9}"/>
              </a:ext>
            </a:extLst>
          </xdr:cNvPr>
          <xdr:cNvSpPr/>
        </xdr:nvSpPr>
        <xdr:spPr>
          <a:xfrm>
            <a:off x="4601361" y="1338045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18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65" name="Retângulo 64">
            <a:extLst>
              <a:ext uri="{FF2B5EF4-FFF2-40B4-BE49-F238E27FC236}">
                <a16:creationId xmlns:a16="http://schemas.microsoft.com/office/drawing/2014/main" id="{EC794FD1-AFE0-4928-A431-2F303EFC2BB1}"/>
              </a:ext>
            </a:extLst>
          </xdr:cNvPr>
          <xdr:cNvSpPr/>
        </xdr:nvSpPr>
        <xdr:spPr>
          <a:xfrm>
            <a:off x="4096624" y="1579928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23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66" name="Retângulo 65">
            <a:extLst>
              <a:ext uri="{FF2B5EF4-FFF2-40B4-BE49-F238E27FC236}">
                <a16:creationId xmlns:a16="http://schemas.microsoft.com/office/drawing/2014/main" id="{0EE53176-DCF1-4112-A42D-12B93AA2C215}"/>
              </a:ext>
            </a:extLst>
          </xdr:cNvPr>
          <xdr:cNvSpPr/>
        </xdr:nvSpPr>
        <xdr:spPr>
          <a:xfrm>
            <a:off x="4348293" y="1579928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24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67" name="Retângulo 66">
            <a:extLst>
              <a:ext uri="{FF2B5EF4-FFF2-40B4-BE49-F238E27FC236}">
                <a16:creationId xmlns:a16="http://schemas.microsoft.com/office/drawing/2014/main" id="{22FBEE32-E35F-4808-9043-9AECD2252854}"/>
              </a:ext>
            </a:extLst>
          </xdr:cNvPr>
          <xdr:cNvSpPr/>
        </xdr:nvSpPr>
        <xdr:spPr>
          <a:xfrm>
            <a:off x="4601361" y="1572937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25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68" name="Retângulo 67">
            <a:extLst>
              <a:ext uri="{FF2B5EF4-FFF2-40B4-BE49-F238E27FC236}">
                <a16:creationId xmlns:a16="http://schemas.microsoft.com/office/drawing/2014/main" id="{538496C9-CC30-4E96-9275-E48DE0512149}"/>
              </a:ext>
            </a:extLst>
          </xdr:cNvPr>
          <xdr:cNvSpPr/>
        </xdr:nvSpPr>
        <xdr:spPr>
          <a:xfrm>
            <a:off x="4098022" y="1807829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28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69" name="Retângulo 68">
            <a:extLst>
              <a:ext uri="{FF2B5EF4-FFF2-40B4-BE49-F238E27FC236}">
                <a16:creationId xmlns:a16="http://schemas.microsoft.com/office/drawing/2014/main" id="{E34447EC-63C8-4663-82DC-86348B7C2CF2}"/>
              </a:ext>
            </a:extLst>
          </xdr:cNvPr>
          <xdr:cNvSpPr/>
        </xdr:nvSpPr>
        <xdr:spPr>
          <a:xfrm>
            <a:off x="4349691" y="1807829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29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70" name="Retângulo 69">
            <a:extLst>
              <a:ext uri="{FF2B5EF4-FFF2-40B4-BE49-F238E27FC236}">
                <a16:creationId xmlns:a16="http://schemas.microsoft.com/office/drawing/2014/main" id="{DE8C5E86-FA29-4903-B183-E90BB2F8162B}"/>
              </a:ext>
            </a:extLst>
          </xdr:cNvPr>
          <xdr:cNvSpPr/>
        </xdr:nvSpPr>
        <xdr:spPr>
          <a:xfrm>
            <a:off x="4594370" y="1809227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30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71" name="Retângulo 70">
            <a:extLst>
              <a:ext uri="{FF2B5EF4-FFF2-40B4-BE49-F238E27FC236}">
                <a16:creationId xmlns:a16="http://schemas.microsoft.com/office/drawing/2014/main" id="{BEB46142-B9AA-45C9-A348-C5797E793992}"/>
              </a:ext>
            </a:extLst>
          </xdr:cNvPr>
          <xdr:cNvSpPr/>
        </xdr:nvSpPr>
        <xdr:spPr>
          <a:xfrm>
            <a:off x="4098174" y="2044119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1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72" name="Retângulo 71">
            <a:extLst>
              <a:ext uri="{FF2B5EF4-FFF2-40B4-BE49-F238E27FC236}">
                <a16:creationId xmlns:a16="http://schemas.microsoft.com/office/drawing/2014/main" id="{DFD99655-7E48-4D30-BE31-9DD548F88F38}"/>
              </a:ext>
            </a:extLst>
          </xdr:cNvPr>
          <xdr:cNvSpPr/>
        </xdr:nvSpPr>
        <xdr:spPr>
          <a:xfrm>
            <a:off x="4342700" y="2044119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31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73" name="Retângulo 72">
            <a:extLst>
              <a:ext uri="{FF2B5EF4-FFF2-40B4-BE49-F238E27FC236}">
                <a16:creationId xmlns:a16="http://schemas.microsoft.com/office/drawing/2014/main" id="{83EF4B51-365A-4E53-BEDB-2B070AE3377E}"/>
              </a:ext>
            </a:extLst>
          </xdr:cNvPr>
          <xdr:cNvSpPr/>
        </xdr:nvSpPr>
        <xdr:spPr>
          <a:xfrm>
            <a:off x="4593387" y="2043136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1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74" name="Retângulo 73">
            <a:extLst>
              <a:ext uri="{FF2B5EF4-FFF2-40B4-BE49-F238E27FC236}">
                <a16:creationId xmlns:a16="http://schemas.microsoft.com/office/drawing/2014/main" id="{300E9F31-399D-4913-A745-12AA909692BF}"/>
              </a:ext>
            </a:extLst>
          </xdr:cNvPr>
          <xdr:cNvSpPr/>
        </xdr:nvSpPr>
        <xdr:spPr>
          <a:xfrm>
            <a:off x="4853031" y="1107915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12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75" name="Retângulo 74">
            <a:extLst>
              <a:ext uri="{FF2B5EF4-FFF2-40B4-BE49-F238E27FC236}">
                <a16:creationId xmlns:a16="http://schemas.microsoft.com/office/drawing/2014/main" id="{C1C50E91-E0AC-45E2-8AE5-8D1ABB58F6CF}"/>
              </a:ext>
            </a:extLst>
          </xdr:cNvPr>
          <xdr:cNvSpPr/>
        </xdr:nvSpPr>
        <xdr:spPr>
          <a:xfrm>
            <a:off x="4846040" y="1339443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19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76" name="Retângulo 75">
            <a:extLst>
              <a:ext uri="{FF2B5EF4-FFF2-40B4-BE49-F238E27FC236}">
                <a16:creationId xmlns:a16="http://schemas.microsoft.com/office/drawing/2014/main" id="{3E6B4546-3274-41B2-AAD3-4420B72F4401}"/>
              </a:ext>
            </a:extLst>
          </xdr:cNvPr>
          <xdr:cNvSpPr/>
        </xdr:nvSpPr>
        <xdr:spPr>
          <a:xfrm>
            <a:off x="4846040" y="1574335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26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77" name="Retângulo 76">
            <a:extLst>
              <a:ext uri="{FF2B5EF4-FFF2-40B4-BE49-F238E27FC236}">
                <a16:creationId xmlns:a16="http://schemas.microsoft.com/office/drawing/2014/main" id="{FBE352AB-5222-48CD-BAA7-1781EDF8DE64}"/>
              </a:ext>
            </a:extLst>
          </xdr:cNvPr>
          <xdr:cNvSpPr/>
        </xdr:nvSpPr>
        <xdr:spPr>
          <a:xfrm>
            <a:off x="5097710" y="1106932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13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78" name="Retângulo 77">
            <a:extLst>
              <a:ext uri="{FF2B5EF4-FFF2-40B4-BE49-F238E27FC236}">
                <a16:creationId xmlns:a16="http://schemas.microsoft.com/office/drawing/2014/main" id="{00FEB79C-39BC-467B-A162-81FCABA99EE2}"/>
              </a:ext>
            </a:extLst>
          </xdr:cNvPr>
          <xdr:cNvSpPr/>
        </xdr:nvSpPr>
        <xdr:spPr>
          <a:xfrm>
            <a:off x="5099108" y="1340841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20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79" name="Retângulo 78">
            <a:extLst>
              <a:ext uri="{FF2B5EF4-FFF2-40B4-BE49-F238E27FC236}">
                <a16:creationId xmlns:a16="http://schemas.microsoft.com/office/drawing/2014/main" id="{88D8A467-C1B7-45BF-9708-93E87468EB27}"/>
              </a:ext>
            </a:extLst>
          </xdr:cNvPr>
          <xdr:cNvSpPr/>
        </xdr:nvSpPr>
        <xdr:spPr>
          <a:xfrm>
            <a:off x="5099108" y="1575733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27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80" name="Retângulo 79">
            <a:extLst>
              <a:ext uri="{FF2B5EF4-FFF2-40B4-BE49-F238E27FC236}">
                <a16:creationId xmlns:a16="http://schemas.microsoft.com/office/drawing/2014/main" id="{BE28944E-CF60-4186-8F24-B15EB440F92B}"/>
              </a:ext>
            </a:extLst>
          </xdr:cNvPr>
          <xdr:cNvSpPr/>
        </xdr:nvSpPr>
        <xdr:spPr>
          <a:xfrm>
            <a:off x="3587690" y="1104551"/>
            <a:ext cx="251669" cy="234892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07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81" name="Retângulo 80">
            <a:extLst>
              <a:ext uri="{FF2B5EF4-FFF2-40B4-BE49-F238E27FC236}">
                <a16:creationId xmlns:a16="http://schemas.microsoft.com/office/drawing/2014/main" id="{8E4CA699-A282-47D8-9EDF-BEA203403D43}"/>
              </a:ext>
            </a:extLst>
          </xdr:cNvPr>
          <xdr:cNvSpPr/>
        </xdr:nvSpPr>
        <xdr:spPr>
          <a:xfrm>
            <a:off x="3589088" y="1340841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14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82" name="Retângulo 81">
            <a:extLst>
              <a:ext uri="{FF2B5EF4-FFF2-40B4-BE49-F238E27FC236}">
                <a16:creationId xmlns:a16="http://schemas.microsoft.com/office/drawing/2014/main" id="{96518083-5873-4FC1-B6AA-A11389852A37}"/>
              </a:ext>
            </a:extLst>
          </xdr:cNvPr>
          <xdr:cNvSpPr/>
        </xdr:nvSpPr>
        <xdr:spPr>
          <a:xfrm>
            <a:off x="3589088" y="1575733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21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83" name="Retângulo 82">
            <a:extLst>
              <a:ext uri="{FF2B5EF4-FFF2-40B4-BE49-F238E27FC236}">
                <a16:creationId xmlns:a16="http://schemas.microsoft.com/office/drawing/2014/main" id="{E6AC5CFF-EF77-43CE-A74B-A0281725E063}"/>
              </a:ext>
            </a:extLst>
          </xdr:cNvPr>
          <xdr:cNvSpPr/>
        </xdr:nvSpPr>
        <xdr:spPr>
          <a:xfrm>
            <a:off x="3840758" y="1105949"/>
            <a:ext cx="251669" cy="234892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08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84" name="Retângulo 83">
            <a:extLst>
              <a:ext uri="{FF2B5EF4-FFF2-40B4-BE49-F238E27FC236}">
                <a16:creationId xmlns:a16="http://schemas.microsoft.com/office/drawing/2014/main" id="{0B4AFCA7-5A53-4B0E-B82C-60187704C345}"/>
              </a:ext>
            </a:extLst>
          </xdr:cNvPr>
          <xdr:cNvSpPr/>
        </xdr:nvSpPr>
        <xdr:spPr>
          <a:xfrm>
            <a:off x="3842156" y="1342239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15</a:t>
            </a:r>
            <a:endParaRPr lang="pt-BR" sz="500">
              <a:solidFill>
                <a:schemeClr val="tx1"/>
              </a:solidFill>
            </a:endParaRPr>
          </a:p>
        </xdr:txBody>
      </xdr:sp>
      <xdr:sp macro="" textlink="">
        <xdr:nvSpPr>
          <xdr:cNvPr id="85" name="Retângulo 84">
            <a:extLst>
              <a:ext uri="{FF2B5EF4-FFF2-40B4-BE49-F238E27FC236}">
                <a16:creationId xmlns:a16="http://schemas.microsoft.com/office/drawing/2014/main" id="{E2E80238-41A2-4851-AD5E-2D40D389031F}"/>
              </a:ext>
            </a:extLst>
          </xdr:cNvPr>
          <xdr:cNvSpPr/>
        </xdr:nvSpPr>
        <xdr:spPr>
          <a:xfrm>
            <a:off x="3842156" y="1577131"/>
            <a:ext cx="251669" cy="23489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 sz="500">
                <a:solidFill>
                  <a:schemeClr val="tx1"/>
                </a:solidFill>
              </a:rPr>
              <a:t>22</a:t>
            </a:r>
            <a:endParaRPr lang="pt-BR" sz="5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GI%20Manuten&#231;&#227;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ra084f01\Manutencao\Gest&#227;o%20Manuten&#231;&#227;o\SGI%20Manuten&#231;&#227;o\Docs%20Auxiliares\03%20-%20EHS\Consumo%20Po&#231;o%20Artesiano\Planilha%20%20cont.de%20&#193;GUA%20FY19-ISO%20140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ra084f01\Manutencao\Gest&#227;o%20Manuten&#231;&#227;o\SGI%20Manuten&#231;&#227;o\Docs%20Auxiliares\03%20-%20EHS\Medi&#231;&#227;o%20Cloro\Medi&#231;&#227;o%20Cloro%20&amp;%20P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"/>
      <sheetName val="P"/>
      <sheetName val="I"/>
      <sheetName val="IIR"/>
      <sheetName val="Planilha1"/>
      <sheetName val="IPM"/>
      <sheetName val="IPMRFY"/>
      <sheetName val="IAT"/>
      <sheetName val="IIR2"/>
      <sheetName val="G"/>
      <sheetName val="GDN"/>
      <sheetName val="GRG"/>
      <sheetName val="GEC"/>
      <sheetName val="GGL"/>
      <sheetName val="GGLPP"/>
      <sheetName val="GGLPPGC"/>
      <sheetName val="GGLPPRL"/>
      <sheetName val="GGLPPCC"/>
      <sheetName val="GGLPPPTB"/>
      <sheetName val="GGLDT"/>
      <sheetName val="GGLPPPM"/>
      <sheetName val="GGLE"/>
      <sheetName val="GGLECM"/>
      <sheetName val="CONS OLEO"/>
      <sheetName val="GGLEHC"/>
      <sheetName val="GGLEET"/>
      <sheetName val="GGLG"/>
      <sheetName val="GMPT"/>
      <sheetName val="GLP"/>
      <sheetName val="E"/>
      <sheetName val="EDE"/>
      <sheetName val="EDM"/>
      <sheetName val="ECN"/>
      <sheetName val="EPÇ"/>
      <sheetName val="E5S"/>
      <sheetName val="EMD"/>
      <sheetName val="C"/>
      <sheetName val="PPM"/>
      <sheetName val="PPMEM"/>
      <sheetName val="PPMCP"/>
      <sheetName val="PPMLB"/>
      <sheetName val="PPMDP"/>
      <sheetName val="PCr"/>
      <sheetName val="PT"/>
      <sheetName val="PV"/>
      <sheetName val="PVEM"/>
      <sheetName val="PCal"/>
      <sheetName val="PCal pront"/>
      <sheetName val="PCal pront n1"/>
      <sheetName val="PCal pront n2"/>
      <sheetName val="PCal pront n3"/>
      <sheetName val="PCal pront n4"/>
      <sheetName val="PCal pront n5"/>
      <sheetName val="PCal pront n6"/>
      <sheetName val="PCal pront n7"/>
      <sheetName val="PCol"/>
      <sheetName val="PColEM"/>
      <sheetName val="Presrv"/>
      <sheetName val="Ppoço"/>
      <sheetName val="Prest"/>
      <sheetName val="Pagen"/>
    </sheetNames>
    <sheetDataSet>
      <sheetData sheetId="0"/>
      <sheetData sheetId="1"/>
      <sheetData sheetId="2"/>
      <sheetData sheetId="3">
        <row r="29">
          <cell r="K29">
            <v>24</v>
          </cell>
          <cell r="L29">
            <v>24</v>
          </cell>
          <cell r="N29">
            <v>0.9</v>
          </cell>
        </row>
        <row r="30">
          <cell r="K30">
            <v>16</v>
          </cell>
          <cell r="L30">
            <v>15</v>
          </cell>
          <cell r="N30">
            <v>0.9</v>
          </cell>
        </row>
        <row r="31">
          <cell r="K31">
            <v>20</v>
          </cell>
          <cell r="L31">
            <v>18</v>
          </cell>
          <cell r="N31">
            <v>0.9</v>
          </cell>
        </row>
        <row r="32">
          <cell r="K32">
            <v>35</v>
          </cell>
          <cell r="L32">
            <v>35</v>
          </cell>
          <cell r="N32">
            <v>0.9</v>
          </cell>
        </row>
        <row r="33">
          <cell r="K33">
            <v>13</v>
          </cell>
          <cell r="L33">
            <v>12</v>
          </cell>
          <cell r="N33">
            <v>0.9</v>
          </cell>
        </row>
        <row r="34">
          <cell r="K34">
            <v>12</v>
          </cell>
          <cell r="L34">
            <v>12</v>
          </cell>
          <cell r="N34">
            <v>0.9</v>
          </cell>
        </row>
        <row r="35">
          <cell r="K35">
            <v>9</v>
          </cell>
          <cell r="L35">
            <v>9</v>
          </cell>
          <cell r="N35">
            <v>0.9</v>
          </cell>
        </row>
        <row r="36">
          <cell r="K36">
            <v>15</v>
          </cell>
          <cell r="L36">
            <v>15</v>
          </cell>
          <cell r="N36">
            <v>0.9</v>
          </cell>
        </row>
        <row r="37">
          <cell r="N37">
            <v>0.9</v>
          </cell>
        </row>
        <row r="38">
          <cell r="N38">
            <v>0.9</v>
          </cell>
        </row>
        <row r="39">
          <cell r="N39">
            <v>0.9</v>
          </cell>
        </row>
        <row r="40">
          <cell r="N40">
            <v>0.9</v>
          </cell>
        </row>
        <row r="42">
          <cell r="K42">
            <v>144</v>
          </cell>
          <cell r="L42">
            <v>140</v>
          </cell>
          <cell r="M42">
            <v>0.97222222222222221</v>
          </cell>
          <cell r="N42">
            <v>0.9</v>
          </cell>
        </row>
        <row r="50">
          <cell r="M50">
            <v>0</v>
          </cell>
          <cell r="N50">
            <v>181.06299999999999</v>
          </cell>
          <cell r="O50">
            <v>179</v>
          </cell>
          <cell r="P50">
            <v>144.66</v>
          </cell>
          <cell r="Q50">
            <v>139.94</v>
          </cell>
          <cell r="R50">
            <v>178.83</v>
          </cell>
          <cell r="S50">
            <v>194.85</v>
          </cell>
          <cell r="T50">
            <v>152.66</v>
          </cell>
        </row>
        <row r="51">
          <cell r="M51">
            <v>73.709999999999994</v>
          </cell>
          <cell r="N51">
            <v>61.61</v>
          </cell>
          <cell r="O51">
            <v>167</v>
          </cell>
          <cell r="P51">
            <v>159.54</v>
          </cell>
          <cell r="Q51">
            <v>101.98</v>
          </cell>
          <cell r="R51">
            <v>171.48</v>
          </cell>
          <cell r="S51">
            <v>201.03</v>
          </cell>
          <cell r="T51">
            <v>149.38</v>
          </cell>
        </row>
        <row r="52">
          <cell r="M52">
            <v>3.83</v>
          </cell>
          <cell r="N52">
            <v>21.49</v>
          </cell>
          <cell r="O52">
            <v>9.75</v>
          </cell>
          <cell r="P52">
            <v>0</v>
          </cell>
          <cell r="Q52">
            <v>5.83</v>
          </cell>
          <cell r="R52">
            <v>0</v>
          </cell>
          <cell r="S52">
            <v>0</v>
          </cell>
          <cell r="T52">
            <v>0</v>
          </cell>
        </row>
        <row r="53">
          <cell r="M53">
            <v>197.4</v>
          </cell>
          <cell r="N53">
            <v>181.26</v>
          </cell>
          <cell r="O53">
            <v>183</v>
          </cell>
          <cell r="P53">
            <v>154.96</v>
          </cell>
          <cell r="Q53">
            <v>189.23</v>
          </cell>
          <cell r="R53">
            <v>152</v>
          </cell>
          <cell r="S53">
            <v>161.56</v>
          </cell>
          <cell r="T53">
            <v>159.30000000000001</v>
          </cell>
        </row>
        <row r="54">
          <cell r="M54">
            <v>189.66</v>
          </cell>
          <cell r="N54">
            <v>107.79</v>
          </cell>
          <cell r="O54">
            <v>190</v>
          </cell>
          <cell r="P54">
            <v>170.67</v>
          </cell>
          <cell r="Q54">
            <v>144.76</v>
          </cell>
          <cell r="R54">
            <v>89.83</v>
          </cell>
          <cell r="S54">
            <v>35.93</v>
          </cell>
          <cell r="T54">
            <v>161.54</v>
          </cell>
        </row>
        <row r="55">
          <cell r="M55">
            <v>112.66</v>
          </cell>
          <cell r="N55">
            <v>118.91</v>
          </cell>
          <cell r="O55">
            <v>55</v>
          </cell>
          <cell r="P55">
            <v>43.65</v>
          </cell>
          <cell r="Q55">
            <v>111.21</v>
          </cell>
          <cell r="R55">
            <v>165</v>
          </cell>
          <cell r="S55">
            <v>128.4</v>
          </cell>
          <cell r="T55">
            <v>106.88</v>
          </cell>
        </row>
        <row r="56">
          <cell r="M56">
            <v>128.4</v>
          </cell>
          <cell r="N56">
            <v>202.26</v>
          </cell>
          <cell r="O56">
            <v>210</v>
          </cell>
          <cell r="P56">
            <v>210.73</v>
          </cell>
          <cell r="Q56">
            <v>217.5</v>
          </cell>
          <cell r="R56">
            <v>163.27000000000001</v>
          </cell>
          <cell r="S56">
            <v>63.2</v>
          </cell>
          <cell r="T56">
            <v>134.72999999999999</v>
          </cell>
        </row>
        <row r="57">
          <cell r="M57">
            <v>150.19999999999999</v>
          </cell>
          <cell r="N57">
            <v>170.31</v>
          </cell>
          <cell r="O57">
            <v>205</v>
          </cell>
          <cell r="P57">
            <v>133.71</v>
          </cell>
          <cell r="Q57">
            <v>192.167</v>
          </cell>
          <cell r="R57">
            <v>155.19</v>
          </cell>
          <cell r="S57">
            <v>190.23</v>
          </cell>
          <cell r="T57">
            <v>158.4</v>
          </cell>
        </row>
        <row r="58">
          <cell r="M58">
            <v>217.5</v>
          </cell>
          <cell r="N58">
            <v>214.35</v>
          </cell>
          <cell r="O58">
            <v>199</v>
          </cell>
          <cell r="P58">
            <v>115.25</v>
          </cell>
          <cell r="Q58">
            <v>229.36</v>
          </cell>
          <cell r="R58">
            <v>149.21</v>
          </cell>
          <cell r="S58">
            <v>35.200000000000003</v>
          </cell>
          <cell r="T58">
            <v>176.69</v>
          </cell>
        </row>
        <row r="59">
          <cell r="M59">
            <v>200.88</v>
          </cell>
          <cell r="N59">
            <v>204.8</v>
          </cell>
          <cell r="O59">
            <v>230</v>
          </cell>
          <cell r="P59">
            <v>151.30000000000001</v>
          </cell>
          <cell r="Q59">
            <v>141.56</v>
          </cell>
          <cell r="R59">
            <v>132.15</v>
          </cell>
          <cell r="S59">
            <v>217.2</v>
          </cell>
          <cell r="T59">
            <v>172.2</v>
          </cell>
        </row>
        <row r="60">
          <cell r="M60">
            <v>9.33</v>
          </cell>
          <cell r="N60">
            <v>10.83</v>
          </cell>
          <cell r="O60">
            <v>19</v>
          </cell>
          <cell r="P60">
            <v>0</v>
          </cell>
          <cell r="Q60">
            <v>5</v>
          </cell>
          <cell r="R60">
            <v>28.46</v>
          </cell>
          <cell r="S60">
            <v>0.55000000000000004</v>
          </cell>
          <cell r="T60">
            <v>0</v>
          </cell>
        </row>
        <row r="85">
          <cell r="M85">
            <v>274.94</v>
          </cell>
          <cell r="N85">
            <v>445.423</v>
          </cell>
          <cell r="O85">
            <v>538.75</v>
          </cell>
          <cell r="P85">
            <v>459.15999999999997</v>
          </cell>
          <cell r="Q85">
            <v>436.98</v>
          </cell>
          <cell r="R85">
            <v>502.31</v>
          </cell>
          <cell r="S85">
            <v>557.44000000000005</v>
          </cell>
          <cell r="T85">
            <v>461.34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</row>
        <row r="86">
          <cell r="M86">
            <v>189.66</v>
          </cell>
          <cell r="N86">
            <v>107.79</v>
          </cell>
          <cell r="O86">
            <v>190</v>
          </cell>
          <cell r="P86">
            <v>170.67</v>
          </cell>
          <cell r="Q86">
            <v>144.76</v>
          </cell>
          <cell r="R86">
            <v>89.83</v>
          </cell>
          <cell r="S86">
            <v>35.93</v>
          </cell>
          <cell r="T86">
            <v>161.54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</row>
        <row r="87">
          <cell r="M87">
            <v>241.06</v>
          </cell>
          <cell r="N87">
            <v>321.16999999999996</v>
          </cell>
          <cell r="O87">
            <v>265</v>
          </cell>
          <cell r="P87">
            <v>254.38</v>
          </cell>
          <cell r="Q87">
            <v>328.71</v>
          </cell>
          <cell r="R87">
            <v>328.27</v>
          </cell>
          <cell r="S87">
            <v>191.60000000000002</v>
          </cell>
          <cell r="T87">
            <v>241.60999999999999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</row>
        <row r="88">
          <cell r="M88">
            <v>367.7</v>
          </cell>
          <cell r="N88">
            <v>384.65999999999997</v>
          </cell>
          <cell r="O88">
            <v>404</v>
          </cell>
          <cell r="P88">
            <v>248.96</v>
          </cell>
          <cell r="Q88">
            <v>421.52700000000004</v>
          </cell>
          <cell r="R88">
            <v>304.39999999999998</v>
          </cell>
          <cell r="S88">
            <v>225.43</v>
          </cell>
          <cell r="T88">
            <v>335.09000000000003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</row>
        <row r="89">
          <cell r="M89">
            <v>200.88</v>
          </cell>
          <cell r="N89">
            <v>204.8</v>
          </cell>
          <cell r="O89">
            <v>230</v>
          </cell>
          <cell r="P89">
            <v>151.30000000000001</v>
          </cell>
          <cell r="Q89">
            <v>141.56</v>
          </cell>
          <cell r="R89">
            <v>132.15</v>
          </cell>
          <cell r="S89">
            <v>217.2</v>
          </cell>
          <cell r="T89">
            <v>172.2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</row>
        <row r="90">
          <cell r="M90">
            <v>9.33</v>
          </cell>
          <cell r="N90">
            <v>10.83</v>
          </cell>
          <cell r="O90">
            <v>19</v>
          </cell>
          <cell r="P90">
            <v>0</v>
          </cell>
          <cell r="Q90">
            <v>5</v>
          </cell>
          <cell r="R90">
            <v>28.46</v>
          </cell>
          <cell r="S90">
            <v>0.55000000000000004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</row>
        <row r="96">
          <cell r="M96">
            <v>1283.5700000000002</v>
          </cell>
          <cell r="N96">
            <v>1474.6729999999998</v>
          </cell>
          <cell r="O96">
            <v>1646.75</v>
          </cell>
          <cell r="P96">
            <v>1284.4699999999998</v>
          </cell>
          <cell r="Q96">
            <v>1478.537</v>
          </cell>
          <cell r="R96">
            <v>1385.42</v>
          </cell>
          <cell r="S96">
            <v>1228.1500000000001</v>
          </cell>
          <cell r="T96">
            <v>1371.78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</row>
        <row r="97">
          <cell r="M97">
            <v>1548.8</v>
          </cell>
          <cell r="N97">
            <v>1704</v>
          </cell>
          <cell r="O97">
            <v>1736</v>
          </cell>
          <cell r="P97">
            <v>1550</v>
          </cell>
          <cell r="Q97">
            <v>1565.65</v>
          </cell>
          <cell r="R97">
            <v>1441</v>
          </cell>
          <cell r="S97">
            <v>1490</v>
          </cell>
          <cell r="T97">
            <v>1604</v>
          </cell>
        </row>
        <row r="98">
          <cell r="M98">
            <v>0.82875129132231418</v>
          </cell>
          <cell r="N98">
            <v>0.86541842723004681</v>
          </cell>
          <cell r="O98">
            <v>0.94858870967741937</v>
          </cell>
          <cell r="P98">
            <v>0.82869032258064501</v>
          </cell>
          <cell r="Q98">
            <v>0.94435985054130867</v>
          </cell>
          <cell r="R98">
            <v>0.96142956280360869</v>
          </cell>
          <cell r="S98">
            <v>0.824261744966443</v>
          </cell>
          <cell r="T98">
            <v>0.85522443890274313</v>
          </cell>
          <cell r="U98" t="str">
            <v>-</v>
          </cell>
          <cell r="V98" t="str">
            <v>-</v>
          </cell>
          <cell r="W98" t="str">
            <v>-</v>
          </cell>
          <cell r="X98" t="str">
            <v>-</v>
          </cell>
        </row>
        <row r="99">
          <cell r="M99">
            <v>0.8</v>
          </cell>
          <cell r="N99">
            <v>0.8</v>
          </cell>
          <cell r="O99">
            <v>0.8</v>
          </cell>
          <cell r="P99">
            <v>0.8</v>
          </cell>
          <cell r="Q99">
            <v>0.85</v>
          </cell>
          <cell r="R99">
            <v>0.85</v>
          </cell>
          <cell r="S99">
            <v>0.85</v>
          </cell>
          <cell r="T99">
            <v>0.85</v>
          </cell>
          <cell r="U99">
            <v>0.9</v>
          </cell>
          <cell r="V99">
            <v>0.9</v>
          </cell>
          <cell r="W99">
            <v>0.9</v>
          </cell>
          <cell r="X99">
            <v>0.9</v>
          </cell>
        </row>
        <row r="107">
          <cell r="M107">
            <v>285</v>
          </cell>
          <cell r="N107">
            <v>305</v>
          </cell>
          <cell r="O107">
            <v>265</v>
          </cell>
          <cell r="P107">
            <v>216</v>
          </cell>
          <cell r="Q107">
            <v>226</v>
          </cell>
          <cell r="R107">
            <v>143</v>
          </cell>
          <cell r="S107">
            <v>183</v>
          </cell>
          <cell r="T107">
            <v>251</v>
          </cell>
        </row>
        <row r="108">
          <cell r="M108">
            <v>223</v>
          </cell>
          <cell r="N108">
            <v>303</v>
          </cell>
          <cell r="O108">
            <v>236</v>
          </cell>
          <cell r="P108">
            <v>225</v>
          </cell>
          <cell r="Q108">
            <v>223</v>
          </cell>
          <cell r="R108">
            <v>158</v>
          </cell>
          <cell r="S108">
            <v>190</v>
          </cell>
          <cell r="T108">
            <v>241</v>
          </cell>
        </row>
        <row r="116">
          <cell r="M116">
            <v>189</v>
          </cell>
          <cell r="N116">
            <v>252</v>
          </cell>
          <cell r="O116">
            <v>200</v>
          </cell>
          <cell r="P116">
            <v>157</v>
          </cell>
          <cell r="Q116">
            <v>171</v>
          </cell>
          <cell r="R116">
            <v>89</v>
          </cell>
          <cell r="S116">
            <v>132</v>
          </cell>
          <cell r="T116">
            <v>183</v>
          </cell>
        </row>
        <row r="117">
          <cell r="M117">
            <v>19</v>
          </cell>
          <cell r="N117">
            <v>13</v>
          </cell>
          <cell r="O117">
            <v>21</v>
          </cell>
          <cell r="P117">
            <v>25</v>
          </cell>
          <cell r="Q117">
            <v>28</v>
          </cell>
          <cell r="R117">
            <v>27</v>
          </cell>
          <cell r="S117">
            <v>38</v>
          </cell>
          <cell r="T117">
            <v>48</v>
          </cell>
        </row>
        <row r="118">
          <cell r="M118">
            <v>15</v>
          </cell>
          <cell r="N118">
            <v>24</v>
          </cell>
          <cell r="O118">
            <v>20</v>
          </cell>
          <cell r="P118">
            <v>35</v>
          </cell>
          <cell r="Q118">
            <v>12</v>
          </cell>
          <cell r="R118">
            <v>36</v>
          </cell>
          <cell r="S118">
            <v>14</v>
          </cell>
          <cell r="T118">
            <v>8</v>
          </cell>
        </row>
        <row r="119">
          <cell r="M119">
            <v>0</v>
          </cell>
          <cell r="N119">
            <v>13</v>
          </cell>
          <cell r="O119">
            <v>24</v>
          </cell>
          <cell r="P119">
            <v>6</v>
          </cell>
          <cell r="Q119">
            <v>6</v>
          </cell>
          <cell r="R119">
            <v>6</v>
          </cell>
          <cell r="S119">
            <v>4</v>
          </cell>
          <cell r="T119">
            <v>0</v>
          </cell>
        </row>
        <row r="120">
          <cell r="M120">
            <v>0</v>
          </cell>
          <cell r="N120">
            <v>1</v>
          </cell>
          <cell r="O120">
            <v>0</v>
          </cell>
          <cell r="P120">
            <v>2</v>
          </cell>
          <cell r="Q120">
            <v>6</v>
          </cell>
          <cell r="R120">
            <v>0</v>
          </cell>
          <cell r="S120">
            <v>2</v>
          </cell>
          <cell r="T120">
            <v>2</v>
          </cell>
        </row>
        <row r="121"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32">
          <cell r="M132">
            <v>50</v>
          </cell>
          <cell r="N132">
            <v>93</v>
          </cell>
          <cell r="O132">
            <v>91</v>
          </cell>
          <cell r="P132">
            <v>65</v>
          </cell>
          <cell r="Q132">
            <v>65</v>
          </cell>
          <cell r="R132">
            <v>61</v>
          </cell>
          <cell r="S132">
            <v>72</v>
          </cell>
          <cell r="T132">
            <v>75</v>
          </cell>
        </row>
        <row r="133">
          <cell r="M133">
            <v>10</v>
          </cell>
          <cell r="N133">
            <v>10</v>
          </cell>
          <cell r="O133">
            <v>50</v>
          </cell>
          <cell r="P133">
            <v>10</v>
          </cell>
          <cell r="Q133">
            <v>9</v>
          </cell>
          <cell r="R133">
            <v>2</v>
          </cell>
          <cell r="S133">
            <v>3</v>
          </cell>
          <cell r="T133">
            <v>9</v>
          </cell>
        </row>
        <row r="134">
          <cell r="M134">
            <v>34</v>
          </cell>
          <cell r="N134">
            <v>71</v>
          </cell>
          <cell r="O134">
            <v>43</v>
          </cell>
          <cell r="P134">
            <v>21</v>
          </cell>
          <cell r="Q134">
            <v>23</v>
          </cell>
          <cell r="R134">
            <v>11</v>
          </cell>
          <cell r="S134">
            <v>18</v>
          </cell>
          <cell r="T134">
            <v>26</v>
          </cell>
        </row>
        <row r="135">
          <cell r="M135">
            <v>84</v>
          </cell>
          <cell r="N135">
            <v>93</v>
          </cell>
          <cell r="O135">
            <v>40</v>
          </cell>
          <cell r="P135">
            <v>101</v>
          </cell>
          <cell r="Q135">
            <v>89</v>
          </cell>
          <cell r="R135">
            <v>83</v>
          </cell>
          <cell r="S135">
            <v>62</v>
          </cell>
          <cell r="T135">
            <v>107</v>
          </cell>
        </row>
        <row r="136">
          <cell r="M136">
            <v>45</v>
          </cell>
          <cell r="N136">
            <v>33</v>
          </cell>
          <cell r="O136">
            <v>40</v>
          </cell>
          <cell r="P136">
            <v>27</v>
          </cell>
          <cell r="Q136">
            <v>24</v>
          </cell>
          <cell r="R136">
            <v>1</v>
          </cell>
          <cell r="S136">
            <v>34</v>
          </cell>
          <cell r="T136">
            <v>22</v>
          </cell>
        </row>
        <row r="137"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</v>
          </cell>
          <cell r="T137">
            <v>0</v>
          </cell>
        </row>
        <row r="138">
          <cell r="M138">
            <v>0</v>
          </cell>
          <cell r="N138">
            <v>3</v>
          </cell>
          <cell r="O138">
            <v>1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</v>
          </cell>
        </row>
        <row r="139">
          <cell r="M139">
            <v>0</v>
          </cell>
          <cell r="N139">
            <v>0</v>
          </cell>
          <cell r="O139">
            <v>0</v>
          </cell>
          <cell r="P139">
            <v>1</v>
          </cell>
          <cell r="Q139">
            <v>3</v>
          </cell>
          <cell r="R139">
            <v>0</v>
          </cell>
          <cell r="S139">
            <v>0</v>
          </cell>
          <cell r="T139">
            <v>1</v>
          </cell>
        </row>
      </sheetData>
      <sheetData sheetId="4"/>
      <sheetData sheetId="5"/>
      <sheetData sheetId="6">
        <row r="25">
          <cell r="K25">
            <v>192.41501988540614</v>
          </cell>
          <cell r="L25">
            <v>176.91920393775982</v>
          </cell>
          <cell r="M25">
            <v>173.59750415598521</v>
          </cell>
          <cell r="N25">
            <v>174.19029919131185</v>
          </cell>
          <cell r="O25">
            <v>171.39486735231122</v>
          </cell>
          <cell r="P25">
            <v>164.75072279359267</v>
          </cell>
          <cell r="Q25">
            <v>162.51776239450803</v>
          </cell>
          <cell r="R25">
            <v>163.09054209519451</v>
          </cell>
          <cell r="S25" t="str">
            <v>-</v>
          </cell>
          <cell r="T25" t="str">
            <v>-</v>
          </cell>
          <cell r="U25" t="str">
            <v>-</v>
          </cell>
          <cell r="V25" t="str">
            <v>-</v>
          </cell>
          <cell r="W25">
            <v>172.35949022575866</v>
          </cell>
        </row>
        <row r="26">
          <cell r="K26">
            <v>192.41501988540614</v>
          </cell>
          <cell r="L26">
            <v>197.26179586563313</v>
          </cell>
          <cell r="M26">
            <v>174.90820918487188</v>
          </cell>
          <cell r="N26">
            <v>191.93736859458375</v>
          </cell>
          <cell r="O26">
            <v>160.42627999261725</v>
          </cell>
          <cell r="P26">
            <v>136.74</v>
          </cell>
          <cell r="Q26">
            <v>155</v>
          </cell>
          <cell r="R26">
            <v>173.2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115.15738946025935</v>
          </cell>
        </row>
        <row r="27">
          <cell r="K27">
            <v>159</v>
          </cell>
          <cell r="L27">
            <v>159</v>
          </cell>
          <cell r="M27">
            <v>159</v>
          </cell>
          <cell r="N27">
            <v>160</v>
          </cell>
          <cell r="O27">
            <v>160</v>
          </cell>
          <cell r="P27">
            <v>160</v>
          </cell>
          <cell r="Q27">
            <v>161</v>
          </cell>
          <cell r="R27">
            <v>161</v>
          </cell>
          <cell r="S27">
            <v>161</v>
          </cell>
          <cell r="T27">
            <v>162</v>
          </cell>
          <cell r="U27">
            <v>162</v>
          </cell>
          <cell r="V27">
            <v>162</v>
          </cell>
        </row>
        <row r="28">
          <cell r="K28" t="str">
            <v>-</v>
          </cell>
          <cell r="L28" t="str">
            <v>-</v>
          </cell>
          <cell r="M28" t="str">
            <v>-</v>
          </cell>
          <cell r="N28" t="str">
            <v>-</v>
          </cell>
          <cell r="O28" t="str">
            <v>-</v>
          </cell>
          <cell r="P28" t="str">
            <v>-</v>
          </cell>
          <cell r="Q28" t="str">
            <v>-</v>
          </cell>
          <cell r="R28" t="str">
            <v>-</v>
          </cell>
          <cell r="S28" t="str">
            <v>-</v>
          </cell>
          <cell r="T28" t="str">
            <v>-</v>
          </cell>
          <cell r="U28" t="str">
            <v>-</v>
          </cell>
          <cell r="V28" t="str">
            <v>-</v>
          </cell>
        </row>
        <row r="30">
          <cell r="K30">
            <v>1.5906656555443219</v>
          </cell>
          <cell r="L30">
            <v>1.6674764914054605</v>
          </cell>
          <cell r="M30">
            <v>1.5695229698399569</v>
          </cell>
          <cell r="N30">
            <v>1.5293002989595508</v>
          </cell>
          <cell r="O30">
            <v>1.5358453548314777</v>
          </cell>
          <cell r="P30">
            <v>1.4627614175705894</v>
          </cell>
          <cell r="Q30">
            <v>1.4202240722033626</v>
          </cell>
          <cell r="R30">
            <v>1.4051960631779423</v>
          </cell>
          <cell r="S30" t="str">
            <v>-</v>
          </cell>
          <cell r="T30" t="str">
            <v>-</v>
          </cell>
          <cell r="U30" t="str">
            <v>-</v>
          </cell>
          <cell r="V30" t="str">
            <v>-</v>
          </cell>
          <cell r="W30">
            <v>1.5226240404415829</v>
          </cell>
        </row>
        <row r="31">
          <cell r="K31">
            <v>1.5906656555443219</v>
          </cell>
          <cell r="L31">
            <v>1.0792403100775196</v>
          </cell>
          <cell r="M31">
            <v>0.74723185341789955</v>
          </cell>
          <cell r="N31">
            <v>0.9172645726366655</v>
          </cell>
          <cell r="O31">
            <v>1.2240511566383678</v>
          </cell>
          <cell r="P31">
            <v>0.29468346253230066</v>
          </cell>
          <cell r="Q31">
            <v>0.53</v>
          </cell>
          <cell r="R31">
            <v>0.8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0.598594750903923</v>
          </cell>
        </row>
        <row r="32">
          <cell r="K32">
            <v>2</v>
          </cell>
          <cell r="L32">
            <v>2</v>
          </cell>
          <cell r="M32">
            <v>2</v>
          </cell>
          <cell r="N32">
            <v>1.9</v>
          </cell>
          <cell r="O32">
            <v>1.9</v>
          </cell>
          <cell r="P32">
            <v>1.9</v>
          </cell>
          <cell r="Q32">
            <v>1.8</v>
          </cell>
          <cell r="R32">
            <v>1.8</v>
          </cell>
          <cell r="S32">
            <v>1.8</v>
          </cell>
          <cell r="T32">
            <v>1.7</v>
          </cell>
          <cell r="U32">
            <v>1.7</v>
          </cell>
          <cell r="V32">
            <v>1.7</v>
          </cell>
        </row>
        <row r="33">
          <cell r="K33" t="str">
            <v>-</v>
          </cell>
          <cell r="L33" t="str">
            <v>-</v>
          </cell>
          <cell r="M33" t="str">
            <v>-</v>
          </cell>
          <cell r="N33" t="str">
            <v>-</v>
          </cell>
          <cell r="O33" t="str">
            <v>-</v>
          </cell>
          <cell r="P33" t="str">
            <v>-</v>
          </cell>
          <cell r="Q33" t="str">
            <v>-</v>
          </cell>
          <cell r="R33" t="str">
            <v>-</v>
          </cell>
          <cell r="S33" t="str">
            <v>-</v>
          </cell>
          <cell r="T33" t="str">
            <v>-</v>
          </cell>
          <cell r="U33" t="str">
            <v>-</v>
          </cell>
          <cell r="V33" t="str">
            <v>-</v>
          </cell>
        </row>
        <row r="35">
          <cell r="K35">
            <v>0.99180093278653636</v>
          </cell>
          <cell r="L35">
            <v>0.99037871895940155</v>
          </cell>
          <cell r="M35">
            <v>0.99080642533048369</v>
          </cell>
          <cell r="N35">
            <v>0.9910433330165519</v>
          </cell>
          <cell r="O35">
            <v>0.9908933393160908</v>
          </cell>
          <cell r="P35">
            <v>0.99100125934012617</v>
          </cell>
          <cell r="Q35">
            <v>0.99115748160916339</v>
          </cell>
          <cell r="R35">
            <v>0.99128426446698603</v>
          </cell>
          <cell r="S35" t="str">
            <v>-</v>
          </cell>
          <cell r="T35" t="str">
            <v>-</v>
          </cell>
          <cell r="U35" t="str">
            <v>-</v>
          </cell>
          <cell r="V35" t="str">
            <v>-</v>
          </cell>
          <cell r="W35">
            <v>0.99104571935316754</v>
          </cell>
        </row>
        <row r="36">
          <cell r="K36">
            <v>0.99180093278653636</v>
          </cell>
          <cell r="L36">
            <v>0.99455866354796385</v>
          </cell>
          <cell r="M36">
            <v>0.99574603639374304</v>
          </cell>
          <cell r="N36">
            <v>0.99524375143302191</v>
          </cell>
          <cell r="O36">
            <v>0.9923223683119996</v>
          </cell>
          <cell r="P36">
            <v>0.99790000000000001</v>
          </cell>
          <cell r="Q36">
            <v>0.99660000000000004</v>
          </cell>
          <cell r="R36">
            <v>0.99539999999999995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0.66329764603943875</v>
          </cell>
        </row>
        <row r="37">
          <cell r="K37">
            <v>0.98757763975155277</v>
          </cell>
          <cell r="L37">
            <v>0.98757763975155277</v>
          </cell>
          <cell r="M37">
            <v>0.98757763975155277</v>
          </cell>
          <cell r="N37">
            <v>0.9882643607164916</v>
          </cell>
          <cell r="O37">
            <v>0.9882643607164916</v>
          </cell>
          <cell r="P37">
            <v>0.98518171892060513</v>
          </cell>
          <cell r="Q37">
            <v>0.98758963044677328</v>
          </cell>
          <cell r="R37">
            <v>0.98894348894348882</v>
          </cell>
          <cell r="S37">
            <v>0.98894348894348882</v>
          </cell>
          <cell r="T37">
            <v>0.98961514966401964</v>
          </cell>
          <cell r="U37">
            <v>0.98961514966401964</v>
          </cell>
          <cell r="V37">
            <v>0.98961514966401964</v>
          </cell>
        </row>
        <row r="38">
          <cell r="K38" t="str">
            <v>-</v>
          </cell>
          <cell r="L38" t="str">
            <v>-</v>
          </cell>
          <cell r="M38" t="str">
            <v>-</v>
          </cell>
          <cell r="N38" t="str">
            <v>-</v>
          </cell>
          <cell r="O38" t="str">
            <v>-</v>
          </cell>
          <cell r="P38" t="str">
            <v>-</v>
          </cell>
          <cell r="Q38" t="str">
            <v>-</v>
          </cell>
          <cell r="R38" t="str">
            <v>-</v>
          </cell>
          <cell r="S38" t="str">
            <v>-</v>
          </cell>
          <cell r="T38" t="str">
            <v>-</v>
          </cell>
          <cell r="U38" t="str">
            <v>-</v>
          </cell>
          <cell r="V38" t="str">
            <v>-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ho-15"/>
      <sheetName val="AGOSTO - 15"/>
      <sheetName val="SETEMBRO - 15"/>
      <sheetName val="OUTUBRO - 15"/>
      <sheetName val="NOVEMBRO - 15"/>
      <sheetName val="DEZEMBRO-15"/>
      <sheetName val="JANEIRO 2016"/>
      <sheetName val="FEVEREIRO-16"/>
      <sheetName val="MARÇO-16"/>
      <sheetName val="ABRIL-16"/>
      <sheetName val="MAIO-16"/>
      <sheetName val="JUN-16"/>
      <sheetName val="JUL-16"/>
      <sheetName val="AGO-16"/>
      <sheetName val="SET-16"/>
      <sheetName val="OUT-16"/>
      <sheetName val="NOV-16"/>
      <sheetName val="DEZ-16"/>
      <sheetName val="JAN-17"/>
      <sheetName val="FEV-17"/>
      <sheetName val="MAR-17"/>
      <sheetName val="ABRIL-17"/>
      <sheetName val="MAIO-17"/>
      <sheetName val="JUN-17"/>
      <sheetName val="JUL-17"/>
      <sheetName val="AGO-17"/>
      <sheetName val="SET-17"/>
      <sheetName val="OUT-17 "/>
      <sheetName val="NOV-17 "/>
      <sheetName val="DEZ-17"/>
      <sheetName val="JAN-18"/>
      <sheetName val="FEV-18"/>
      <sheetName val="MAR-18"/>
      <sheetName val="ABR-18 "/>
      <sheetName val="MAI-18"/>
      <sheetName val="JUN-18"/>
      <sheetName val="JUL-18"/>
      <sheetName val="AGO-18"/>
      <sheetName val="SET-18"/>
      <sheetName val="OUT-18"/>
      <sheetName val="NOV-18"/>
      <sheetName val="DEZEMBRO"/>
      <sheetName val="JAN-19"/>
      <sheetName val="FEV-19"/>
      <sheetName val="AT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12">
          <cell r="A12" t="str">
            <v>sexta-feira</v>
          </cell>
          <cell r="C12">
            <v>43525</v>
          </cell>
          <cell r="D12">
            <v>20</v>
          </cell>
          <cell r="E12">
            <v>2</v>
          </cell>
          <cell r="F12">
            <v>34866</v>
          </cell>
        </row>
        <row r="13">
          <cell r="A13" t="str">
            <v>sábado</v>
          </cell>
          <cell r="C13">
            <v>43526</v>
          </cell>
          <cell r="D13">
            <v>0</v>
          </cell>
          <cell r="E13">
            <v>0</v>
          </cell>
          <cell r="F13">
            <v>34866</v>
          </cell>
        </row>
        <row r="14">
          <cell r="A14" t="str">
            <v>domingo</v>
          </cell>
          <cell r="C14">
            <v>43527</v>
          </cell>
          <cell r="D14">
            <v>0</v>
          </cell>
          <cell r="E14">
            <v>0</v>
          </cell>
          <cell r="F14">
            <v>34866</v>
          </cell>
        </row>
        <row r="15">
          <cell r="A15" t="str">
            <v>segunda-feira</v>
          </cell>
          <cell r="C15">
            <v>43528</v>
          </cell>
          <cell r="D15">
            <v>33</v>
          </cell>
          <cell r="E15">
            <v>3.3</v>
          </cell>
          <cell r="F15">
            <v>34899</v>
          </cell>
        </row>
        <row r="16">
          <cell r="A16" t="str">
            <v>terça-feira</v>
          </cell>
          <cell r="C16">
            <v>43529</v>
          </cell>
          <cell r="D16">
            <v>42</v>
          </cell>
          <cell r="E16">
            <v>4.2</v>
          </cell>
          <cell r="F16">
            <v>34941</v>
          </cell>
        </row>
        <row r="17">
          <cell r="A17" t="str">
            <v>quarta-feira</v>
          </cell>
          <cell r="C17">
            <v>43530</v>
          </cell>
          <cell r="D17">
            <v>36</v>
          </cell>
          <cell r="E17">
            <v>3.6</v>
          </cell>
          <cell r="F17">
            <v>34977</v>
          </cell>
        </row>
        <row r="18">
          <cell r="A18" t="str">
            <v>quinta-feira</v>
          </cell>
          <cell r="C18">
            <v>43531</v>
          </cell>
          <cell r="D18">
            <v>24</v>
          </cell>
          <cell r="E18">
            <v>2.4</v>
          </cell>
          <cell r="F18">
            <v>35001</v>
          </cell>
        </row>
        <row r="19">
          <cell r="A19" t="str">
            <v>sexta-feira</v>
          </cell>
          <cell r="C19">
            <v>43532</v>
          </cell>
          <cell r="D19">
            <v>41</v>
          </cell>
          <cell r="E19">
            <v>4.0999999999999996</v>
          </cell>
          <cell r="F19">
            <v>35042</v>
          </cell>
        </row>
        <row r="20">
          <cell r="A20" t="str">
            <v>sábado</v>
          </cell>
          <cell r="C20">
            <v>43533</v>
          </cell>
          <cell r="D20">
            <v>0</v>
          </cell>
          <cell r="E20">
            <v>0</v>
          </cell>
          <cell r="F20">
            <v>35042</v>
          </cell>
        </row>
        <row r="21">
          <cell r="A21" t="str">
            <v>domingo</v>
          </cell>
          <cell r="C21">
            <v>43534</v>
          </cell>
          <cell r="D21">
            <v>0</v>
          </cell>
          <cell r="E21">
            <v>0</v>
          </cell>
          <cell r="F21">
            <v>35042</v>
          </cell>
        </row>
        <row r="22">
          <cell r="A22" t="str">
            <v>segunda-feira</v>
          </cell>
          <cell r="C22">
            <v>43535</v>
          </cell>
          <cell r="D22">
            <v>59</v>
          </cell>
          <cell r="E22">
            <v>5.9</v>
          </cell>
          <cell r="F22">
            <v>35101</v>
          </cell>
        </row>
        <row r="23">
          <cell r="A23" t="str">
            <v>terça-feira</v>
          </cell>
          <cell r="C23">
            <v>43536</v>
          </cell>
          <cell r="D23" t="str">
            <v>-</v>
          </cell>
          <cell r="E23" t="str">
            <v>-</v>
          </cell>
          <cell r="F23"/>
        </row>
        <row r="24">
          <cell r="A24" t="str">
            <v>quarta-feira</v>
          </cell>
          <cell r="C24">
            <v>43537</v>
          </cell>
          <cell r="D24" t="str">
            <v>-</v>
          </cell>
          <cell r="E24" t="str">
            <v>-</v>
          </cell>
          <cell r="F24"/>
        </row>
        <row r="25">
          <cell r="A25" t="str">
            <v>quinta-feira</v>
          </cell>
          <cell r="C25">
            <v>43538</v>
          </cell>
          <cell r="D25" t="str">
            <v>-</v>
          </cell>
          <cell r="E25" t="str">
            <v>-</v>
          </cell>
          <cell r="F25"/>
        </row>
        <row r="26">
          <cell r="A26" t="str">
            <v>sexta-feira</v>
          </cell>
          <cell r="C26">
            <v>43539</v>
          </cell>
          <cell r="D26" t="str">
            <v>-</v>
          </cell>
          <cell r="E26" t="str">
            <v>-</v>
          </cell>
          <cell r="F26"/>
        </row>
        <row r="27">
          <cell r="A27" t="str">
            <v>sábado</v>
          </cell>
          <cell r="C27">
            <v>43540</v>
          </cell>
          <cell r="D27" t="str">
            <v>-</v>
          </cell>
          <cell r="E27" t="str">
            <v>-</v>
          </cell>
          <cell r="F27"/>
        </row>
        <row r="28">
          <cell r="A28" t="str">
            <v>domingo</v>
          </cell>
          <cell r="C28">
            <v>43541</v>
          </cell>
          <cell r="D28" t="str">
            <v>-</v>
          </cell>
          <cell r="E28" t="str">
            <v>-</v>
          </cell>
          <cell r="F28"/>
        </row>
        <row r="29">
          <cell r="A29" t="str">
            <v>segunda-feira</v>
          </cell>
          <cell r="C29">
            <v>43542</v>
          </cell>
          <cell r="D29" t="str">
            <v>-</v>
          </cell>
          <cell r="E29" t="str">
            <v>-</v>
          </cell>
          <cell r="F29"/>
        </row>
        <row r="30">
          <cell r="A30" t="str">
            <v>terça-feira</v>
          </cell>
          <cell r="C30">
            <v>43543</v>
          </cell>
          <cell r="D30" t="str">
            <v>-</v>
          </cell>
          <cell r="E30" t="str">
            <v>-</v>
          </cell>
          <cell r="F30"/>
        </row>
        <row r="31">
          <cell r="A31" t="str">
            <v>quarta-feira</v>
          </cell>
          <cell r="C31">
            <v>43544</v>
          </cell>
          <cell r="D31" t="str">
            <v>-</v>
          </cell>
          <cell r="E31" t="str">
            <v>-</v>
          </cell>
          <cell r="F31"/>
        </row>
        <row r="32">
          <cell r="A32" t="str">
            <v>quinta-feira</v>
          </cell>
          <cell r="C32">
            <v>43545</v>
          </cell>
          <cell r="D32" t="str">
            <v>-</v>
          </cell>
          <cell r="E32" t="str">
            <v>-</v>
          </cell>
          <cell r="F32"/>
        </row>
        <row r="33">
          <cell r="A33" t="str">
            <v>sexta-feira</v>
          </cell>
          <cell r="C33">
            <v>43546</v>
          </cell>
          <cell r="D33" t="str">
            <v>-</v>
          </cell>
          <cell r="E33" t="str">
            <v>-</v>
          </cell>
          <cell r="F33"/>
        </row>
        <row r="34">
          <cell r="A34" t="str">
            <v>sábado</v>
          </cell>
          <cell r="C34">
            <v>43547</v>
          </cell>
          <cell r="D34" t="str">
            <v>-</v>
          </cell>
          <cell r="E34" t="str">
            <v>-</v>
          </cell>
          <cell r="F34"/>
        </row>
        <row r="35">
          <cell r="A35" t="str">
            <v>domingo</v>
          </cell>
          <cell r="C35">
            <v>43548</v>
          </cell>
          <cell r="D35" t="str">
            <v>-</v>
          </cell>
          <cell r="E35" t="str">
            <v>-</v>
          </cell>
          <cell r="F35"/>
        </row>
        <row r="36">
          <cell r="A36" t="str">
            <v>segunda-feira</v>
          </cell>
          <cell r="C36">
            <v>43549</v>
          </cell>
          <cell r="D36" t="str">
            <v>-</v>
          </cell>
          <cell r="E36" t="str">
            <v>-</v>
          </cell>
          <cell r="F36"/>
        </row>
        <row r="37">
          <cell r="A37" t="str">
            <v>terça-feira</v>
          </cell>
          <cell r="C37">
            <v>43550</v>
          </cell>
          <cell r="D37" t="str">
            <v>-</v>
          </cell>
          <cell r="E37" t="str">
            <v>-</v>
          </cell>
          <cell r="F37"/>
        </row>
        <row r="38">
          <cell r="A38" t="str">
            <v>quarta-feira</v>
          </cell>
          <cell r="C38">
            <v>43551</v>
          </cell>
          <cell r="D38" t="str">
            <v>-</v>
          </cell>
          <cell r="E38" t="str">
            <v>-</v>
          </cell>
          <cell r="F38"/>
        </row>
        <row r="39">
          <cell r="A39" t="str">
            <v>quinta-feira</v>
          </cell>
          <cell r="C39">
            <v>43552</v>
          </cell>
          <cell r="D39" t="str">
            <v>-</v>
          </cell>
          <cell r="E39" t="str">
            <v>-</v>
          </cell>
          <cell r="F39"/>
        </row>
        <row r="40">
          <cell r="A40" t="str">
            <v>sexta-feira</v>
          </cell>
          <cell r="C40">
            <v>43553</v>
          </cell>
          <cell r="D40" t="str">
            <v>-</v>
          </cell>
          <cell r="E40" t="str">
            <v>-</v>
          </cell>
          <cell r="F40"/>
        </row>
        <row r="41">
          <cell r="A41" t="str">
            <v>sábado</v>
          </cell>
          <cell r="C41">
            <v>43554</v>
          </cell>
          <cell r="D41" t="str">
            <v>-</v>
          </cell>
          <cell r="E41" t="str">
            <v>-</v>
          </cell>
          <cell r="F41"/>
        </row>
        <row r="42">
          <cell r="A42" t="str">
            <v>domingo</v>
          </cell>
          <cell r="C42">
            <v>43555</v>
          </cell>
          <cell r="D42" t="str">
            <v>-</v>
          </cell>
          <cell r="E42" t="str">
            <v>-</v>
          </cell>
          <cell r="F42"/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eiro 2014"/>
      <sheetName val="abril 2014"/>
      <sheetName val="maio 2014"/>
      <sheetName val="junho 2014"/>
      <sheetName val="julho 2014"/>
      <sheetName val="agosto 2014"/>
      <sheetName val="setembro 2014"/>
      <sheetName val="outubro 2014"/>
      <sheetName val="novembro 2014"/>
      <sheetName val="dezembro 2014"/>
      <sheetName val="DEZ 18"/>
      <sheetName val="JAN"/>
      <sheetName val="FEV"/>
      <sheetName val="AT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9">
          <cell r="B9">
            <v>43497</v>
          </cell>
          <cell r="D9">
            <v>1.73</v>
          </cell>
        </row>
        <row r="10">
          <cell r="B10">
            <v>43498</v>
          </cell>
          <cell r="D10" t="str">
            <v>-</v>
          </cell>
        </row>
        <row r="11">
          <cell r="B11">
            <v>43499</v>
          </cell>
          <cell r="D11" t="str">
            <v>-</v>
          </cell>
        </row>
        <row r="12">
          <cell r="B12">
            <v>43500</v>
          </cell>
          <cell r="D12" t="str">
            <v>-</v>
          </cell>
        </row>
        <row r="13">
          <cell r="B13">
            <v>43501</v>
          </cell>
          <cell r="D13" t="str">
            <v>-</v>
          </cell>
        </row>
        <row r="14">
          <cell r="B14">
            <v>43502</v>
          </cell>
          <cell r="D14">
            <v>1.2</v>
          </cell>
        </row>
        <row r="15">
          <cell r="B15">
            <v>43503</v>
          </cell>
          <cell r="D15">
            <v>0.36</v>
          </cell>
        </row>
        <row r="16">
          <cell r="B16">
            <v>43504</v>
          </cell>
          <cell r="D16">
            <v>1.33</v>
          </cell>
        </row>
        <row r="17">
          <cell r="B17">
            <v>43505</v>
          </cell>
        </row>
        <row r="18">
          <cell r="B18">
            <v>43506</v>
          </cell>
        </row>
        <row r="19">
          <cell r="B19">
            <v>43507</v>
          </cell>
        </row>
        <row r="20">
          <cell r="B20">
            <v>43508</v>
          </cell>
        </row>
        <row r="21">
          <cell r="B21">
            <v>43509</v>
          </cell>
        </row>
        <row r="22">
          <cell r="B22">
            <v>43510</v>
          </cell>
        </row>
        <row r="23">
          <cell r="B23">
            <v>43511</v>
          </cell>
        </row>
        <row r="24">
          <cell r="B24">
            <v>43512</v>
          </cell>
        </row>
        <row r="25">
          <cell r="B25">
            <v>43513</v>
          </cell>
        </row>
        <row r="26">
          <cell r="B26">
            <v>43514</v>
          </cell>
        </row>
        <row r="27">
          <cell r="B27">
            <v>43515</v>
          </cell>
        </row>
        <row r="28">
          <cell r="B28">
            <v>43516</v>
          </cell>
        </row>
        <row r="29">
          <cell r="B29">
            <v>43517</v>
          </cell>
        </row>
        <row r="30">
          <cell r="B30">
            <v>43518</v>
          </cell>
        </row>
        <row r="31">
          <cell r="B31">
            <v>43519</v>
          </cell>
        </row>
        <row r="32">
          <cell r="B32">
            <v>43520</v>
          </cell>
        </row>
        <row r="33">
          <cell r="B33">
            <v>43521</v>
          </cell>
        </row>
        <row r="34">
          <cell r="B34">
            <v>43522</v>
          </cell>
        </row>
        <row r="35">
          <cell r="B35">
            <v>43523</v>
          </cell>
        </row>
        <row r="36">
          <cell r="B36">
            <v>43524</v>
          </cell>
        </row>
        <row r="37">
          <cell r="B37">
            <v>43525</v>
          </cell>
        </row>
        <row r="38">
          <cell r="B38">
            <v>43526</v>
          </cell>
        </row>
        <row r="39">
          <cell r="B39">
            <v>43527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BBFD-1F91-4F85-B35D-1B87CB46975E}">
  <dimension ref="A3:V174"/>
  <sheetViews>
    <sheetView showGridLines="0" topLeftCell="A55" workbookViewId="0">
      <selection activeCell="E76" sqref="E76"/>
    </sheetView>
  </sheetViews>
  <sheetFormatPr defaultRowHeight="15" x14ac:dyDescent="0.25"/>
  <cols>
    <col min="1" max="1" width="16.140625" bestFit="1" customWidth="1"/>
    <col min="2" max="2" width="14" customWidth="1"/>
    <col min="3" max="3" width="12" customWidth="1"/>
    <col min="4" max="4" width="9.5703125" bestFit="1" customWidth="1"/>
    <col min="5" max="10" width="9.5703125" style="1" bestFit="1" customWidth="1"/>
    <col min="11" max="11" width="8" style="1" bestFit="1" customWidth="1"/>
    <col min="12" max="12" width="8.140625" style="1" bestFit="1" customWidth="1"/>
    <col min="13" max="13" width="9" style="1" bestFit="1" customWidth="1"/>
    <col min="14" max="14" width="8.42578125" style="1" bestFit="1" customWidth="1"/>
    <col min="15" max="15" width="8.7109375" style="1" bestFit="1" customWidth="1"/>
    <col min="16" max="16" width="9" bestFit="1" customWidth="1"/>
  </cols>
  <sheetData>
    <row r="3" spans="1:5" x14ac:dyDescent="0.25">
      <c r="A3" s="124" t="s">
        <v>18</v>
      </c>
      <c r="B3" s="125"/>
      <c r="C3" s="125"/>
      <c r="D3" s="125"/>
      <c r="E3" s="126"/>
    </row>
    <row r="4" spans="1:5" x14ac:dyDescent="0.25">
      <c r="A4" s="35" t="s">
        <v>0</v>
      </c>
      <c r="B4" s="36" t="s">
        <v>1</v>
      </c>
      <c r="C4" s="36" t="s">
        <v>2</v>
      </c>
      <c r="D4" s="36" t="s">
        <v>3</v>
      </c>
      <c r="E4" s="37" t="s">
        <v>4</v>
      </c>
    </row>
    <row r="5" spans="1:5" ht="15.75" x14ac:dyDescent="0.25">
      <c r="A5" s="41" t="s">
        <v>5</v>
      </c>
      <c r="B5" s="9">
        <f>IF([1]IIR!K29=0,"",[1]IIR!K29)</f>
        <v>24</v>
      </c>
      <c r="C5" s="9">
        <f>IF([1]IIR!L29=0,"",[1]IIR!L29)</f>
        <v>24</v>
      </c>
      <c r="D5" s="40">
        <f t="shared" ref="D5:D15" si="0">IF(C5="","",C5/B5)</f>
        <v>1</v>
      </c>
      <c r="E5" s="38">
        <f>[1]IIR!N29</f>
        <v>0.9</v>
      </c>
    </row>
    <row r="6" spans="1:5" ht="15.75" x14ac:dyDescent="0.25">
      <c r="A6" s="42" t="s">
        <v>6</v>
      </c>
      <c r="B6" s="9">
        <f>IF([1]IIR!K30=0,"",[1]IIR!K30)</f>
        <v>16</v>
      </c>
      <c r="C6" s="9">
        <f>IF([1]IIR!L30=0,"",[1]IIR!L30)</f>
        <v>15</v>
      </c>
      <c r="D6" s="40">
        <f t="shared" si="0"/>
        <v>0.9375</v>
      </c>
      <c r="E6" s="38">
        <f>[1]IIR!N30</f>
        <v>0.9</v>
      </c>
    </row>
    <row r="7" spans="1:5" ht="15.75" x14ac:dyDescent="0.25">
      <c r="A7" s="42" t="s">
        <v>7</v>
      </c>
      <c r="B7" s="9">
        <f>IF([1]IIR!K31=0,"",[1]IIR!K31)</f>
        <v>20</v>
      </c>
      <c r="C7" s="9">
        <f>IF([1]IIR!L31=0,"",[1]IIR!L31)</f>
        <v>18</v>
      </c>
      <c r="D7" s="40">
        <f t="shared" si="0"/>
        <v>0.9</v>
      </c>
      <c r="E7" s="38">
        <f>[1]IIR!N31</f>
        <v>0.9</v>
      </c>
    </row>
    <row r="8" spans="1:5" ht="15.75" x14ac:dyDescent="0.25">
      <c r="A8" s="42" t="s">
        <v>8</v>
      </c>
      <c r="B8" s="9">
        <f>IF([1]IIR!K32=0,"",[1]IIR!K32)</f>
        <v>35</v>
      </c>
      <c r="C8" s="9">
        <f>IF([1]IIR!L32=0,"",[1]IIR!L32)</f>
        <v>35</v>
      </c>
      <c r="D8" s="40">
        <f t="shared" si="0"/>
        <v>1</v>
      </c>
      <c r="E8" s="38">
        <f>[1]IIR!N32</f>
        <v>0.9</v>
      </c>
    </row>
    <row r="9" spans="1:5" ht="15.75" x14ac:dyDescent="0.25">
      <c r="A9" s="42" t="s">
        <v>9</v>
      </c>
      <c r="B9" s="9">
        <f>IF([1]IIR!K33=0,"",[1]IIR!K33)</f>
        <v>13</v>
      </c>
      <c r="C9" s="9">
        <f>IF([1]IIR!L33=0,"",[1]IIR!L33)</f>
        <v>12</v>
      </c>
      <c r="D9" s="40">
        <f t="shared" si="0"/>
        <v>0.92307692307692313</v>
      </c>
      <c r="E9" s="38">
        <f>[1]IIR!N33</f>
        <v>0.9</v>
      </c>
    </row>
    <row r="10" spans="1:5" ht="15.75" x14ac:dyDescent="0.25">
      <c r="A10" s="42" t="s">
        <v>10</v>
      </c>
      <c r="B10" s="9">
        <f>IF([1]IIR!K34=0,"",[1]IIR!K34)</f>
        <v>12</v>
      </c>
      <c r="C10" s="9">
        <f>IF([1]IIR!L34=0,"",[1]IIR!L34)</f>
        <v>12</v>
      </c>
      <c r="D10" s="40">
        <f t="shared" si="0"/>
        <v>1</v>
      </c>
      <c r="E10" s="38">
        <f>[1]IIR!N34</f>
        <v>0.9</v>
      </c>
    </row>
    <row r="11" spans="1:5" ht="15.75" x14ac:dyDescent="0.25">
      <c r="A11" s="42" t="s">
        <v>11</v>
      </c>
      <c r="B11" s="9">
        <f>IF([1]IIR!K35=0,"",[1]IIR!K35)</f>
        <v>9</v>
      </c>
      <c r="C11" s="9">
        <f>IF([1]IIR!L35=0,"",[1]IIR!L35)</f>
        <v>9</v>
      </c>
      <c r="D11" s="40">
        <f t="shared" si="0"/>
        <v>1</v>
      </c>
      <c r="E11" s="38">
        <f>[1]IIR!N35</f>
        <v>0.9</v>
      </c>
    </row>
    <row r="12" spans="1:5" ht="15.75" x14ac:dyDescent="0.25">
      <c r="A12" s="42" t="s">
        <v>12</v>
      </c>
      <c r="B12" s="9">
        <f>IF([1]IIR!K36=0,"",[1]IIR!K36)</f>
        <v>15</v>
      </c>
      <c r="C12" s="9">
        <f>IF([1]IIR!L36=0,"",[1]IIR!L36)</f>
        <v>15</v>
      </c>
      <c r="D12" s="40">
        <f t="shared" si="0"/>
        <v>1</v>
      </c>
      <c r="E12" s="38">
        <f>[1]IIR!N36</f>
        <v>0.9</v>
      </c>
    </row>
    <row r="13" spans="1:5" ht="15.75" x14ac:dyDescent="0.25">
      <c r="A13" s="42" t="s">
        <v>13</v>
      </c>
      <c r="B13" s="9" t="str">
        <f>IF([1]IIR!K37=0,"",[1]IIR!K37)</f>
        <v/>
      </c>
      <c r="C13" s="9" t="str">
        <f>IF([1]IIR!L37=0,"",[1]IIR!L37)</f>
        <v/>
      </c>
      <c r="D13" s="40" t="str">
        <f t="shared" si="0"/>
        <v/>
      </c>
      <c r="E13" s="38">
        <f>[1]IIR!N37</f>
        <v>0.9</v>
      </c>
    </row>
    <row r="14" spans="1:5" ht="15.75" x14ac:dyDescent="0.25">
      <c r="A14" s="42" t="s">
        <v>14</v>
      </c>
      <c r="B14" s="9" t="str">
        <f>IF([1]IIR!K38=0,"",[1]IIR!K38)</f>
        <v/>
      </c>
      <c r="C14" s="9" t="str">
        <f>IF([1]IIR!L38=0,"",[1]IIR!L38)</f>
        <v/>
      </c>
      <c r="D14" s="40" t="str">
        <f t="shared" si="0"/>
        <v/>
      </c>
      <c r="E14" s="38">
        <f>[1]IIR!N38</f>
        <v>0.9</v>
      </c>
    </row>
    <row r="15" spans="1:5" ht="15.75" x14ac:dyDescent="0.25">
      <c r="A15" s="42" t="s">
        <v>15</v>
      </c>
      <c r="B15" s="9" t="str">
        <f>IF([1]IIR!K39=0,"",[1]IIR!K39)</f>
        <v/>
      </c>
      <c r="C15" s="9" t="str">
        <f>IF([1]IIR!L39=0,"",[1]IIR!L39)</f>
        <v/>
      </c>
      <c r="D15" s="40" t="str">
        <f t="shared" si="0"/>
        <v/>
      </c>
      <c r="E15" s="38">
        <f>[1]IIR!N39</f>
        <v>0.9</v>
      </c>
    </row>
    <row r="16" spans="1:5" ht="15.75" x14ac:dyDescent="0.25">
      <c r="A16" s="42" t="s">
        <v>16</v>
      </c>
      <c r="B16" s="9" t="str">
        <f>IF([1]IIR!K40=0,"",[1]IIR!K40)</f>
        <v/>
      </c>
      <c r="C16" s="9" t="str">
        <f>IF([1]IIR!L40=0,"",[1]IIR!L40)</f>
        <v/>
      </c>
      <c r="D16" s="40" t="str">
        <f>IF(C16="","",C16/B16)</f>
        <v/>
      </c>
      <c r="E16" s="38">
        <f>[1]IIR!N40</f>
        <v>0.9</v>
      </c>
    </row>
    <row r="17" spans="1:15" s="48" customFormat="1" ht="2.25" customHeight="1" x14ac:dyDescent="0.25">
      <c r="A17" s="44"/>
      <c r="B17" s="45"/>
      <c r="C17" s="45"/>
      <c r="D17" s="45"/>
      <c r="E17" s="46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pans="1:15" ht="15.75" x14ac:dyDescent="0.25">
      <c r="A18" s="43" t="s">
        <v>17</v>
      </c>
      <c r="B18" s="14">
        <f>[1]IIR!K42</f>
        <v>144</v>
      </c>
      <c r="C18" s="14">
        <f>[1]IIR!L42</f>
        <v>140</v>
      </c>
      <c r="D18" s="39">
        <f>[1]IIR!M42</f>
        <v>0.97222222222222221</v>
      </c>
      <c r="E18" s="18">
        <f>[1]IIR!N42</f>
        <v>0.9</v>
      </c>
    </row>
    <row r="20" spans="1:15" x14ac:dyDescent="0.25">
      <c r="A20" s="118" t="s">
        <v>50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</row>
    <row r="21" spans="1:15" ht="15.75" x14ac:dyDescent="0.25">
      <c r="A21" s="30" t="s">
        <v>19</v>
      </c>
      <c r="B21" s="31"/>
      <c r="C21" s="31"/>
      <c r="D21" s="27" t="s">
        <v>20</v>
      </c>
      <c r="E21" s="27" t="s">
        <v>21</v>
      </c>
      <c r="F21" s="27" t="s">
        <v>22</v>
      </c>
      <c r="G21" s="27" t="s">
        <v>23</v>
      </c>
      <c r="H21" s="27" t="s">
        <v>24</v>
      </c>
      <c r="I21" s="27" t="s">
        <v>25</v>
      </c>
      <c r="J21" s="27" t="s">
        <v>26</v>
      </c>
      <c r="K21" s="27" t="s">
        <v>27</v>
      </c>
      <c r="L21" s="27" t="s">
        <v>28</v>
      </c>
      <c r="M21" s="27" t="s">
        <v>29</v>
      </c>
      <c r="N21" s="27" t="s">
        <v>30</v>
      </c>
      <c r="O21" s="28" t="s">
        <v>31</v>
      </c>
    </row>
    <row r="22" spans="1:15" x14ac:dyDescent="0.25">
      <c r="A22" s="127" t="s">
        <v>32</v>
      </c>
      <c r="B22" s="90" t="s">
        <v>33</v>
      </c>
      <c r="C22" s="103"/>
      <c r="D22" s="9">
        <f>[1]IIR!M50</f>
        <v>0</v>
      </c>
      <c r="E22" s="13">
        <f>[1]IIR!N50</f>
        <v>181.06299999999999</v>
      </c>
      <c r="F22" s="13">
        <f>[1]IIR!O50</f>
        <v>179</v>
      </c>
      <c r="G22" s="13">
        <f>[1]IIR!P50</f>
        <v>144.66</v>
      </c>
      <c r="H22" s="13">
        <f>[1]IIR!Q50</f>
        <v>139.94</v>
      </c>
      <c r="I22" s="13">
        <f>[1]IIR!R50</f>
        <v>178.83</v>
      </c>
      <c r="J22" s="13">
        <f>[1]IIR!S50</f>
        <v>194.85</v>
      </c>
      <c r="K22" s="13">
        <f>[1]IIR!T50</f>
        <v>152.66</v>
      </c>
      <c r="L22" s="13">
        <f>[1]IIR!U50</f>
        <v>0</v>
      </c>
      <c r="M22" s="13">
        <f>[1]IIR!V50</f>
        <v>0</v>
      </c>
      <c r="N22" s="13">
        <f>[1]IIR!W50</f>
        <v>0</v>
      </c>
      <c r="O22" s="16">
        <f>[1]IIR!X50</f>
        <v>0</v>
      </c>
    </row>
    <row r="23" spans="1:15" x14ac:dyDescent="0.25">
      <c r="A23" s="128"/>
      <c r="B23" s="90" t="s">
        <v>34</v>
      </c>
      <c r="C23" s="103"/>
      <c r="D23" s="9">
        <f>[1]IIR!M51</f>
        <v>73.709999999999994</v>
      </c>
      <c r="E23" s="13">
        <f>[1]IIR!N51</f>
        <v>61.61</v>
      </c>
      <c r="F23" s="13">
        <f>[1]IIR!O51</f>
        <v>167</v>
      </c>
      <c r="G23" s="13">
        <f>[1]IIR!P51</f>
        <v>159.54</v>
      </c>
      <c r="H23" s="13">
        <f>[1]IIR!Q51</f>
        <v>101.98</v>
      </c>
      <c r="I23" s="13">
        <f>[1]IIR!R51</f>
        <v>171.48</v>
      </c>
      <c r="J23" s="13">
        <f>[1]IIR!S51</f>
        <v>201.03</v>
      </c>
      <c r="K23" s="13">
        <f>[1]IIR!T51</f>
        <v>149.38</v>
      </c>
      <c r="L23" s="13">
        <f>[1]IIR!U51</f>
        <v>0</v>
      </c>
      <c r="M23" s="13">
        <f>[1]IIR!V51</f>
        <v>0</v>
      </c>
      <c r="N23" s="13">
        <f>[1]IIR!W51</f>
        <v>0</v>
      </c>
      <c r="O23" s="16">
        <f>[1]IIR!X51</f>
        <v>0</v>
      </c>
    </row>
    <row r="24" spans="1:15" x14ac:dyDescent="0.25">
      <c r="A24" s="129"/>
      <c r="B24" s="90" t="s">
        <v>35</v>
      </c>
      <c r="C24" s="103"/>
      <c r="D24" s="9">
        <f>[1]IIR!M52</f>
        <v>3.83</v>
      </c>
      <c r="E24" s="13">
        <f>[1]IIR!N52</f>
        <v>21.49</v>
      </c>
      <c r="F24" s="13">
        <f>[1]IIR!O52</f>
        <v>9.75</v>
      </c>
      <c r="G24" s="13">
        <f>[1]IIR!P52</f>
        <v>0</v>
      </c>
      <c r="H24" s="13">
        <f>[1]IIR!Q52</f>
        <v>5.83</v>
      </c>
      <c r="I24" s="13">
        <f>[1]IIR!R52</f>
        <v>0</v>
      </c>
      <c r="J24" s="13">
        <f>[1]IIR!S52</f>
        <v>0</v>
      </c>
      <c r="K24" s="13">
        <f>[1]IIR!T52</f>
        <v>0</v>
      </c>
      <c r="L24" s="13">
        <f>[1]IIR!U52</f>
        <v>0</v>
      </c>
      <c r="M24" s="13">
        <f>[1]IIR!V52</f>
        <v>0</v>
      </c>
      <c r="N24" s="13">
        <f>[1]IIR!W52</f>
        <v>0</v>
      </c>
      <c r="O24" s="16">
        <f>[1]IIR!X52</f>
        <v>0</v>
      </c>
    </row>
    <row r="25" spans="1:15" x14ac:dyDescent="0.25">
      <c r="A25" s="32" t="s">
        <v>36</v>
      </c>
      <c r="B25" s="90" t="s">
        <v>37</v>
      </c>
      <c r="C25" s="103"/>
      <c r="D25" s="9">
        <f>[1]IIR!M53</f>
        <v>197.4</v>
      </c>
      <c r="E25" s="13">
        <f>[1]IIR!N53</f>
        <v>181.26</v>
      </c>
      <c r="F25" s="13">
        <f>[1]IIR!O53</f>
        <v>183</v>
      </c>
      <c r="G25" s="13">
        <f>[1]IIR!P53</f>
        <v>154.96</v>
      </c>
      <c r="H25" s="13">
        <f>[1]IIR!Q53</f>
        <v>189.23</v>
      </c>
      <c r="I25" s="13">
        <f>[1]IIR!R53</f>
        <v>152</v>
      </c>
      <c r="J25" s="13">
        <f>[1]IIR!S53</f>
        <v>161.56</v>
      </c>
      <c r="K25" s="13">
        <f>[1]IIR!T53</f>
        <v>159.30000000000001</v>
      </c>
      <c r="L25" s="13">
        <f>[1]IIR!U53</f>
        <v>0</v>
      </c>
      <c r="M25" s="13">
        <f>[1]IIR!V53</f>
        <v>0</v>
      </c>
      <c r="N25" s="13">
        <f>[1]IIR!W53</f>
        <v>0</v>
      </c>
      <c r="O25" s="16">
        <f>[1]IIR!X53</f>
        <v>0</v>
      </c>
    </row>
    <row r="26" spans="1:15" ht="18.75" x14ac:dyDescent="0.4">
      <c r="A26" s="32" t="s">
        <v>38</v>
      </c>
      <c r="B26" s="90" t="s">
        <v>39</v>
      </c>
      <c r="C26" s="103"/>
      <c r="D26" s="9">
        <f>[1]IIR!M54</f>
        <v>189.66</v>
      </c>
      <c r="E26" s="13">
        <f>[1]IIR!N54</f>
        <v>107.79</v>
      </c>
      <c r="F26" s="13">
        <f>[1]IIR!O54</f>
        <v>190</v>
      </c>
      <c r="G26" s="13">
        <f>[1]IIR!P54</f>
        <v>170.67</v>
      </c>
      <c r="H26" s="13">
        <f>[1]IIR!Q54</f>
        <v>144.76</v>
      </c>
      <c r="I26" s="13">
        <f>[1]IIR!R54</f>
        <v>89.83</v>
      </c>
      <c r="J26" s="13">
        <f>[1]IIR!S54</f>
        <v>35.93</v>
      </c>
      <c r="K26" s="13">
        <f>[1]IIR!T54</f>
        <v>161.54</v>
      </c>
      <c r="L26" s="13">
        <f>[1]IIR!U54</f>
        <v>0</v>
      </c>
      <c r="M26" s="13">
        <f>[1]IIR!V54</f>
        <v>0</v>
      </c>
      <c r="N26" s="13">
        <f>[1]IIR!W54</f>
        <v>0</v>
      </c>
      <c r="O26" s="16">
        <f>[1]IIR!X54</f>
        <v>0</v>
      </c>
    </row>
    <row r="27" spans="1:15" ht="18.75" x14ac:dyDescent="0.4">
      <c r="A27" s="32" t="s">
        <v>40</v>
      </c>
      <c r="B27" s="90" t="s">
        <v>41</v>
      </c>
      <c r="C27" s="103"/>
      <c r="D27" s="9">
        <f>[1]IIR!M55</f>
        <v>112.66</v>
      </c>
      <c r="E27" s="13">
        <f>[1]IIR!N55</f>
        <v>118.91</v>
      </c>
      <c r="F27" s="13">
        <f>[1]IIR!O55</f>
        <v>55</v>
      </c>
      <c r="G27" s="13">
        <f>[1]IIR!P55</f>
        <v>43.65</v>
      </c>
      <c r="H27" s="13">
        <f>[1]IIR!Q55</f>
        <v>111.21</v>
      </c>
      <c r="I27" s="13">
        <f>[1]IIR!R55</f>
        <v>165</v>
      </c>
      <c r="J27" s="13">
        <f>[1]IIR!S55</f>
        <v>128.4</v>
      </c>
      <c r="K27" s="13">
        <f>[1]IIR!T55</f>
        <v>106.88</v>
      </c>
      <c r="L27" s="13">
        <f>[1]IIR!U55</f>
        <v>0</v>
      </c>
      <c r="M27" s="13">
        <f>[1]IIR!V55</f>
        <v>0</v>
      </c>
      <c r="N27" s="13">
        <f>[1]IIR!W55</f>
        <v>0</v>
      </c>
      <c r="O27" s="16">
        <f>[1]IIR!X55</f>
        <v>0</v>
      </c>
    </row>
    <row r="28" spans="1:15" ht="18.75" x14ac:dyDescent="0.4">
      <c r="A28" s="32" t="s">
        <v>40</v>
      </c>
      <c r="B28" s="90" t="s">
        <v>42</v>
      </c>
      <c r="C28" s="103"/>
      <c r="D28" s="9">
        <f>[1]IIR!M56</f>
        <v>128.4</v>
      </c>
      <c r="E28" s="13">
        <f>[1]IIR!N56</f>
        <v>202.26</v>
      </c>
      <c r="F28" s="13">
        <f>[1]IIR!O56</f>
        <v>210</v>
      </c>
      <c r="G28" s="13">
        <f>[1]IIR!P56</f>
        <v>210.73</v>
      </c>
      <c r="H28" s="13">
        <f>[1]IIR!Q56</f>
        <v>217.5</v>
      </c>
      <c r="I28" s="13">
        <f>[1]IIR!R56</f>
        <v>163.27000000000001</v>
      </c>
      <c r="J28" s="13">
        <f>[1]IIR!S56</f>
        <v>63.2</v>
      </c>
      <c r="K28" s="13">
        <f>[1]IIR!T56</f>
        <v>134.72999999999999</v>
      </c>
      <c r="L28" s="13">
        <f>[1]IIR!U56</f>
        <v>0</v>
      </c>
      <c r="M28" s="13">
        <f>[1]IIR!V56</f>
        <v>0</v>
      </c>
      <c r="N28" s="13">
        <f>[1]IIR!W56</f>
        <v>0</v>
      </c>
      <c r="O28" s="16">
        <f>[1]IIR!X56</f>
        <v>0</v>
      </c>
    </row>
    <row r="29" spans="1:15" x14ac:dyDescent="0.25">
      <c r="A29" s="104" t="s">
        <v>43</v>
      </c>
      <c r="B29" s="90" t="s">
        <v>44</v>
      </c>
      <c r="C29" s="103"/>
      <c r="D29" s="9">
        <f>[1]IIR!M57</f>
        <v>150.19999999999999</v>
      </c>
      <c r="E29" s="13">
        <f>[1]IIR!N57</f>
        <v>170.31</v>
      </c>
      <c r="F29" s="13">
        <f>[1]IIR!O57</f>
        <v>205</v>
      </c>
      <c r="G29" s="13">
        <f>[1]IIR!P57</f>
        <v>133.71</v>
      </c>
      <c r="H29" s="13">
        <f>[1]IIR!Q57</f>
        <v>192.167</v>
      </c>
      <c r="I29" s="13">
        <f>[1]IIR!R57</f>
        <v>155.19</v>
      </c>
      <c r="J29" s="13">
        <f>[1]IIR!S57</f>
        <v>190.23</v>
      </c>
      <c r="K29" s="13">
        <f>[1]IIR!T57</f>
        <v>158.4</v>
      </c>
      <c r="L29" s="13">
        <f>[1]IIR!U57</f>
        <v>0</v>
      </c>
      <c r="M29" s="13">
        <f>[1]IIR!V57</f>
        <v>0</v>
      </c>
      <c r="N29" s="13">
        <f>[1]IIR!W57</f>
        <v>0</v>
      </c>
      <c r="O29" s="16">
        <f>[1]IIR!X57</f>
        <v>0</v>
      </c>
    </row>
    <row r="30" spans="1:15" x14ac:dyDescent="0.25">
      <c r="A30" s="105"/>
      <c r="B30" s="90" t="s">
        <v>45</v>
      </c>
      <c r="C30" s="103"/>
      <c r="D30" s="9">
        <f>[1]IIR!M58</f>
        <v>217.5</v>
      </c>
      <c r="E30" s="13">
        <f>[1]IIR!N58</f>
        <v>214.35</v>
      </c>
      <c r="F30" s="13">
        <f>[1]IIR!O58</f>
        <v>199</v>
      </c>
      <c r="G30" s="13">
        <f>[1]IIR!P58</f>
        <v>115.25</v>
      </c>
      <c r="H30" s="13">
        <f>[1]IIR!Q58</f>
        <v>229.36</v>
      </c>
      <c r="I30" s="13">
        <f>[1]IIR!R58</f>
        <v>149.21</v>
      </c>
      <c r="J30" s="13">
        <f>[1]IIR!S58</f>
        <v>35.200000000000003</v>
      </c>
      <c r="K30" s="13">
        <f>[1]IIR!T58</f>
        <v>176.69</v>
      </c>
      <c r="L30" s="13">
        <f>[1]IIR!U58</f>
        <v>0</v>
      </c>
      <c r="M30" s="13">
        <f>[1]IIR!V58</f>
        <v>0</v>
      </c>
      <c r="N30" s="13">
        <f>[1]IIR!W58</f>
        <v>0</v>
      </c>
      <c r="O30" s="16">
        <f>[1]IIR!X58</f>
        <v>0</v>
      </c>
    </row>
    <row r="31" spans="1:15" ht="18.75" x14ac:dyDescent="0.4">
      <c r="A31" s="32" t="s">
        <v>46</v>
      </c>
      <c r="B31" s="90" t="s">
        <v>47</v>
      </c>
      <c r="C31" s="103"/>
      <c r="D31" s="9">
        <f>[1]IIR!M59</f>
        <v>200.88</v>
      </c>
      <c r="E31" s="13">
        <f>[1]IIR!N59</f>
        <v>204.8</v>
      </c>
      <c r="F31" s="13">
        <f>[1]IIR!O59</f>
        <v>230</v>
      </c>
      <c r="G31" s="13">
        <f>[1]IIR!P59</f>
        <v>151.30000000000001</v>
      </c>
      <c r="H31" s="13">
        <f>[1]IIR!Q59</f>
        <v>141.56</v>
      </c>
      <c r="I31" s="13">
        <f>[1]IIR!R59</f>
        <v>132.15</v>
      </c>
      <c r="J31" s="13">
        <f>[1]IIR!S59</f>
        <v>217.2</v>
      </c>
      <c r="K31" s="13">
        <f>[1]IIR!T59</f>
        <v>172.2</v>
      </c>
      <c r="L31" s="13">
        <f>[1]IIR!U59</f>
        <v>0</v>
      </c>
      <c r="M31" s="13">
        <f>[1]IIR!V59</f>
        <v>0</v>
      </c>
      <c r="N31" s="13">
        <f>[1]IIR!W59</f>
        <v>0</v>
      </c>
      <c r="O31" s="16">
        <f>[1]IIR!X59</f>
        <v>0</v>
      </c>
    </row>
    <row r="32" spans="1:15" ht="18.75" x14ac:dyDescent="0.4">
      <c r="A32" s="33" t="s">
        <v>48</v>
      </c>
      <c r="B32" s="106" t="s">
        <v>49</v>
      </c>
      <c r="C32" s="107"/>
      <c r="D32" s="14">
        <f>[1]IIR!M60</f>
        <v>9.33</v>
      </c>
      <c r="E32" s="29">
        <f>[1]IIR!N60</f>
        <v>10.83</v>
      </c>
      <c r="F32" s="29">
        <f>[1]IIR!O60</f>
        <v>19</v>
      </c>
      <c r="G32" s="29">
        <f>[1]IIR!P60</f>
        <v>0</v>
      </c>
      <c r="H32" s="29">
        <f>[1]IIR!Q60</f>
        <v>5</v>
      </c>
      <c r="I32" s="29">
        <f>[1]IIR!R60</f>
        <v>28.46</v>
      </c>
      <c r="J32" s="29">
        <f>[1]IIR!S60</f>
        <v>0.55000000000000004</v>
      </c>
      <c r="K32" s="29">
        <f>[1]IIR!T60</f>
        <v>0</v>
      </c>
      <c r="L32" s="29">
        <f>[1]IIR!U60</f>
        <v>0</v>
      </c>
      <c r="M32" s="29">
        <f>[1]IIR!V60</f>
        <v>0</v>
      </c>
      <c r="N32" s="29">
        <f>[1]IIR!W60</f>
        <v>0</v>
      </c>
      <c r="O32" s="34">
        <f>[1]IIR!X60</f>
        <v>0</v>
      </c>
    </row>
    <row r="35" spans="1:16" x14ac:dyDescent="0.25">
      <c r="A35" s="134" t="s">
        <v>94</v>
      </c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9"/>
    </row>
    <row r="36" spans="1:16" ht="15.75" x14ac:dyDescent="0.25">
      <c r="A36" s="91" t="s">
        <v>51</v>
      </c>
      <c r="B36" s="92"/>
      <c r="C36" s="92"/>
      <c r="D36" s="7" t="s">
        <v>20</v>
      </c>
      <c r="E36" s="7" t="s">
        <v>21</v>
      </c>
      <c r="F36" s="7" t="s">
        <v>22</v>
      </c>
      <c r="G36" s="7" t="s">
        <v>23</v>
      </c>
      <c r="H36" s="7" t="s">
        <v>24</v>
      </c>
      <c r="I36" s="7" t="s">
        <v>25</v>
      </c>
      <c r="J36" s="7" t="s">
        <v>26</v>
      </c>
      <c r="K36" s="7" t="s">
        <v>27</v>
      </c>
      <c r="L36" s="7" t="s">
        <v>28</v>
      </c>
      <c r="M36" s="7" t="s">
        <v>29</v>
      </c>
      <c r="N36" s="7" t="s">
        <v>30</v>
      </c>
      <c r="O36" s="7" t="s">
        <v>31</v>
      </c>
      <c r="P36" s="8" t="s">
        <v>52</v>
      </c>
    </row>
    <row r="37" spans="1:16" x14ac:dyDescent="0.25">
      <c r="A37" s="89" t="s">
        <v>53</v>
      </c>
      <c r="B37" s="90"/>
      <c r="C37" s="90"/>
      <c r="D37" s="9">
        <f>[1]IIR!M85</f>
        <v>274.94</v>
      </c>
      <c r="E37" s="13">
        <f>[1]IIR!N85</f>
        <v>445.423</v>
      </c>
      <c r="F37" s="13">
        <f>[1]IIR!O85</f>
        <v>538.75</v>
      </c>
      <c r="G37" s="13">
        <f>[1]IIR!P85</f>
        <v>459.15999999999997</v>
      </c>
      <c r="H37" s="13">
        <f>[1]IIR!Q85</f>
        <v>436.98</v>
      </c>
      <c r="I37" s="13">
        <f>[1]IIR!R85</f>
        <v>502.31</v>
      </c>
      <c r="J37" s="13">
        <f>[1]IIR!S85</f>
        <v>557.44000000000005</v>
      </c>
      <c r="K37" s="13">
        <f>[1]IIR!T85</f>
        <v>461.34</v>
      </c>
      <c r="L37" s="13">
        <f>[1]IIR!U85</f>
        <v>0</v>
      </c>
      <c r="M37" s="13">
        <f>[1]IIR!V85</f>
        <v>0</v>
      </c>
      <c r="N37" s="13">
        <f>[1]IIR!W85</f>
        <v>0</v>
      </c>
      <c r="O37" s="13">
        <f>[1]IIR!X85</f>
        <v>0</v>
      </c>
      <c r="P37" s="10">
        <f>SUM(D37:O37)</f>
        <v>3676.3430000000003</v>
      </c>
    </row>
    <row r="38" spans="1:16" ht="18.75" x14ac:dyDescent="0.4">
      <c r="A38" s="89" t="s">
        <v>54</v>
      </c>
      <c r="B38" s="90"/>
      <c r="C38" s="90"/>
      <c r="D38" s="9">
        <f>[1]IIR!M86</f>
        <v>189.66</v>
      </c>
      <c r="E38" s="13">
        <f>[1]IIR!N86</f>
        <v>107.79</v>
      </c>
      <c r="F38" s="13">
        <f>[1]IIR!O86</f>
        <v>190</v>
      </c>
      <c r="G38" s="13">
        <f>[1]IIR!P86</f>
        <v>170.67</v>
      </c>
      <c r="H38" s="13">
        <f>[1]IIR!Q86</f>
        <v>144.76</v>
      </c>
      <c r="I38" s="13">
        <f>[1]IIR!R86</f>
        <v>89.83</v>
      </c>
      <c r="J38" s="13">
        <f>[1]IIR!S86</f>
        <v>35.93</v>
      </c>
      <c r="K38" s="13">
        <f>[1]IIR!T86</f>
        <v>161.54</v>
      </c>
      <c r="L38" s="13">
        <f>[1]IIR!U86</f>
        <v>0</v>
      </c>
      <c r="M38" s="13">
        <f>[1]IIR!V86</f>
        <v>0</v>
      </c>
      <c r="N38" s="13">
        <f>[1]IIR!W86</f>
        <v>0</v>
      </c>
      <c r="O38" s="13">
        <f>[1]IIR!X86</f>
        <v>0</v>
      </c>
      <c r="P38" s="10">
        <f t="shared" ref="P38:P42" si="1">SUM(D38:O38)</f>
        <v>1090.18</v>
      </c>
    </row>
    <row r="39" spans="1:16" x14ac:dyDescent="0.25">
      <c r="A39" s="89" t="s">
        <v>55</v>
      </c>
      <c r="B39" s="90"/>
      <c r="C39" s="90"/>
      <c r="D39" s="9">
        <f>[1]IIR!M87</f>
        <v>241.06</v>
      </c>
      <c r="E39" s="13">
        <f>[1]IIR!N87</f>
        <v>321.16999999999996</v>
      </c>
      <c r="F39" s="13">
        <f>[1]IIR!O87</f>
        <v>265</v>
      </c>
      <c r="G39" s="13">
        <f>[1]IIR!P87</f>
        <v>254.38</v>
      </c>
      <c r="H39" s="13">
        <f>[1]IIR!Q87</f>
        <v>328.71</v>
      </c>
      <c r="I39" s="13">
        <f>[1]IIR!R87</f>
        <v>328.27</v>
      </c>
      <c r="J39" s="13">
        <f>[1]IIR!S87</f>
        <v>191.60000000000002</v>
      </c>
      <c r="K39" s="13">
        <f>[1]IIR!T87</f>
        <v>241.60999999999999</v>
      </c>
      <c r="L39" s="13">
        <f>[1]IIR!U87</f>
        <v>0</v>
      </c>
      <c r="M39" s="13">
        <f>[1]IIR!V87</f>
        <v>0</v>
      </c>
      <c r="N39" s="13">
        <f>[1]IIR!W87</f>
        <v>0</v>
      </c>
      <c r="O39" s="13">
        <f>[1]IIR!X87</f>
        <v>0</v>
      </c>
      <c r="P39" s="10">
        <f t="shared" si="1"/>
        <v>2171.8000000000002</v>
      </c>
    </row>
    <row r="40" spans="1:16" ht="18.75" x14ac:dyDescent="0.4">
      <c r="A40" s="89" t="s">
        <v>43</v>
      </c>
      <c r="B40" s="90"/>
      <c r="C40" s="90"/>
      <c r="D40" s="9">
        <f>[1]IIR!M88</f>
        <v>367.7</v>
      </c>
      <c r="E40" s="13">
        <f>[1]IIR!N88</f>
        <v>384.65999999999997</v>
      </c>
      <c r="F40" s="13">
        <f>[1]IIR!O88</f>
        <v>404</v>
      </c>
      <c r="G40" s="13">
        <f>[1]IIR!P88</f>
        <v>248.96</v>
      </c>
      <c r="H40" s="13">
        <f>[1]IIR!Q88</f>
        <v>421.52700000000004</v>
      </c>
      <c r="I40" s="13">
        <f>[1]IIR!R88</f>
        <v>304.39999999999998</v>
      </c>
      <c r="J40" s="13">
        <f>[1]IIR!S88</f>
        <v>225.43</v>
      </c>
      <c r="K40" s="13">
        <f>[1]IIR!T88</f>
        <v>335.09000000000003</v>
      </c>
      <c r="L40" s="13">
        <f>[1]IIR!U88</f>
        <v>0</v>
      </c>
      <c r="M40" s="13">
        <f>[1]IIR!V88</f>
        <v>0</v>
      </c>
      <c r="N40" s="13">
        <f>[1]IIR!W88</f>
        <v>0</v>
      </c>
      <c r="O40" s="13">
        <f>[1]IIR!X88</f>
        <v>0</v>
      </c>
      <c r="P40" s="10">
        <f t="shared" si="1"/>
        <v>2691.7669999999998</v>
      </c>
    </row>
    <row r="41" spans="1:16" ht="18.75" x14ac:dyDescent="0.4">
      <c r="A41" s="89" t="s">
        <v>46</v>
      </c>
      <c r="B41" s="90"/>
      <c r="C41" s="90"/>
      <c r="D41" s="9">
        <f>[1]IIR!M89</f>
        <v>200.88</v>
      </c>
      <c r="E41" s="13">
        <f>[1]IIR!N89</f>
        <v>204.8</v>
      </c>
      <c r="F41" s="13">
        <f>[1]IIR!O89</f>
        <v>230</v>
      </c>
      <c r="G41" s="13">
        <f>[1]IIR!P89</f>
        <v>151.30000000000001</v>
      </c>
      <c r="H41" s="13">
        <f>[1]IIR!Q89</f>
        <v>141.56</v>
      </c>
      <c r="I41" s="13">
        <f>[1]IIR!R89</f>
        <v>132.15</v>
      </c>
      <c r="J41" s="13">
        <f>[1]IIR!S89</f>
        <v>217.2</v>
      </c>
      <c r="K41" s="13">
        <f>[1]IIR!T89</f>
        <v>172.2</v>
      </c>
      <c r="L41" s="13">
        <f>[1]IIR!U89</f>
        <v>0</v>
      </c>
      <c r="M41" s="13">
        <f>[1]IIR!V89</f>
        <v>0</v>
      </c>
      <c r="N41" s="13">
        <f>[1]IIR!W89</f>
        <v>0</v>
      </c>
      <c r="O41" s="13">
        <f>[1]IIR!X89</f>
        <v>0</v>
      </c>
      <c r="P41" s="10">
        <f t="shared" si="1"/>
        <v>1450.0900000000001</v>
      </c>
    </row>
    <row r="42" spans="1:16" ht="18.75" x14ac:dyDescent="0.4">
      <c r="A42" s="108" t="s">
        <v>56</v>
      </c>
      <c r="B42" s="106"/>
      <c r="C42" s="106"/>
      <c r="D42" s="14">
        <f>[1]IIR!M90</f>
        <v>9.33</v>
      </c>
      <c r="E42" s="29">
        <f>[1]IIR!N90</f>
        <v>10.83</v>
      </c>
      <c r="F42" s="29">
        <f>[1]IIR!O90</f>
        <v>19</v>
      </c>
      <c r="G42" s="29">
        <f>[1]IIR!P90</f>
        <v>0</v>
      </c>
      <c r="H42" s="29">
        <f>[1]IIR!Q90</f>
        <v>5</v>
      </c>
      <c r="I42" s="29">
        <f>[1]IIR!R90</f>
        <v>28.46</v>
      </c>
      <c r="J42" s="29">
        <f>[1]IIR!S90</f>
        <v>0.55000000000000004</v>
      </c>
      <c r="K42" s="29">
        <f>[1]IIR!T90</f>
        <v>0</v>
      </c>
      <c r="L42" s="29">
        <f>[1]IIR!U90</f>
        <v>0</v>
      </c>
      <c r="M42" s="29">
        <f>[1]IIR!V90</f>
        <v>0</v>
      </c>
      <c r="N42" s="29">
        <f>[1]IIR!W90</f>
        <v>0</v>
      </c>
      <c r="O42" s="29">
        <f>[1]IIR!X90</f>
        <v>0</v>
      </c>
      <c r="P42" s="15">
        <f t="shared" si="1"/>
        <v>73.17</v>
      </c>
    </row>
    <row r="45" spans="1:16" x14ac:dyDescent="0.25">
      <c r="A45" s="118" t="s">
        <v>57</v>
      </c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20"/>
    </row>
    <row r="46" spans="1:16" x14ac:dyDescent="0.25">
      <c r="A46" s="19"/>
      <c r="B46" s="2"/>
      <c r="C46" s="3"/>
      <c r="D46" s="4" t="s">
        <v>20</v>
      </c>
      <c r="E46" s="4" t="s">
        <v>21</v>
      </c>
      <c r="F46" s="4" t="s">
        <v>22</v>
      </c>
      <c r="G46" s="4" t="s">
        <v>23</v>
      </c>
      <c r="H46" s="4" t="s">
        <v>24</v>
      </c>
      <c r="I46" s="4" t="s">
        <v>25</v>
      </c>
      <c r="J46" s="4" t="s">
        <v>26</v>
      </c>
      <c r="K46" s="4" t="s">
        <v>27</v>
      </c>
      <c r="L46" s="4" t="s">
        <v>28</v>
      </c>
      <c r="M46" s="4" t="s">
        <v>29</v>
      </c>
      <c r="N46" s="4" t="s">
        <v>30</v>
      </c>
      <c r="O46" s="20" t="s">
        <v>31</v>
      </c>
    </row>
    <row r="47" spans="1:16" x14ac:dyDescent="0.25">
      <c r="A47" s="109" t="s">
        <v>58</v>
      </c>
      <c r="B47" s="110"/>
      <c r="C47" s="111"/>
      <c r="D47" s="21">
        <f>[1]IIR!M96</f>
        <v>1283.5700000000002</v>
      </c>
      <c r="E47" s="22">
        <f>[1]IIR!N96</f>
        <v>1474.6729999999998</v>
      </c>
      <c r="F47" s="22">
        <f>[1]IIR!O96</f>
        <v>1646.75</v>
      </c>
      <c r="G47" s="22">
        <f>[1]IIR!P96</f>
        <v>1284.4699999999998</v>
      </c>
      <c r="H47" s="22">
        <f>[1]IIR!Q96</f>
        <v>1478.537</v>
      </c>
      <c r="I47" s="22">
        <f>[1]IIR!R96</f>
        <v>1385.42</v>
      </c>
      <c r="J47" s="22">
        <f>[1]IIR!S96</f>
        <v>1228.1500000000001</v>
      </c>
      <c r="K47" s="22">
        <f>[1]IIR!T96</f>
        <v>1371.78</v>
      </c>
      <c r="L47" s="22">
        <f>[1]IIR!U96</f>
        <v>0</v>
      </c>
      <c r="M47" s="22">
        <f>[1]IIR!V96</f>
        <v>0</v>
      </c>
      <c r="N47" s="22">
        <f>[1]IIR!W96</f>
        <v>0</v>
      </c>
      <c r="O47" s="23">
        <f>[1]IIR!X96</f>
        <v>0</v>
      </c>
    </row>
    <row r="48" spans="1:16" x14ac:dyDescent="0.25">
      <c r="A48" s="112" t="s">
        <v>59</v>
      </c>
      <c r="B48" s="113"/>
      <c r="C48" s="114"/>
      <c r="D48" s="21">
        <f>[1]IIR!M97</f>
        <v>1548.8</v>
      </c>
      <c r="E48" s="22">
        <f>[1]IIR!N97</f>
        <v>1704</v>
      </c>
      <c r="F48" s="22">
        <f>[1]IIR!O97</f>
        <v>1736</v>
      </c>
      <c r="G48" s="22">
        <f>[1]IIR!P97</f>
        <v>1550</v>
      </c>
      <c r="H48" s="22">
        <f>[1]IIR!Q97</f>
        <v>1565.65</v>
      </c>
      <c r="I48" s="22">
        <f>[1]IIR!R97</f>
        <v>1441</v>
      </c>
      <c r="J48" s="22">
        <f>[1]IIR!S97</f>
        <v>1490</v>
      </c>
      <c r="K48" s="22">
        <f>[1]IIR!T97</f>
        <v>1604</v>
      </c>
      <c r="L48" s="22">
        <f>[1]IIR!U97</f>
        <v>0</v>
      </c>
      <c r="M48" s="22">
        <f>[1]IIR!V97</f>
        <v>0</v>
      </c>
      <c r="N48" s="22">
        <f>[1]IIR!W97</f>
        <v>0</v>
      </c>
      <c r="O48" s="23">
        <f>[1]IIR!X97</f>
        <v>0</v>
      </c>
    </row>
    <row r="49" spans="1:16" x14ac:dyDescent="0.25">
      <c r="A49" s="112" t="s">
        <v>3</v>
      </c>
      <c r="B49" s="113"/>
      <c r="C49" s="114"/>
      <c r="D49" s="21">
        <f>[1]IIR!M98</f>
        <v>0.82875129132231418</v>
      </c>
      <c r="E49" s="22">
        <f>[1]IIR!N98</f>
        <v>0.86541842723004681</v>
      </c>
      <c r="F49" s="22">
        <f>[1]IIR!O98</f>
        <v>0.94858870967741937</v>
      </c>
      <c r="G49" s="22">
        <f>[1]IIR!P98</f>
        <v>0.82869032258064501</v>
      </c>
      <c r="H49" s="22">
        <f>[1]IIR!Q98</f>
        <v>0.94435985054130867</v>
      </c>
      <c r="I49" s="22">
        <f>[1]IIR!R98</f>
        <v>0.96142956280360869</v>
      </c>
      <c r="J49" s="22">
        <f>[1]IIR!S98</f>
        <v>0.824261744966443</v>
      </c>
      <c r="K49" s="22">
        <f>[1]IIR!T98</f>
        <v>0.85522443890274313</v>
      </c>
      <c r="L49" s="22" t="str">
        <f>[1]IIR!U98</f>
        <v>-</v>
      </c>
      <c r="M49" s="22" t="str">
        <f>[1]IIR!V98</f>
        <v>-</v>
      </c>
      <c r="N49" s="22" t="str">
        <f>[1]IIR!W98</f>
        <v>-</v>
      </c>
      <c r="O49" s="23" t="str">
        <f>[1]IIR!X98</f>
        <v>-</v>
      </c>
    </row>
    <row r="50" spans="1:16" x14ac:dyDescent="0.25">
      <c r="A50" s="115" t="s">
        <v>4</v>
      </c>
      <c r="B50" s="116"/>
      <c r="C50" s="117"/>
      <c r="D50" s="24">
        <f>[1]IIR!M99</f>
        <v>0.8</v>
      </c>
      <c r="E50" s="25">
        <f>[1]IIR!N99</f>
        <v>0.8</v>
      </c>
      <c r="F50" s="25">
        <f>[1]IIR!O99</f>
        <v>0.8</v>
      </c>
      <c r="G50" s="25">
        <f>[1]IIR!P99</f>
        <v>0.8</v>
      </c>
      <c r="H50" s="25">
        <f>[1]IIR!Q99</f>
        <v>0.85</v>
      </c>
      <c r="I50" s="25">
        <f>[1]IIR!R99</f>
        <v>0.85</v>
      </c>
      <c r="J50" s="25">
        <f>[1]IIR!S99</f>
        <v>0.85</v>
      </c>
      <c r="K50" s="25">
        <f>[1]IIR!T99</f>
        <v>0.85</v>
      </c>
      <c r="L50" s="25">
        <f>[1]IIR!U99</f>
        <v>0.9</v>
      </c>
      <c r="M50" s="25">
        <f>[1]IIR!V99</f>
        <v>0.9</v>
      </c>
      <c r="N50" s="25">
        <f>[1]IIR!W99</f>
        <v>0.9</v>
      </c>
      <c r="O50" s="26">
        <f>[1]IIR!X99</f>
        <v>0.9</v>
      </c>
    </row>
    <row r="53" spans="1:16" x14ac:dyDescent="0.25">
      <c r="A53" s="118" t="s">
        <v>60</v>
      </c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20"/>
    </row>
    <row r="54" spans="1:16" x14ac:dyDescent="0.25">
      <c r="A54" s="5"/>
      <c r="B54" s="6"/>
      <c r="C54" s="6"/>
      <c r="D54" s="7" t="s">
        <v>20</v>
      </c>
      <c r="E54" s="7" t="s">
        <v>21</v>
      </c>
      <c r="F54" s="7" t="s">
        <v>22</v>
      </c>
      <c r="G54" s="7" t="s">
        <v>23</v>
      </c>
      <c r="H54" s="7" t="s">
        <v>24</v>
      </c>
      <c r="I54" s="7" t="s">
        <v>25</v>
      </c>
      <c r="J54" s="7" t="s">
        <v>26</v>
      </c>
      <c r="K54" s="7" t="s">
        <v>27</v>
      </c>
      <c r="L54" s="7" t="s">
        <v>28</v>
      </c>
      <c r="M54" s="7" t="s">
        <v>29</v>
      </c>
      <c r="N54" s="7" t="s">
        <v>30</v>
      </c>
      <c r="O54" s="8" t="s">
        <v>31</v>
      </c>
    </row>
    <row r="55" spans="1:16" x14ac:dyDescent="0.25">
      <c r="A55" s="112" t="s">
        <v>61</v>
      </c>
      <c r="B55" s="113"/>
      <c r="C55" s="114"/>
      <c r="D55" s="13">
        <f>[1]IIR!M107</f>
        <v>285</v>
      </c>
      <c r="E55" s="13">
        <f>[1]IIR!N107</f>
        <v>305</v>
      </c>
      <c r="F55" s="13">
        <f>[1]IIR!O107</f>
        <v>265</v>
      </c>
      <c r="G55" s="13">
        <f>[1]IIR!P107</f>
        <v>216</v>
      </c>
      <c r="H55" s="13">
        <f>[1]IIR!Q107</f>
        <v>226</v>
      </c>
      <c r="I55" s="13">
        <f>[1]IIR!R107</f>
        <v>143</v>
      </c>
      <c r="J55" s="13">
        <f>[1]IIR!S107</f>
        <v>183</v>
      </c>
      <c r="K55" s="13">
        <f>[1]IIR!T107</f>
        <v>251</v>
      </c>
      <c r="L55" s="13">
        <f>[1]IIR!U107</f>
        <v>0</v>
      </c>
      <c r="M55" s="13">
        <f>[1]IIR!V107</f>
        <v>0</v>
      </c>
      <c r="N55" s="13">
        <f>[1]IIR!W107</f>
        <v>0</v>
      </c>
      <c r="O55" s="16">
        <f>[1]IIR!X107</f>
        <v>0</v>
      </c>
    </row>
    <row r="56" spans="1:16" x14ac:dyDescent="0.25">
      <c r="A56" s="112" t="s">
        <v>62</v>
      </c>
      <c r="B56" s="113"/>
      <c r="C56" s="114"/>
      <c r="D56" s="13">
        <f>[1]IIR!M108</f>
        <v>223</v>
      </c>
      <c r="E56" s="13">
        <f>[1]IIR!N108</f>
        <v>303</v>
      </c>
      <c r="F56" s="13">
        <f>[1]IIR!O108</f>
        <v>236</v>
      </c>
      <c r="G56" s="13">
        <f>[1]IIR!P108</f>
        <v>225</v>
      </c>
      <c r="H56" s="13">
        <f>[1]IIR!Q108</f>
        <v>223</v>
      </c>
      <c r="I56" s="13">
        <f>[1]IIR!R108</f>
        <v>158</v>
      </c>
      <c r="J56" s="13">
        <f>[1]IIR!S108</f>
        <v>190</v>
      </c>
      <c r="K56" s="13">
        <f>[1]IIR!T108</f>
        <v>241</v>
      </c>
      <c r="L56" s="13">
        <f>[1]IIR!U108</f>
        <v>0</v>
      </c>
      <c r="M56" s="13">
        <f>[1]IIR!V108</f>
        <v>0</v>
      </c>
      <c r="N56" s="13">
        <f>[1]IIR!W108</f>
        <v>0</v>
      </c>
      <c r="O56" s="16">
        <f>[1]IIR!X108</f>
        <v>0</v>
      </c>
    </row>
    <row r="57" spans="1:16" x14ac:dyDescent="0.25">
      <c r="A57" s="112" t="s">
        <v>63</v>
      </c>
      <c r="B57" s="113"/>
      <c r="C57" s="114"/>
      <c r="D57" s="13">
        <f>D55-D56</f>
        <v>62</v>
      </c>
      <c r="E57" s="13">
        <f t="shared" ref="E57:O57" si="2">E55-E56</f>
        <v>2</v>
      </c>
      <c r="F57" s="13">
        <f t="shared" si="2"/>
        <v>29</v>
      </c>
      <c r="G57" s="13">
        <f t="shared" si="2"/>
        <v>-9</v>
      </c>
      <c r="H57" s="13">
        <f t="shared" si="2"/>
        <v>3</v>
      </c>
      <c r="I57" s="13">
        <f t="shared" si="2"/>
        <v>-15</v>
      </c>
      <c r="J57" s="13">
        <f t="shared" si="2"/>
        <v>-7</v>
      </c>
      <c r="K57" s="13">
        <f t="shared" si="2"/>
        <v>10</v>
      </c>
      <c r="L57" s="13">
        <f t="shared" si="2"/>
        <v>0</v>
      </c>
      <c r="M57" s="13">
        <f t="shared" si="2"/>
        <v>0</v>
      </c>
      <c r="N57" s="13">
        <f t="shared" si="2"/>
        <v>0</v>
      </c>
      <c r="O57" s="16">
        <f t="shared" si="2"/>
        <v>0</v>
      </c>
    </row>
    <row r="58" spans="1:16" x14ac:dyDescent="0.25">
      <c r="A58" s="121" t="s">
        <v>3</v>
      </c>
      <c r="B58" s="122"/>
      <c r="C58" s="123"/>
      <c r="D58" s="17">
        <f>IFERROR(D56/D55,"-")</f>
        <v>0.78245614035087718</v>
      </c>
      <c r="E58" s="17">
        <f t="shared" ref="E58:O58" si="3">IFERROR(E56/E55,"-")</f>
        <v>0.99344262295081964</v>
      </c>
      <c r="F58" s="17">
        <f t="shared" si="3"/>
        <v>0.89056603773584908</v>
      </c>
      <c r="G58" s="17">
        <f t="shared" si="3"/>
        <v>1.0416666666666667</v>
      </c>
      <c r="H58" s="17">
        <f t="shared" si="3"/>
        <v>0.98672566371681414</v>
      </c>
      <c r="I58" s="17">
        <f t="shared" si="3"/>
        <v>1.1048951048951048</v>
      </c>
      <c r="J58" s="17">
        <f t="shared" si="3"/>
        <v>1.0382513661202186</v>
      </c>
      <c r="K58" s="17">
        <f t="shared" si="3"/>
        <v>0.96015936254980083</v>
      </c>
      <c r="L58" s="17" t="str">
        <f t="shared" si="3"/>
        <v>-</v>
      </c>
      <c r="M58" s="17" t="str">
        <f t="shared" si="3"/>
        <v>-</v>
      </c>
      <c r="N58" s="17" t="str">
        <f t="shared" si="3"/>
        <v>-</v>
      </c>
      <c r="O58" s="18" t="str">
        <f t="shared" si="3"/>
        <v>-</v>
      </c>
    </row>
    <row r="61" spans="1:16" x14ac:dyDescent="0.25">
      <c r="A61" s="102" t="s">
        <v>64</v>
      </c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</row>
    <row r="62" spans="1:16" ht="15.75" x14ac:dyDescent="0.25">
      <c r="A62" s="91" t="s">
        <v>65</v>
      </c>
      <c r="B62" s="92"/>
      <c r="C62" s="92"/>
      <c r="D62" s="7" t="s">
        <v>20</v>
      </c>
      <c r="E62" s="7" t="s">
        <v>21</v>
      </c>
      <c r="F62" s="7" t="s">
        <v>22</v>
      </c>
      <c r="G62" s="7" t="s">
        <v>23</v>
      </c>
      <c r="H62" s="7" t="s">
        <v>24</v>
      </c>
      <c r="I62" s="7" t="s">
        <v>25</v>
      </c>
      <c r="J62" s="7" t="s">
        <v>26</v>
      </c>
      <c r="K62" s="7" t="s">
        <v>27</v>
      </c>
      <c r="L62" s="7" t="s">
        <v>28</v>
      </c>
      <c r="M62" s="7" t="s">
        <v>29</v>
      </c>
      <c r="N62" s="7" t="s">
        <v>30</v>
      </c>
      <c r="O62" s="7" t="s">
        <v>31</v>
      </c>
      <c r="P62" s="8" t="s">
        <v>52</v>
      </c>
    </row>
    <row r="63" spans="1:16" x14ac:dyDescent="0.25">
      <c r="A63" s="89" t="s">
        <v>66</v>
      </c>
      <c r="B63" s="90"/>
      <c r="C63" s="90"/>
      <c r="D63" s="9">
        <f>[1]IIR!M116</f>
        <v>189</v>
      </c>
      <c r="E63" s="9">
        <f>[1]IIR!N116</f>
        <v>252</v>
      </c>
      <c r="F63" s="9">
        <f>[1]IIR!O116</f>
        <v>200</v>
      </c>
      <c r="G63" s="9">
        <f>[1]IIR!P116</f>
        <v>157</v>
      </c>
      <c r="H63" s="9">
        <f>[1]IIR!Q116</f>
        <v>171</v>
      </c>
      <c r="I63" s="9">
        <f>[1]IIR!R116</f>
        <v>89</v>
      </c>
      <c r="J63" s="9">
        <f>[1]IIR!S116</f>
        <v>132</v>
      </c>
      <c r="K63" s="9">
        <f>[1]IIR!T116</f>
        <v>183</v>
      </c>
      <c r="L63" s="9">
        <f>[1]IIR!U116</f>
        <v>0</v>
      </c>
      <c r="M63" s="9">
        <f>[1]IIR!V116</f>
        <v>0</v>
      </c>
      <c r="N63" s="9">
        <f>[1]IIR!W116</f>
        <v>0</v>
      </c>
      <c r="O63" s="9">
        <f>[1]IIR!X116</f>
        <v>0</v>
      </c>
      <c r="P63" s="10">
        <f>SUM(D63:O63)</f>
        <v>1373</v>
      </c>
    </row>
    <row r="64" spans="1:16" x14ac:dyDescent="0.25">
      <c r="A64" s="89" t="s">
        <v>67</v>
      </c>
      <c r="B64" s="90"/>
      <c r="C64" s="90"/>
      <c r="D64" s="9">
        <f>[1]IIR!M117</f>
        <v>19</v>
      </c>
      <c r="E64" s="9">
        <f>[1]IIR!N117</f>
        <v>13</v>
      </c>
      <c r="F64" s="9">
        <f>[1]IIR!O117</f>
        <v>21</v>
      </c>
      <c r="G64" s="9">
        <f>[1]IIR!P117</f>
        <v>25</v>
      </c>
      <c r="H64" s="9">
        <f>[1]IIR!Q117</f>
        <v>28</v>
      </c>
      <c r="I64" s="9">
        <f>[1]IIR!R117</f>
        <v>27</v>
      </c>
      <c r="J64" s="9">
        <f>[1]IIR!S117</f>
        <v>38</v>
      </c>
      <c r="K64" s="9">
        <f>[1]IIR!T117</f>
        <v>48</v>
      </c>
      <c r="L64" s="9">
        <f>[1]IIR!U117</f>
        <v>0</v>
      </c>
      <c r="M64" s="9">
        <f>[1]IIR!V117</f>
        <v>0</v>
      </c>
      <c r="N64" s="9">
        <f>[1]IIR!W117</f>
        <v>0</v>
      </c>
      <c r="O64" s="9">
        <f>[1]IIR!X117</f>
        <v>0</v>
      </c>
      <c r="P64" s="10">
        <f t="shared" ref="P64:P68" si="4">SUM(D64:O64)</f>
        <v>219</v>
      </c>
    </row>
    <row r="65" spans="1:22" x14ac:dyDescent="0.25">
      <c r="A65" s="89" t="s">
        <v>68</v>
      </c>
      <c r="B65" s="90"/>
      <c r="C65" s="90"/>
      <c r="D65" s="9">
        <f>[1]IIR!M118</f>
        <v>15</v>
      </c>
      <c r="E65" s="9">
        <f>[1]IIR!N118</f>
        <v>24</v>
      </c>
      <c r="F65" s="9">
        <f>[1]IIR!O118</f>
        <v>20</v>
      </c>
      <c r="G65" s="9">
        <f>[1]IIR!P118</f>
        <v>35</v>
      </c>
      <c r="H65" s="9">
        <f>[1]IIR!Q118</f>
        <v>12</v>
      </c>
      <c r="I65" s="9">
        <f>[1]IIR!R118</f>
        <v>36</v>
      </c>
      <c r="J65" s="9">
        <f>[1]IIR!S118</f>
        <v>14</v>
      </c>
      <c r="K65" s="9">
        <f>[1]IIR!T118</f>
        <v>8</v>
      </c>
      <c r="L65" s="9">
        <f>[1]IIR!U118</f>
        <v>0</v>
      </c>
      <c r="M65" s="9">
        <f>[1]IIR!V118</f>
        <v>0</v>
      </c>
      <c r="N65" s="9">
        <f>[1]IIR!W118</f>
        <v>0</v>
      </c>
      <c r="O65" s="9">
        <f>[1]IIR!X118</f>
        <v>0</v>
      </c>
      <c r="P65" s="10">
        <f t="shared" si="4"/>
        <v>164</v>
      </c>
    </row>
    <row r="66" spans="1:22" x14ac:dyDescent="0.25">
      <c r="A66" s="89" t="s">
        <v>69</v>
      </c>
      <c r="B66" s="90"/>
      <c r="C66" s="90"/>
      <c r="D66" s="9">
        <f>[1]IIR!M119</f>
        <v>0</v>
      </c>
      <c r="E66" s="9">
        <f>[1]IIR!N119</f>
        <v>13</v>
      </c>
      <c r="F66" s="9">
        <f>[1]IIR!O119</f>
        <v>24</v>
      </c>
      <c r="G66" s="9">
        <f>[1]IIR!P119</f>
        <v>6</v>
      </c>
      <c r="H66" s="9">
        <f>[1]IIR!Q119</f>
        <v>6</v>
      </c>
      <c r="I66" s="9">
        <f>[1]IIR!R119</f>
        <v>6</v>
      </c>
      <c r="J66" s="9">
        <f>[1]IIR!S119</f>
        <v>4</v>
      </c>
      <c r="K66" s="9">
        <f>[1]IIR!T119</f>
        <v>0</v>
      </c>
      <c r="L66" s="9">
        <f>[1]IIR!U119</f>
        <v>0</v>
      </c>
      <c r="M66" s="9">
        <f>[1]IIR!V119</f>
        <v>0</v>
      </c>
      <c r="N66" s="9">
        <f>[1]IIR!W119</f>
        <v>0</v>
      </c>
      <c r="O66" s="9">
        <f>[1]IIR!X119</f>
        <v>0</v>
      </c>
      <c r="P66" s="10">
        <f t="shared" si="4"/>
        <v>59</v>
      </c>
    </row>
    <row r="67" spans="1:22" x14ac:dyDescent="0.25">
      <c r="A67" s="89" t="s">
        <v>70</v>
      </c>
      <c r="B67" s="90"/>
      <c r="C67" s="90"/>
      <c r="D67" s="9">
        <f>[1]IIR!M120</f>
        <v>0</v>
      </c>
      <c r="E67" s="9">
        <f>[1]IIR!N120</f>
        <v>1</v>
      </c>
      <c r="F67" s="9">
        <f>[1]IIR!O120</f>
        <v>0</v>
      </c>
      <c r="G67" s="9">
        <f>[1]IIR!P120</f>
        <v>2</v>
      </c>
      <c r="H67" s="9">
        <f>[1]IIR!Q120</f>
        <v>6</v>
      </c>
      <c r="I67" s="9">
        <f>[1]IIR!R120</f>
        <v>0</v>
      </c>
      <c r="J67" s="9">
        <f>[1]IIR!S120</f>
        <v>2</v>
      </c>
      <c r="K67" s="9">
        <f>[1]IIR!T120</f>
        <v>2</v>
      </c>
      <c r="L67" s="9">
        <f>[1]IIR!U120</f>
        <v>0</v>
      </c>
      <c r="M67" s="9">
        <f>[1]IIR!V120</f>
        <v>0</v>
      </c>
      <c r="N67" s="9">
        <f>[1]IIR!W120</f>
        <v>0</v>
      </c>
      <c r="O67" s="9">
        <f>[1]IIR!X120</f>
        <v>0</v>
      </c>
      <c r="P67" s="10">
        <f t="shared" si="4"/>
        <v>13</v>
      </c>
    </row>
    <row r="68" spans="1:22" x14ac:dyDescent="0.25">
      <c r="A68" s="100" t="s">
        <v>71</v>
      </c>
      <c r="B68" s="101"/>
      <c r="C68" s="101"/>
      <c r="D68" s="9">
        <f>[1]IIR!M121</f>
        <v>0</v>
      </c>
      <c r="E68" s="9">
        <f>[1]IIR!N121</f>
        <v>0</v>
      </c>
      <c r="F68" s="9">
        <f>[1]IIR!O121</f>
        <v>0</v>
      </c>
      <c r="G68" s="9">
        <f>[1]IIR!P121</f>
        <v>0</v>
      </c>
      <c r="H68" s="9">
        <f>[1]IIR!Q121</f>
        <v>0</v>
      </c>
      <c r="I68" s="9">
        <f>[1]IIR!R121</f>
        <v>0</v>
      </c>
      <c r="J68" s="9">
        <f>[1]IIR!S121</f>
        <v>0</v>
      </c>
      <c r="K68" s="9">
        <f>[1]IIR!T121</f>
        <v>0</v>
      </c>
      <c r="L68" s="9">
        <f>[1]IIR!U121</f>
        <v>0</v>
      </c>
      <c r="M68" s="9">
        <f>[1]IIR!V121</f>
        <v>0</v>
      </c>
      <c r="N68" s="9">
        <f>[1]IIR!W121</f>
        <v>0</v>
      </c>
      <c r="O68" s="9">
        <f>[1]IIR!X121</f>
        <v>0</v>
      </c>
      <c r="P68" s="10">
        <f t="shared" si="4"/>
        <v>0</v>
      </c>
    </row>
    <row r="69" spans="1:22" ht="3.75" customHeight="1" x14ac:dyDescent="0.25">
      <c r="A69" s="11"/>
      <c r="B69" s="12"/>
      <c r="C69" s="12"/>
      <c r="D69" s="9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0"/>
    </row>
    <row r="70" spans="1:22" ht="15.75" x14ac:dyDescent="0.25">
      <c r="A70" s="95" t="s">
        <v>72</v>
      </c>
      <c r="B70" s="96"/>
      <c r="C70" s="96"/>
      <c r="D70" s="14">
        <f>SUM(D63:D68)</f>
        <v>223</v>
      </c>
      <c r="E70" s="14">
        <f t="shared" ref="E70:P70" si="5">SUM(E63:E68)</f>
        <v>303</v>
      </c>
      <c r="F70" s="14">
        <f t="shared" si="5"/>
        <v>265</v>
      </c>
      <c r="G70" s="14">
        <f t="shared" si="5"/>
        <v>225</v>
      </c>
      <c r="H70" s="14">
        <f t="shared" si="5"/>
        <v>223</v>
      </c>
      <c r="I70" s="14">
        <f t="shared" si="5"/>
        <v>158</v>
      </c>
      <c r="J70" s="14">
        <f t="shared" si="5"/>
        <v>190</v>
      </c>
      <c r="K70" s="14">
        <f t="shared" si="5"/>
        <v>241</v>
      </c>
      <c r="L70" s="14">
        <f t="shared" si="5"/>
        <v>0</v>
      </c>
      <c r="M70" s="14">
        <f t="shared" si="5"/>
        <v>0</v>
      </c>
      <c r="N70" s="14">
        <f t="shared" si="5"/>
        <v>0</v>
      </c>
      <c r="O70" s="14">
        <f t="shared" si="5"/>
        <v>0</v>
      </c>
      <c r="P70" s="15">
        <f t="shared" si="5"/>
        <v>1828</v>
      </c>
    </row>
    <row r="73" spans="1:22" x14ac:dyDescent="0.25">
      <c r="A73" s="102" t="s">
        <v>73</v>
      </c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</row>
    <row r="74" spans="1:22" ht="15.75" x14ac:dyDescent="0.25">
      <c r="A74" s="91" t="s">
        <v>65</v>
      </c>
      <c r="B74" s="92"/>
      <c r="C74" s="92"/>
      <c r="D74" s="7" t="s">
        <v>20</v>
      </c>
      <c r="E74" s="7" t="s">
        <v>21</v>
      </c>
      <c r="F74" s="7" t="s">
        <v>22</v>
      </c>
      <c r="G74" s="7" t="s">
        <v>23</v>
      </c>
      <c r="H74" s="7" t="s">
        <v>24</v>
      </c>
      <c r="I74" s="7" t="s">
        <v>25</v>
      </c>
      <c r="J74" s="7" t="s">
        <v>26</v>
      </c>
      <c r="K74" s="7" t="s">
        <v>27</v>
      </c>
      <c r="L74" s="7" t="s">
        <v>28</v>
      </c>
      <c r="M74" s="7" t="s">
        <v>29</v>
      </c>
      <c r="N74" s="7" t="s">
        <v>30</v>
      </c>
      <c r="O74" s="7" t="s">
        <v>31</v>
      </c>
      <c r="P74" s="8" t="s">
        <v>52</v>
      </c>
      <c r="S74" s="91" t="s">
        <v>65</v>
      </c>
      <c r="T74" s="92"/>
      <c r="U74" s="92"/>
      <c r="V74" s="7" t="s">
        <v>27</v>
      </c>
    </row>
    <row r="75" spans="1:22" x14ac:dyDescent="0.25">
      <c r="A75" s="89" t="s">
        <v>74</v>
      </c>
      <c r="B75" s="90"/>
      <c r="C75" s="90"/>
      <c r="D75" s="13">
        <f>[1]IIR!M132</f>
        <v>50</v>
      </c>
      <c r="E75" s="13">
        <f>[1]IIR!N132</f>
        <v>93</v>
      </c>
      <c r="F75" s="13">
        <f>[1]IIR!O132</f>
        <v>91</v>
      </c>
      <c r="G75" s="13">
        <f>[1]IIR!P132</f>
        <v>65</v>
      </c>
      <c r="H75" s="13">
        <f>[1]IIR!Q132</f>
        <v>65</v>
      </c>
      <c r="I75" s="13">
        <f>[1]IIR!R132</f>
        <v>61</v>
      </c>
      <c r="J75" s="13">
        <f>[1]IIR!S132</f>
        <v>72</v>
      </c>
      <c r="K75" s="13">
        <f>[1]IIR!T132</f>
        <v>75</v>
      </c>
      <c r="L75" s="13">
        <f>[1]IIR!U132</f>
        <v>0</v>
      </c>
      <c r="M75" s="13">
        <f>[1]IIR!V132</f>
        <v>0</v>
      </c>
      <c r="N75" s="13">
        <f>[1]IIR!W132</f>
        <v>0</v>
      </c>
      <c r="O75" s="13">
        <f>[1]IIR!X132</f>
        <v>0</v>
      </c>
      <c r="P75" s="16">
        <f>SUM(D75:O75)</f>
        <v>572</v>
      </c>
      <c r="S75" s="89" t="s">
        <v>74</v>
      </c>
      <c r="T75" s="90"/>
      <c r="U75" s="90"/>
      <c r="V75" s="13">
        <f>K75</f>
        <v>75</v>
      </c>
    </row>
    <row r="76" spans="1:22" x14ac:dyDescent="0.25">
      <c r="A76" s="89" t="s">
        <v>54</v>
      </c>
      <c r="B76" s="90"/>
      <c r="C76" s="90"/>
      <c r="D76" s="13">
        <f>[1]IIR!M133</f>
        <v>10</v>
      </c>
      <c r="E76" s="13">
        <f>[1]IIR!N133</f>
        <v>10</v>
      </c>
      <c r="F76" s="13">
        <f>[1]IIR!O133</f>
        <v>50</v>
      </c>
      <c r="G76" s="13">
        <f>[1]IIR!P133</f>
        <v>10</v>
      </c>
      <c r="H76" s="13">
        <f>[1]IIR!Q133</f>
        <v>9</v>
      </c>
      <c r="I76" s="13">
        <f>[1]IIR!R133</f>
        <v>2</v>
      </c>
      <c r="J76" s="13">
        <f>[1]IIR!S133</f>
        <v>3</v>
      </c>
      <c r="K76" s="13">
        <f>[1]IIR!T133</f>
        <v>9</v>
      </c>
      <c r="L76" s="13">
        <f>[1]IIR!U133</f>
        <v>0</v>
      </c>
      <c r="M76" s="13">
        <f>[1]IIR!V133</f>
        <v>0</v>
      </c>
      <c r="N76" s="13">
        <f>[1]IIR!W133</f>
        <v>0</v>
      </c>
      <c r="O76" s="13">
        <f>[1]IIR!X133</f>
        <v>0</v>
      </c>
      <c r="P76" s="16">
        <f t="shared" ref="P76:P82" si="6">SUM(D76:O76)</f>
        <v>103</v>
      </c>
      <c r="S76" s="89" t="s">
        <v>54</v>
      </c>
      <c r="T76" s="90"/>
      <c r="U76" s="90"/>
      <c r="V76" s="13">
        <f t="shared" ref="V76:V82" si="7">K76</f>
        <v>9</v>
      </c>
    </row>
    <row r="77" spans="1:22" x14ac:dyDescent="0.25">
      <c r="A77" s="89" t="s">
        <v>75</v>
      </c>
      <c r="B77" s="90"/>
      <c r="C77" s="90"/>
      <c r="D77" s="13">
        <f>[1]IIR!M134</f>
        <v>34</v>
      </c>
      <c r="E77" s="13">
        <f>[1]IIR!N134</f>
        <v>71</v>
      </c>
      <c r="F77" s="13">
        <f>[1]IIR!O134</f>
        <v>43</v>
      </c>
      <c r="G77" s="13">
        <f>[1]IIR!P134</f>
        <v>21</v>
      </c>
      <c r="H77" s="13">
        <f>[1]IIR!Q134</f>
        <v>23</v>
      </c>
      <c r="I77" s="13">
        <f>[1]IIR!R134</f>
        <v>11</v>
      </c>
      <c r="J77" s="13">
        <f>[1]IIR!S134</f>
        <v>18</v>
      </c>
      <c r="K77" s="13">
        <f>[1]IIR!T134</f>
        <v>26</v>
      </c>
      <c r="L77" s="13">
        <f>[1]IIR!U134</f>
        <v>0</v>
      </c>
      <c r="M77" s="13">
        <f>[1]IIR!V134</f>
        <v>0</v>
      </c>
      <c r="N77" s="13">
        <f>[1]IIR!W134</f>
        <v>0</v>
      </c>
      <c r="O77" s="13">
        <f>[1]IIR!X134</f>
        <v>0</v>
      </c>
      <c r="P77" s="16">
        <f t="shared" si="6"/>
        <v>247</v>
      </c>
      <c r="S77" s="89" t="s">
        <v>75</v>
      </c>
      <c r="T77" s="90"/>
      <c r="U77" s="90"/>
      <c r="V77" s="13">
        <f t="shared" si="7"/>
        <v>26</v>
      </c>
    </row>
    <row r="78" spans="1:22" x14ac:dyDescent="0.25">
      <c r="A78" s="89" t="s">
        <v>76</v>
      </c>
      <c r="B78" s="90"/>
      <c r="C78" s="90"/>
      <c r="D78" s="13">
        <f>[1]IIR!M135</f>
        <v>84</v>
      </c>
      <c r="E78" s="13">
        <f>[1]IIR!N135</f>
        <v>93</v>
      </c>
      <c r="F78" s="13">
        <f>[1]IIR!O135</f>
        <v>40</v>
      </c>
      <c r="G78" s="13">
        <f>[1]IIR!P135</f>
        <v>101</v>
      </c>
      <c r="H78" s="13">
        <f>[1]IIR!Q135</f>
        <v>89</v>
      </c>
      <c r="I78" s="13">
        <f>[1]IIR!R135</f>
        <v>83</v>
      </c>
      <c r="J78" s="13">
        <f>[1]IIR!S135</f>
        <v>62</v>
      </c>
      <c r="K78" s="13">
        <f>[1]IIR!T135</f>
        <v>107</v>
      </c>
      <c r="L78" s="13">
        <f>[1]IIR!U135</f>
        <v>0</v>
      </c>
      <c r="M78" s="13">
        <f>[1]IIR!V135</f>
        <v>0</v>
      </c>
      <c r="N78" s="13">
        <f>[1]IIR!W135</f>
        <v>0</v>
      </c>
      <c r="O78" s="13">
        <f>[1]IIR!X135</f>
        <v>0</v>
      </c>
      <c r="P78" s="16">
        <f t="shared" si="6"/>
        <v>659</v>
      </c>
      <c r="S78" s="89" t="s">
        <v>76</v>
      </c>
      <c r="T78" s="90"/>
      <c r="U78" s="90"/>
      <c r="V78" s="13">
        <f t="shared" si="7"/>
        <v>107</v>
      </c>
    </row>
    <row r="79" spans="1:22" x14ac:dyDescent="0.25">
      <c r="A79" s="89" t="s">
        <v>46</v>
      </c>
      <c r="B79" s="90"/>
      <c r="C79" s="90"/>
      <c r="D79" s="13">
        <f>[1]IIR!M136</f>
        <v>45</v>
      </c>
      <c r="E79" s="13">
        <f>[1]IIR!N136</f>
        <v>33</v>
      </c>
      <c r="F79" s="13">
        <f>[1]IIR!O136</f>
        <v>40</v>
      </c>
      <c r="G79" s="13">
        <f>[1]IIR!P136</f>
        <v>27</v>
      </c>
      <c r="H79" s="13">
        <f>[1]IIR!Q136</f>
        <v>24</v>
      </c>
      <c r="I79" s="13">
        <f>[1]IIR!R136</f>
        <v>1</v>
      </c>
      <c r="J79" s="13">
        <f>[1]IIR!S136</f>
        <v>34</v>
      </c>
      <c r="K79" s="13">
        <f>[1]IIR!T136</f>
        <v>22</v>
      </c>
      <c r="L79" s="13">
        <f>[1]IIR!U136</f>
        <v>0</v>
      </c>
      <c r="M79" s="13">
        <f>[1]IIR!V136</f>
        <v>0</v>
      </c>
      <c r="N79" s="13">
        <f>[1]IIR!W136</f>
        <v>0</v>
      </c>
      <c r="O79" s="13">
        <f>[1]IIR!X136</f>
        <v>0</v>
      </c>
      <c r="P79" s="16">
        <f t="shared" si="6"/>
        <v>226</v>
      </c>
      <c r="S79" s="89" t="s">
        <v>46</v>
      </c>
      <c r="T79" s="90"/>
      <c r="U79" s="90"/>
      <c r="V79" s="13">
        <f t="shared" si="7"/>
        <v>22</v>
      </c>
    </row>
    <row r="80" spans="1:22" x14ac:dyDescent="0.25">
      <c r="A80" s="89" t="s">
        <v>77</v>
      </c>
      <c r="B80" s="90"/>
      <c r="C80" s="90"/>
      <c r="D80" s="13">
        <f>[1]IIR!M137</f>
        <v>0</v>
      </c>
      <c r="E80" s="13">
        <f>[1]IIR!N137</f>
        <v>0</v>
      </c>
      <c r="F80" s="13">
        <f>[1]IIR!O137</f>
        <v>0</v>
      </c>
      <c r="G80" s="13">
        <f>[1]IIR!P137</f>
        <v>0</v>
      </c>
      <c r="H80" s="13">
        <f>[1]IIR!Q137</f>
        <v>0</v>
      </c>
      <c r="I80" s="13">
        <f>[1]IIR!R137</f>
        <v>0</v>
      </c>
      <c r="J80" s="13">
        <f>[1]IIR!S137</f>
        <v>1</v>
      </c>
      <c r="K80" s="13">
        <f>[1]IIR!T137</f>
        <v>0</v>
      </c>
      <c r="L80" s="13">
        <f>[1]IIR!U137</f>
        <v>0</v>
      </c>
      <c r="M80" s="13">
        <f>[1]IIR!V137</f>
        <v>0</v>
      </c>
      <c r="N80" s="13">
        <f>[1]IIR!W137</f>
        <v>0</v>
      </c>
      <c r="O80" s="13">
        <f>[1]IIR!X137</f>
        <v>0</v>
      </c>
      <c r="P80" s="16">
        <f t="shared" si="6"/>
        <v>1</v>
      </c>
      <c r="S80" s="89" t="s">
        <v>77</v>
      </c>
      <c r="T80" s="90"/>
      <c r="U80" s="90"/>
      <c r="V80" s="13">
        <f t="shared" si="7"/>
        <v>0</v>
      </c>
    </row>
    <row r="81" spans="1:22" x14ac:dyDescent="0.25">
      <c r="A81" s="89" t="s">
        <v>78</v>
      </c>
      <c r="B81" s="90"/>
      <c r="C81" s="90"/>
      <c r="D81" s="13">
        <f>[1]IIR!M138</f>
        <v>0</v>
      </c>
      <c r="E81" s="13">
        <f>[1]IIR!N138</f>
        <v>3</v>
      </c>
      <c r="F81" s="13">
        <f>[1]IIR!O138</f>
        <v>1</v>
      </c>
      <c r="G81" s="13">
        <f>[1]IIR!P138</f>
        <v>0</v>
      </c>
      <c r="H81" s="13">
        <f>[1]IIR!Q138</f>
        <v>0</v>
      </c>
      <c r="I81" s="13">
        <f>[1]IIR!R138</f>
        <v>0</v>
      </c>
      <c r="J81" s="13">
        <f>[1]IIR!S138</f>
        <v>0</v>
      </c>
      <c r="K81" s="13">
        <f>[1]IIR!T138</f>
        <v>1</v>
      </c>
      <c r="L81" s="13">
        <f>[1]IIR!U138</f>
        <v>0</v>
      </c>
      <c r="M81" s="13">
        <f>[1]IIR!V138</f>
        <v>0</v>
      </c>
      <c r="N81" s="13">
        <f>[1]IIR!W138</f>
        <v>0</v>
      </c>
      <c r="O81" s="13">
        <f>[1]IIR!X138</f>
        <v>0</v>
      </c>
      <c r="P81" s="16">
        <f t="shared" si="6"/>
        <v>5</v>
      </c>
      <c r="S81" s="89" t="s">
        <v>78</v>
      </c>
      <c r="T81" s="90"/>
      <c r="U81" s="90"/>
      <c r="V81" s="13">
        <f t="shared" si="7"/>
        <v>1</v>
      </c>
    </row>
    <row r="82" spans="1:22" x14ac:dyDescent="0.25">
      <c r="A82" s="89" t="s">
        <v>56</v>
      </c>
      <c r="B82" s="90"/>
      <c r="C82" s="90"/>
      <c r="D82" s="13">
        <f>[1]IIR!M139</f>
        <v>0</v>
      </c>
      <c r="E82" s="13">
        <f>[1]IIR!N139</f>
        <v>0</v>
      </c>
      <c r="F82" s="13">
        <f>[1]IIR!O139</f>
        <v>0</v>
      </c>
      <c r="G82" s="13">
        <f>[1]IIR!P139</f>
        <v>1</v>
      </c>
      <c r="H82" s="13">
        <f>[1]IIR!Q139</f>
        <v>3</v>
      </c>
      <c r="I82" s="13">
        <f>[1]IIR!R139</f>
        <v>0</v>
      </c>
      <c r="J82" s="13">
        <f>[1]IIR!S139</f>
        <v>0</v>
      </c>
      <c r="K82" s="13">
        <f>[1]IIR!T139</f>
        <v>1</v>
      </c>
      <c r="L82" s="13">
        <f>[1]IIR!U139</f>
        <v>0</v>
      </c>
      <c r="M82" s="13">
        <f>[1]IIR!V139</f>
        <v>0</v>
      </c>
      <c r="N82" s="13">
        <f>[1]IIR!W139</f>
        <v>0</v>
      </c>
      <c r="O82" s="13">
        <f>[1]IIR!X139</f>
        <v>0</v>
      </c>
      <c r="P82" s="16">
        <f t="shared" si="6"/>
        <v>5</v>
      </c>
      <c r="S82" s="89" t="s">
        <v>56</v>
      </c>
      <c r="T82" s="90"/>
      <c r="U82" s="90"/>
      <c r="V82" s="13">
        <f t="shared" si="7"/>
        <v>1</v>
      </c>
    </row>
    <row r="83" spans="1:22" ht="2.25" customHeight="1" x14ac:dyDescent="0.25">
      <c r="A83" s="49"/>
      <c r="B83" s="13"/>
      <c r="C83" s="13"/>
      <c r="D83" s="13">
        <f>[1]IIR!M140</f>
        <v>0</v>
      </c>
      <c r="E83" s="13">
        <f>[1]IIR!N140</f>
        <v>0</v>
      </c>
      <c r="F83" s="13">
        <f>[1]IIR!O140</f>
        <v>0</v>
      </c>
      <c r="G83" s="13">
        <f>[1]IIR!P140</f>
        <v>0</v>
      </c>
      <c r="H83" s="13">
        <f>[1]IIR!Q140</f>
        <v>0</v>
      </c>
      <c r="I83" s="13">
        <f>[1]IIR!R140</f>
        <v>0</v>
      </c>
      <c r="J83" s="13">
        <f>[1]IIR!S140</f>
        <v>0</v>
      </c>
      <c r="K83" s="13">
        <f>[1]IIR!T140</f>
        <v>0</v>
      </c>
      <c r="L83" s="13">
        <f>[1]IIR!U140</f>
        <v>0</v>
      </c>
      <c r="M83" s="13">
        <f>[1]IIR!V140</f>
        <v>0</v>
      </c>
      <c r="N83" s="13">
        <f>[1]IIR!W140</f>
        <v>0</v>
      </c>
      <c r="O83" s="13">
        <f>[1]IIR!X140</f>
        <v>0</v>
      </c>
      <c r="P83" s="16"/>
    </row>
    <row r="84" spans="1:22" ht="15.75" x14ac:dyDescent="0.25">
      <c r="A84" s="95" t="s">
        <v>72</v>
      </c>
      <c r="B84" s="96"/>
      <c r="C84" s="96"/>
      <c r="D84" s="29">
        <f>SUM(D75:D82)</f>
        <v>223</v>
      </c>
      <c r="E84" s="29">
        <f t="shared" ref="E84:P84" si="8">SUM(E75:E82)</f>
        <v>303</v>
      </c>
      <c r="F84" s="29">
        <f t="shared" si="8"/>
        <v>265</v>
      </c>
      <c r="G84" s="29">
        <f t="shared" si="8"/>
        <v>225</v>
      </c>
      <c r="H84" s="29">
        <f t="shared" si="8"/>
        <v>213</v>
      </c>
      <c r="I84" s="29">
        <f t="shared" si="8"/>
        <v>158</v>
      </c>
      <c r="J84" s="29">
        <f t="shared" si="8"/>
        <v>190</v>
      </c>
      <c r="K84" s="29">
        <f t="shared" si="8"/>
        <v>241</v>
      </c>
      <c r="L84" s="29">
        <f t="shared" si="8"/>
        <v>0</v>
      </c>
      <c r="M84" s="29">
        <f t="shared" si="8"/>
        <v>0</v>
      </c>
      <c r="N84" s="29">
        <f t="shared" si="8"/>
        <v>0</v>
      </c>
      <c r="O84" s="29">
        <f t="shared" si="8"/>
        <v>0</v>
      </c>
      <c r="P84" s="34">
        <f t="shared" si="8"/>
        <v>1818</v>
      </c>
    </row>
    <row r="87" spans="1:22" x14ac:dyDescent="0.25">
      <c r="A87" s="132" t="s">
        <v>90</v>
      </c>
      <c r="B87" s="132"/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</row>
    <row r="88" spans="1:22" ht="17.25" x14ac:dyDescent="0.3">
      <c r="A88" s="50" t="s">
        <v>79</v>
      </c>
      <c r="B88" s="50" t="s">
        <v>80</v>
      </c>
      <c r="C88" s="50" t="s">
        <v>81</v>
      </c>
      <c r="D88" s="50" t="s">
        <v>82</v>
      </c>
      <c r="E88" s="51">
        <v>43282</v>
      </c>
      <c r="F88" s="51">
        <v>43313</v>
      </c>
      <c r="G88" s="51">
        <v>43344</v>
      </c>
      <c r="H88" s="51">
        <v>43374</v>
      </c>
      <c r="I88" s="51">
        <v>43405</v>
      </c>
      <c r="J88" s="51">
        <v>43435</v>
      </c>
      <c r="K88" s="51">
        <v>43466</v>
      </c>
      <c r="L88" s="51">
        <v>43497</v>
      </c>
      <c r="M88" s="51">
        <v>43525</v>
      </c>
      <c r="N88" s="51">
        <v>43556</v>
      </c>
      <c r="O88" s="51">
        <v>43586</v>
      </c>
      <c r="P88" s="51">
        <v>43617</v>
      </c>
      <c r="Q88" s="66" t="s">
        <v>83</v>
      </c>
    </row>
    <row r="89" spans="1:22" x14ac:dyDescent="0.25">
      <c r="A89" s="133" t="s">
        <v>84</v>
      </c>
      <c r="B89" s="52" t="s">
        <v>91</v>
      </c>
      <c r="C89" s="131" t="s">
        <v>85</v>
      </c>
      <c r="D89" s="53"/>
      <c r="E89" s="64">
        <f>[1]IPMRFY!K25</f>
        <v>192.41501988540614</v>
      </c>
      <c r="F89" s="64">
        <f>[1]IPMRFY!L25</f>
        <v>176.91920393775982</v>
      </c>
      <c r="G89" s="64">
        <f>[1]IPMRFY!M25</f>
        <v>173.59750415598521</v>
      </c>
      <c r="H89" s="64">
        <f>[1]IPMRFY!N25</f>
        <v>174.19029919131185</v>
      </c>
      <c r="I89" s="64">
        <f>[1]IPMRFY!O25</f>
        <v>171.39486735231122</v>
      </c>
      <c r="J89" s="64">
        <f>[1]IPMRFY!P25</f>
        <v>164.75072279359267</v>
      </c>
      <c r="K89" s="64">
        <f>[1]IPMRFY!Q25</f>
        <v>162.51776239450803</v>
      </c>
      <c r="L89" s="64">
        <f>[1]IPMRFY!R25</f>
        <v>163.09054209519451</v>
      </c>
      <c r="M89" s="64" t="str">
        <f>[1]IPMRFY!S25</f>
        <v>-</v>
      </c>
      <c r="N89" s="64" t="str">
        <f>[1]IPMRFY!T25</f>
        <v>-</v>
      </c>
      <c r="O89" s="64" t="str">
        <f>[1]IPMRFY!U25</f>
        <v>-</v>
      </c>
      <c r="P89" s="64" t="str">
        <f>[1]IPMRFY!V25</f>
        <v>-</v>
      </c>
      <c r="Q89" s="64">
        <f>[1]IPMRFY!W25</f>
        <v>172.35949022575866</v>
      </c>
    </row>
    <row r="90" spans="1:22" x14ac:dyDescent="0.25">
      <c r="A90" s="133"/>
      <c r="B90" s="52" t="s">
        <v>92</v>
      </c>
      <c r="C90" s="131"/>
      <c r="D90" s="53">
        <v>153.44</v>
      </c>
      <c r="E90" s="64">
        <f>[1]IPMRFY!K26</f>
        <v>192.41501988540614</v>
      </c>
      <c r="F90" s="64">
        <f>[1]IPMRFY!L26</f>
        <v>197.26179586563313</v>
      </c>
      <c r="G90" s="64">
        <f>[1]IPMRFY!M26</f>
        <v>174.90820918487188</v>
      </c>
      <c r="H90" s="64">
        <f>[1]IPMRFY!N26</f>
        <v>191.93736859458375</v>
      </c>
      <c r="I90" s="64">
        <f>[1]IPMRFY!O26</f>
        <v>160.42627999261725</v>
      </c>
      <c r="J90" s="64">
        <f>[1]IPMRFY!P26</f>
        <v>136.74</v>
      </c>
      <c r="K90" s="64">
        <f>[1]IPMRFY!Q26</f>
        <v>155</v>
      </c>
      <c r="L90" s="64">
        <f>[1]IPMRFY!R26</f>
        <v>173.2</v>
      </c>
      <c r="M90" s="64">
        <f>[1]IPMRFY!S26</f>
        <v>0</v>
      </c>
      <c r="N90" s="64">
        <f>[1]IPMRFY!T26</f>
        <v>0</v>
      </c>
      <c r="O90" s="64">
        <f>[1]IPMRFY!U26</f>
        <v>0</v>
      </c>
      <c r="P90" s="64">
        <f>[1]IPMRFY!V26</f>
        <v>0</v>
      </c>
      <c r="Q90" s="64">
        <f>[1]IPMRFY!W26</f>
        <v>115.15738946025935</v>
      </c>
    </row>
    <row r="91" spans="1:22" ht="15.75" thickBot="1" x14ac:dyDescent="0.3">
      <c r="A91" s="133"/>
      <c r="B91" s="52" t="s">
        <v>93</v>
      </c>
      <c r="C91" s="131"/>
      <c r="D91" s="53"/>
      <c r="E91" s="64">
        <f>[1]IPMRFY!K27</f>
        <v>159</v>
      </c>
      <c r="F91" s="64">
        <f>[1]IPMRFY!L27</f>
        <v>159</v>
      </c>
      <c r="G91" s="64">
        <f>[1]IPMRFY!M27</f>
        <v>159</v>
      </c>
      <c r="H91" s="64">
        <f>[1]IPMRFY!N27</f>
        <v>160</v>
      </c>
      <c r="I91" s="64">
        <f>[1]IPMRFY!O27</f>
        <v>160</v>
      </c>
      <c r="J91" s="64">
        <f>[1]IPMRFY!P27</f>
        <v>160</v>
      </c>
      <c r="K91" s="64">
        <f>[1]IPMRFY!Q27</f>
        <v>161</v>
      </c>
      <c r="L91" s="64">
        <f>[1]IPMRFY!R27</f>
        <v>161</v>
      </c>
      <c r="M91" s="64">
        <f>[1]IPMRFY!S27</f>
        <v>161</v>
      </c>
      <c r="N91" s="64">
        <f>[1]IPMRFY!T27</f>
        <v>162</v>
      </c>
      <c r="O91" s="64">
        <f>[1]IPMRFY!U27</f>
        <v>162</v>
      </c>
      <c r="P91" s="64">
        <f>[1]IPMRFY!V27</f>
        <v>162</v>
      </c>
      <c r="Q91" s="64">
        <f>[1]IPMRFY!W27</f>
        <v>0</v>
      </c>
    </row>
    <row r="92" spans="1:22" ht="17.25" thickBot="1" x14ac:dyDescent="0.3">
      <c r="A92" s="54"/>
      <c r="B92" s="55"/>
      <c r="C92" s="97" t="s">
        <v>86</v>
      </c>
      <c r="D92" s="98"/>
      <c r="E92" s="64" t="str">
        <f>[1]IPMRFY!K28</f>
        <v>-</v>
      </c>
      <c r="F92" s="64" t="str">
        <f>[1]IPMRFY!L28</f>
        <v>-</v>
      </c>
      <c r="G92" s="64" t="str">
        <f>[1]IPMRFY!M28</f>
        <v>-</v>
      </c>
      <c r="H92" s="64" t="str">
        <f>[1]IPMRFY!N28</f>
        <v>-</v>
      </c>
      <c r="I92" s="64" t="str">
        <f>[1]IPMRFY!O28</f>
        <v>-</v>
      </c>
      <c r="J92" s="64" t="str">
        <f>[1]IPMRFY!P28</f>
        <v>-</v>
      </c>
      <c r="K92" s="64" t="str">
        <f>[1]IPMRFY!Q28</f>
        <v>-</v>
      </c>
      <c r="L92" s="64" t="str">
        <f>[1]IPMRFY!R28</f>
        <v>-</v>
      </c>
      <c r="M92" s="64" t="str">
        <f>[1]IPMRFY!S28</f>
        <v>-</v>
      </c>
      <c r="N92" s="64" t="str">
        <f>[1]IPMRFY!T28</f>
        <v>-</v>
      </c>
      <c r="O92" s="64" t="str">
        <f>[1]IPMRFY!U28</f>
        <v>-</v>
      </c>
      <c r="P92" s="64" t="str">
        <f>[1]IPMRFY!V28</f>
        <v>-</v>
      </c>
      <c r="Q92" s="64">
        <f>[1]IPMRFY!W28</f>
        <v>0</v>
      </c>
    </row>
    <row r="93" spans="1:22" s="63" customFormat="1" ht="4.5" customHeight="1" x14ac:dyDescent="0.25">
      <c r="A93" s="59"/>
      <c r="B93" s="60"/>
      <c r="C93" s="61"/>
      <c r="D93" s="62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</row>
    <row r="94" spans="1:22" x14ac:dyDescent="0.25">
      <c r="A94" s="133" t="s">
        <v>87</v>
      </c>
      <c r="B94" s="52" t="s">
        <v>91</v>
      </c>
      <c r="C94" s="131" t="s">
        <v>85</v>
      </c>
      <c r="D94" s="53"/>
      <c r="E94" s="64">
        <f>[1]IPMRFY!K30</f>
        <v>1.5906656555443219</v>
      </c>
      <c r="F94" s="64">
        <f>[1]IPMRFY!L30</f>
        <v>1.6674764914054605</v>
      </c>
      <c r="G94" s="64">
        <f>[1]IPMRFY!M30</f>
        <v>1.5695229698399569</v>
      </c>
      <c r="H94" s="64">
        <f>[1]IPMRFY!N30</f>
        <v>1.5293002989595508</v>
      </c>
      <c r="I94" s="64">
        <f>[1]IPMRFY!O30</f>
        <v>1.5358453548314777</v>
      </c>
      <c r="J94" s="64">
        <f>[1]IPMRFY!P30</f>
        <v>1.4627614175705894</v>
      </c>
      <c r="K94" s="64">
        <f>[1]IPMRFY!Q30</f>
        <v>1.4202240722033626</v>
      </c>
      <c r="L94" s="64">
        <f>[1]IPMRFY!R30</f>
        <v>1.4051960631779423</v>
      </c>
      <c r="M94" s="64" t="str">
        <f>[1]IPMRFY!S30</f>
        <v>-</v>
      </c>
      <c r="N94" s="64" t="str">
        <f>[1]IPMRFY!T30</f>
        <v>-</v>
      </c>
      <c r="O94" s="64" t="str">
        <f>[1]IPMRFY!U30</f>
        <v>-</v>
      </c>
      <c r="P94" s="64" t="str">
        <f>[1]IPMRFY!V30</f>
        <v>-</v>
      </c>
      <c r="Q94" s="64">
        <f>[1]IPMRFY!W30</f>
        <v>1.5226240404415829</v>
      </c>
    </row>
    <row r="95" spans="1:22" x14ac:dyDescent="0.25">
      <c r="A95" s="133"/>
      <c r="B95" s="52" t="s">
        <v>92</v>
      </c>
      <c r="C95" s="131"/>
      <c r="D95" s="53">
        <v>1.48</v>
      </c>
      <c r="E95" s="64">
        <f>[1]IPMRFY!K31</f>
        <v>1.5906656555443219</v>
      </c>
      <c r="F95" s="64">
        <f>[1]IPMRFY!L31</f>
        <v>1.0792403100775196</v>
      </c>
      <c r="G95" s="64">
        <f>[1]IPMRFY!M31</f>
        <v>0.74723185341789955</v>
      </c>
      <c r="H95" s="64">
        <f>[1]IPMRFY!N31</f>
        <v>0.9172645726366655</v>
      </c>
      <c r="I95" s="64">
        <f>[1]IPMRFY!O31</f>
        <v>1.2240511566383678</v>
      </c>
      <c r="J95" s="64">
        <f>[1]IPMRFY!P31</f>
        <v>0.29468346253230066</v>
      </c>
      <c r="K95" s="64">
        <f>[1]IPMRFY!Q31</f>
        <v>0.53</v>
      </c>
      <c r="L95" s="64">
        <f>[1]IPMRFY!R31</f>
        <v>0.8</v>
      </c>
      <c r="M95" s="64">
        <f>[1]IPMRFY!S31</f>
        <v>0</v>
      </c>
      <c r="N95" s="64">
        <f>[1]IPMRFY!T31</f>
        <v>0</v>
      </c>
      <c r="O95" s="64">
        <f>[1]IPMRFY!U31</f>
        <v>0</v>
      </c>
      <c r="P95" s="64">
        <f>[1]IPMRFY!V31</f>
        <v>0</v>
      </c>
      <c r="Q95" s="64">
        <f>[1]IPMRFY!W31</f>
        <v>0.598594750903923</v>
      </c>
    </row>
    <row r="96" spans="1:22" ht="15.75" thickBot="1" x14ac:dyDescent="0.3">
      <c r="A96" s="133"/>
      <c r="B96" s="52" t="s">
        <v>93</v>
      </c>
      <c r="C96" s="131"/>
      <c r="D96" s="53"/>
      <c r="E96" s="64">
        <f>[1]IPMRFY!K32</f>
        <v>2</v>
      </c>
      <c r="F96" s="64">
        <f>[1]IPMRFY!L32</f>
        <v>2</v>
      </c>
      <c r="G96" s="64">
        <f>[1]IPMRFY!M32</f>
        <v>2</v>
      </c>
      <c r="H96" s="64">
        <f>[1]IPMRFY!N32</f>
        <v>1.9</v>
      </c>
      <c r="I96" s="64">
        <f>[1]IPMRFY!O32</f>
        <v>1.9</v>
      </c>
      <c r="J96" s="64">
        <f>[1]IPMRFY!P32</f>
        <v>1.9</v>
      </c>
      <c r="K96" s="64">
        <f>[1]IPMRFY!Q32</f>
        <v>1.8</v>
      </c>
      <c r="L96" s="64">
        <f>[1]IPMRFY!R32</f>
        <v>1.8</v>
      </c>
      <c r="M96" s="64">
        <f>[1]IPMRFY!S32</f>
        <v>1.8</v>
      </c>
      <c r="N96" s="64">
        <f>[1]IPMRFY!T32</f>
        <v>1.7</v>
      </c>
      <c r="O96" s="64">
        <f>[1]IPMRFY!U32</f>
        <v>1.7</v>
      </c>
      <c r="P96" s="64">
        <f>[1]IPMRFY!V32</f>
        <v>1.7</v>
      </c>
      <c r="Q96" s="64">
        <f>[1]IPMRFY!W32</f>
        <v>0</v>
      </c>
    </row>
    <row r="97" spans="1:17" ht="17.25" thickBot="1" x14ac:dyDescent="0.3">
      <c r="A97" s="54"/>
      <c r="B97" s="55"/>
      <c r="C97" s="97" t="s">
        <v>86</v>
      </c>
      <c r="D97" s="98"/>
      <c r="E97" s="64" t="str">
        <f>[1]IPMRFY!K33</f>
        <v>-</v>
      </c>
      <c r="F97" s="64" t="str">
        <f>[1]IPMRFY!L33</f>
        <v>-</v>
      </c>
      <c r="G97" s="64" t="str">
        <f>[1]IPMRFY!M33</f>
        <v>-</v>
      </c>
      <c r="H97" s="64" t="str">
        <f>[1]IPMRFY!N33</f>
        <v>-</v>
      </c>
      <c r="I97" s="64" t="str">
        <f>[1]IPMRFY!O33</f>
        <v>-</v>
      </c>
      <c r="J97" s="64" t="str">
        <f>[1]IPMRFY!P33</f>
        <v>-</v>
      </c>
      <c r="K97" s="64" t="str">
        <f>[1]IPMRFY!Q33</f>
        <v>-</v>
      </c>
      <c r="L97" s="64" t="str">
        <f>[1]IPMRFY!R33</f>
        <v>-</v>
      </c>
      <c r="M97" s="64" t="str">
        <f>[1]IPMRFY!S33</f>
        <v>-</v>
      </c>
      <c r="N97" s="64" t="str">
        <f>[1]IPMRFY!T33</f>
        <v>-</v>
      </c>
      <c r="O97" s="64" t="str">
        <f>[1]IPMRFY!U33</f>
        <v>-</v>
      </c>
      <c r="P97" s="64" t="str">
        <f>[1]IPMRFY!V33</f>
        <v>-</v>
      </c>
      <c r="Q97" s="64">
        <f>[1]IPMRFY!W33</f>
        <v>0</v>
      </c>
    </row>
    <row r="98" spans="1:17" s="63" customFormat="1" ht="4.5" customHeight="1" x14ac:dyDescent="0.25">
      <c r="A98" s="59"/>
      <c r="B98" s="60"/>
      <c r="C98" s="61"/>
      <c r="D98" s="62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</row>
    <row r="99" spans="1:17" x14ac:dyDescent="0.25">
      <c r="A99" s="130" t="s">
        <v>88</v>
      </c>
      <c r="B99" s="52" t="s">
        <v>91</v>
      </c>
      <c r="C99" s="131" t="s">
        <v>89</v>
      </c>
      <c r="D99" s="56"/>
      <c r="E99" s="67">
        <f>[1]IPMRFY!K35</f>
        <v>0.99180093278653636</v>
      </c>
      <c r="F99" s="67">
        <f>[1]IPMRFY!L35</f>
        <v>0.99037871895940155</v>
      </c>
      <c r="G99" s="67">
        <f>[1]IPMRFY!M35</f>
        <v>0.99080642533048369</v>
      </c>
      <c r="H99" s="67">
        <f>[1]IPMRFY!N35</f>
        <v>0.9910433330165519</v>
      </c>
      <c r="I99" s="67">
        <f>[1]IPMRFY!O35</f>
        <v>0.9908933393160908</v>
      </c>
      <c r="J99" s="67">
        <f>[1]IPMRFY!P35</f>
        <v>0.99100125934012617</v>
      </c>
      <c r="K99" s="67">
        <f>[1]IPMRFY!Q35</f>
        <v>0.99115748160916339</v>
      </c>
      <c r="L99" s="67">
        <f>[1]IPMRFY!R35</f>
        <v>0.99128426446698603</v>
      </c>
      <c r="M99" s="67" t="str">
        <f>[1]IPMRFY!S35</f>
        <v>-</v>
      </c>
      <c r="N99" s="67" t="str">
        <f>[1]IPMRFY!T35</f>
        <v>-</v>
      </c>
      <c r="O99" s="67" t="str">
        <f>[1]IPMRFY!U35</f>
        <v>-</v>
      </c>
      <c r="P99" s="67" t="str">
        <f>[1]IPMRFY!V35</f>
        <v>-</v>
      </c>
      <c r="Q99" s="64">
        <f>[1]IPMRFY!W35</f>
        <v>0.99104571935316754</v>
      </c>
    </row>
    <row r="100" spans="1:17" x14ac:dyDescent="0.25">
      <c r="A100" s="130"/>
      <c r="B100" s="52" t="s">
        <v>92</v>
      </c>
      <c r="C100" s="131"/>
      <c r="D100" s="57">
        <v>0.99099999999999999</v>
      </c>
      <c r="E100" s="67">
        <f>[1]IPMRFY!K36</f>
        <v>0.99180093278653636</v>
      </c>
      <c r="F100" s="67">
        <f>[1]IPMRFY!L36</f>
        <v>0.99455866354796385</v>
      </c>
      <c r="G100" s="67">
        <f>[1]IPMRFY!M36</f>
        <v>0.99574603639374304</v>
      </c>
      <c r="H100" s="67">
        <f>[1]IPMRFY!N36</f>
        <v>0.99524375143302191</v>
      </c>
      <c r="I100" s="67">
        <f>[1]IPMRFY!O36</f>
        <v>0.9923223683119996</v>
      </c>
      <c r="J100" s="67">
        <f>[1]IPMRFY!P36</f>
        <v>0.99790000000000001</v>
      </c>
      <c r="K100" s="67">
        <f>[1]IPMRFY!Q36</f>
        <v>0.99660000000000004</v>
      </c>
      <c r="L100" s="67">
        <f>[1]IPMRFY!R36</f>
        <v>0.99539999999999995</v>
      </c>
      <c r="M100" s="67">
        <f>[1]IPMRFY!S36</f>
        <v>0</v>
      </c>
      <c r="N100" s="67">
        <f>[1]IPMRFY!T36</f>
        <v>0</v>
      </c>
      <c r="O100" s="67">
        <f>[1]IPMRFY!U36</f>
        <v>0</v>
      </c>
      <c r="P100" s="67">
        <f>[1]IPMRFY!V36</f>
        <v>0</v>
      </c>
      <c r="Q100" s="64">
        <f>[1]IPMRFY!W36</f>
        <v>0.66329764603943875</v>
      </c>
    </row>
    <row r="101" spans="1:17" ht="15.75" thickBot="1" x14ac:dyDescent="0.3">
      <c r="A101" s="130"/>
      <c r="B101" s="52" t="s">
        <v>93</v>
      </c>
      <c r="C101" s="131"/>
      <c r="D101" s="56"/>
      <c r="E101" s="67">
        <f>[1]IPMRFY!K37</f>
        <v>0.98757763975155277</v>
      </c>
      <c r="F101" s="67">
        <f>[1]IPMRFY!L37</f>
        <v>0.98757763975155277</v>
      </c>
      <c r="G101" s="67">
        <f>[1]IPMRFY!M37</f>
        <v>0.98757763975155277</v>
      </c>
      <c r="H101" s="67">
        <f>[1]IPMRFY!N37</f>
        <v>0.9882643607164916</v>
      </c>
      <c r="I101" s="67">
        <f>[1]IPMRFY!O37</f>
        <v>0.9882643607164916</v>
      </c>
      <c r="J101" s="67">
        <f>[1]IPMRFY!P37</f>
        <v>0.98518171892060513</v>
      </c>
      <c r="K101" s="67">
        <f>[1]IPMRFY!Q37</f>
        <v>0.98758963044677328</v>
      </c>
      <c r="L101" s="67">
        <f>[1]IPMRFY!R37</f>
        <v>0.98894348894348882</v>
      </c>
      <c r="M101" s="67">
        <f>[1]IPMRFY!S37</f>
        <v>0.98894348894348882</v>
      </c>
      <c r="N101" s="67">
        <f>[1]IPMRFY!T37</f>
        <v>0.98961514966401964</v>
      </c>
      <c r="O101" s="67">
        <f>[1]IPMRFY!U37</f>
        <v>0.98961514966401964</v>
      </c>
      <c r="P101" s="67">
        <f>[1]IPMRFY!V37</f>
        <v>0.98961514966401964</v>
      </c>
      <c r="Q101" s="64">
        <f>[1]IPMRFY!W37</f>
        <v>0</v>
      </c>
    </row>
    <row r="102" spans="1:17" ht="17.25" thickBot="1" x14ac:dyDescent="0.3">
      <c r="A102" s="58"/>
      <c r="B102" s="52"/>
      <c r="C102" s="97" t="s">
        <v>86</v>
      </c>
      <c r="D102" s="98"/>
      <c r="E102" s="67" t="str">
        <f>[1]IPMRFY!K38</f>
        <v>-</v>
      </c>
      <c r="F102" s="67" t="str">
        <f>[1]IPMRFY!L38</f>
        <v>-</v>
      </c>
      <c r="G102" s="67" t="str">
        <f>[1]IPMRFY!M38</f>
        <v>-</v>
      </c>
      <c r="H102" s="67" t="str">
        <f>[1]IPMRFY!N38</f>
        <v>-</v>
      </c>
      <c r="I102" s="67" t="str">
        <f>[1]IPMRFY!O38</f>
        <v>-</v>
      </c>
      <c r="J102" s="67" t="str">
        <f>[1]IPMRFY!P38</f>
        <v>-</v>
      </c>
      <c r="K102" s="67" t="str">
        <f>[1]IPMRFY!Q38</f>
        <v>-</v>
      </c>
      <c r="L102" s="67" t="str">
        <f>[1]IPMRFY!R38</f>
        <v>-</v>
      </c>
      <c r="M102" s="67" t="str">
        <f>[1]IPMRFY!S38</f>
        <v>-</v>
      </c>
      <c r="N102" s="67" t="str">
        <f>[1]IPMRFY!T38</f>
        <v>-</v>
      </c>
      <c r="O102" s="67" t="str">
        <f>[1]IPMRFY!U38</f>
        <v>-</v>
      </c>
      <c r="P102" s="67" t="str">
        <f>[1]IPMRFY!V38</f>
        <v>-</v>
      </c>
      <c r="Q102" s="64">
        <f>[1]IPMRFY!W38</f>
        <v>0</v>
      </c>
    </row>
    <row r="103" spans="1:17" s="63" customFormat="1" ht="16.5" x14ac:dyDescent="0.25">
      <c r="A103" s="81"/>
      <c r="B103" s="82"/>
      <c r="C103" s="62"/>
      <c r="D103" s="62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65"/>
    </row>
    <row r="104" spans="1:17" s="63" customFormat="1" ht="16.5" x14ac:dyDescent="0.25">
      <c r="A104" s="81"/>
      <c r="B104" s="82"/>
      <c r="C104" s="62"/>
      <c r="D104" s="62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65"/>
    </row>
    <row r="105" spans="1:17" x14ac:dyDescent="0.25">
      <c r="A105" s="99" t="s">
        <v>101</v>
      </c>
      <c r="B105" s="99"/>
      <c r="C105" s="99"/>
      <c r="D105" s="99"/>
      <c r="E105" s="99"/>
      <c r="F105" s="99"/>
    </row>
    <row r="106" spans="1:17" x14ac:dyDescent="0.25">
      <c r="A106" s="69" t="s">
        <v>95</v>
      </c>
      <c r="B106" s="70"/>
      <c r="C106" s="71" t="s">
        <v>96</v>
      </c>
      <c r="D106" s="72" t="s">
        <v>97</v>
      </c>
      <c r="E106" s="73" t="s">
        <v>98</v>
      </c>
      <c r="F106" s="73" t="s">
        <v>99</v>
      </c>
    </row>
    <row r="107" spans="1:17" x14ac:dyDescent="0.25">
      <c r="A107" s="74" t="s">
        <v>100</v>
      </c>
      <c r="B107" s="75"/>
      <c r="C107" s="76" t="s">
        <v>48</v>
      </c>
      <c r="D107" s="77" t="s">
        <v>48</v>
      </c>
      <c r="E107" s="77" t="s">
        <v>48</v>
      </c>
      <c r="F107" s="78">
        <f>[2]ATUAL!F69</f>
        <v>0</v>
      </c>
    </row>
    <row r="108" spans="1:17" x14ac:dyDescent="0.25">
      <c r="A108" s="93" t="str">
        <f>[2]ATUAL!A12</f>
        <v>sexta-feira</v>
      </c>
      <c r="B108" s="94"/>
      <c r="C108" s="79">
        <f>[2]ATUAL!C12</f>
        <v>43525</v>
      </c>
      <c r="D108" s="80">
        <f>[2]ATUAL!D12</f>
        <v>20</v>
      </c>
      <c r="E108" s="80">
        <f>[2]ATUAL!E12</f>
        <v>2</v>
      </c>
      <c r="F108" s="80">
        <f>[2]ATUAL!F12</f>
        <v>34866</v>
      </c>
    </row>
    <row r="109" spans="1:17" x14ac:dyDescent="0.25">
      <c r="A109" s="93" t="str">
        <f>[2]ATUAL!A13</f>
        <v>sábado</v>
      </c>
      <c r="B109" s="94"/>
      <c r="C109" s="79">
        <f>[2]ATUAL!C13</f>
        <v>43526</v>
      </c>
      <c r="D109" s="80">
        <f>[2]ATUAL!D13</f>
        <v>0</v>
      </c>
      <c r="E109" s="80">
        <f>[2]ATUAL!E13</f>
        <v>0</v>
      </c>
      <c r="F109" s="80">
        <f>[2]ATUAL!F13</f>
        <v>34866</v>
      </c>
    </row>
    <row r="110" spans="1:17" x14ac:dyDescent="0.25">
      <c r="A110" s="93" t="str">
        <f>[2]ATUAL!A14</f>
        <v>domingo</v>
      </c>
      <c r="B110" s="94"/>
      <c r="C110" s="79">
        <f>[2]ATUAL!C14</f>
        <v>43527</v>
      </c>
      <c r="D110" s="80">
        <f>[2]ATUAL!D14</f>
        <v>0</v>
      </c>
      <c r="E110" s="80">
        <f>[2]ATUAL!E14</f>
        <v>0</v>
      </c>
      <c r="F110" s="80">
        <f>[2]ATUAL!F14</f>
        <v>34866</v>
      </c>
    </row>
    <row r="111" spans="1:17" x14ac:dyDescent="0.25">
      <c r="A111" s="93" t="str">
        <f>[2]ATUAL!A15</f>
        <v>segunda-feira</v>
      </c>
      <c r="B111" s="94"/>
      <c r="C111" s="79">
        <f>[2]ATUAL!C15</f>
        <v>43528</v>
      </c>
      <c r="D111" s="80">
        <f>[2]ATUAL!D15</f>
        <v>33</v>
      </c>
      <c r="E111" s="80">
        <f>[2]ATUAL!E15</f>
        <v>3.3</v>
      </c>
      <c r="F111" s="80">
        <f>[2]ATUAL!F15</f>
        <v>34899</v>
      </c>
    </row>
    <row r="112" spans="1:17" x14ac:dyDescent="0.25">
      <c r="A112" s="93" t="str">
        <f>[2]ATUAL!A16</f>
        <v>terça-feira</v>
      </c>
      <c r="B112" s="94"/>
      <c r="C112" s="79">
        <f>[2]ATUAL!C16</f>
        <v>43529</v>
      </c>
      <c r="D112" s="80">
        <f>[2]ATUAL!D16</f>
        <v>42</v>
      </c>
      <c r="E112" s="80">
        <f>[2]ATUAL!E16</f>
        <v>4.2</v>
      </c>
      <c r="F112" s="80">
        <f>[2]ATUAL!F16</f>
        <v>34941</v>
      </c>
    </row>
    <row r="113" spans="1:6" x14ac:dyDescent="0.25">
      <c r="A113" s="93" t="str">
        <f>[2]ATUAL!A17</f>
        <v>quarta-feira</v>
      </c>
      <c r="B113" s="94"/>
      <c r="C113" s="79">
        <f>[2]ATUAL!C17</f>
        <v>43530</v>
      </c>
      <c r="D113" s="80">
        <f>[2]ATUAL!D17</f>
        <v>36</v>
      </c>
      <c r="E113" s="80">
        <f>[2]ATUAL!E17</f>
        <v>3.6</v>
      </c>
      <c r="F113" s="80">
        <f>[2]ATUAL!F17</f>
        <v>34977</v>
      </c>
    </row>
    <row r="114" spans="1:6" x14ac:dyDescent="0.25">
      <c r="A114" s="93" t="str">
        <f>[2]ATUAL!A18</f>
        <v>quinta-feira</v>
      </c>
      <c r="B114" s="94"/>
      <c r="C114" s="79">
        <f>[2]ATUAL!C18</f>
        <v>43531</v>
      </c>
      <c r="D114" s="80">
        <f>[2]ATUAL!D18</f>
        <v>24</v>
      </c>
      <c r="E114" s="80">
        <f>[2]ATUAL!E18</f>
        <v>2.4</v>
      </c>
      <c r="F114" s="80">
        <f>[2]ATUAL!F18</f>
        <v>35001</v>
      </c>
    </row>
    <row r="115" spans="1:6" x14ac:dyDescent="0.25">
      <c r="A115" s="93" t="str">
        <f>[2]ATUAL!A19</f>
        <v>sexta-feira</v>
      </c>
      <c r="B115" s="94"/>
      <c r="C115" s="79">
        <f>[2]ATUAL!C19</f>
        <v>43532</v>
      </c>
      <c r="D115" s="80">
        <f>[2]ATUAL!D19</f>
        <v>41</v>
      </c>
      <c r="E115" s="80">
        <f>[2]ATUAL!E19</f>
        <v>4.0999999999999996</v>
      </c>
      <c r="F115" s="80">
        <f>[2]ATUAL!F19</f>
        <v>35042</v>
      </c>
    </row>
    <row r="116" spans="1:6" x14ac:dyDescent="0.25">
      <c r="A116" s="93" t="str">
        <f>[2]ATUAL!A20</f>
        <v>sábado</v>
      </c>
      <c r="B116" s="94"/>
      <c r="C116" s="79">
        <f>[2]ATUAL!C20</f>
        <v>43533</v>
      </c>
      <c r="D116" s="80">
        <f>[2]ATUAL!D20</f>
        <v>0</v>
      </c>
      <c r="E116" s="80">
        <f>[2]ATUAL!E20</f>
        <v>0</v>
      </c>
      <c r="F116" s="80">
        <f>[2]ATUAL!F20</f>
        <v>35042</v>
      </c>
    </row>
    <row r="117" spans="1:6" x14ac:dyDescent="0.25">
      <c r="A117" s="93" t="str">
        <f>[2]ATUAL!A21</f>
        <v>domingo</v>
      </c>
      <c r="B117" s="94"/>
      <c r="C117" s="79">
        <f>[2]ATUAL!C21</f>
        <v>43534</v>
      </c>
      <c r="D117" s="80">
        <f>[2]ATUAL!D21</f>
        <v>0</v>
      </c>
      <c r="E117" s="80">
        <f>[2]ATUAL!E21</f>
        <v>0</v>
      </c>
      <c r="F117" s="80">
        <f>[2]ATUAL!F21</f>
        <v>35042</v>
      </c>
    </row>
    <row r="118" spans="1:6" x14ac:dyDescent="0.25">
      <c r="A118" s="93" t="str">
        <f>[2]ATUAL!A22</f>
        <v>segunda-feira</v>
      </c>
      <c r="B118" s="94"/>
      <c r="C118" s="79">
        <f>[2]ATUAL!C22</f>
        <v>43535</v>
      </c>
      <c r="D118" s="80">
        <f>[2]ATUAL!D22</f>
        <v>59</v>
      </c>
      <c r="E118" s="80">
        <f>[2]ATUAL!E22</f>
        <v>5.9</v>
      </c>
      <c r="F118" s="80">
        <f>[2]ATUAL!F22</f>
        <v>35101</v>
      </c>
    </row>
    <row r="119" spans="1:6" x14ac:dyDescent="0.25">
      <c r="A119" s="93" t="str">
        <f>[2]ATUAL!A23</f>
        <v>terça-feira</v>
      </c>
      <c r="B119" s="94"/>
      <c r="C119" s="79">
        <f>[2]ATUAL!C23</f>
        <v>43536</v>
      </c>
      <c r="D119" s="80" t="str">
        <f>[2]ATUAL!D23</f>
        <v>-</v>
      </c>
      <c r="E119" s="80" t="str">
        <f>[2]ATUAL!E23</f>
        <v>-</v>
      </c>
      <c r="F119" s="80">
        <f>[2]ATUAL!F23</f>
        <v>0</v>
      </c>
    </row>
    <row r="120" spans="1:6" x14ac:dyDescent="0.25">
      <c r="A120" s="93" t="str">
        <f>[2]ATUAL!A24</f>
        <v>quarta-feira</v>
      </c>
      <c r="B120" s="94"/>
      <c r="C120" s="79">
        <f>[2]ATUAL!C24</f>
        <v>43537</v>
      </c>
      <c r="D120" s="80" t="str">
        <f>[2]ATUAL!D24</f>
        <v>-</v>
      </c>
      <c r="E120" s="80" t="str">
        <f>[2]ATUAL!E24</f>
        <v>-</v>
      </c>
      <c r="F120" s="80">
        <f>[2]ATUAL!F24</f>
        <v>0</v>
      </c>
    </row>
    <row r="121" spans="1:6" x14ac:dyDescent="0.25">
      <c r="A121" s="93" t="str">
        <f>[2]ATUAL!A25</f>
        <v>quinta-feira</v>
      </c>
      <c r="B121" s="94"/>
      <c r="C121" s="79">
        <f>[2]ATUAL!C25</f>
        <v>43538</v>
      </c>
      <c r="D121" s="80" t="str">
        <f>[2]ATUAL!D25</f>
        <v>-</v>
      </c>
      <c r="E121" s="80" t="str">
        <f>[2]ATUAL!E25</f>
        <v>-</v>
      </c>
      <c r="F121" s="80">
        <f>[2]ATUAL!F25</f>
        <v>0</v>
      </c>
    </row>
    <row r="122" spans="1:6" x14ac:dyDescent="0.25">
      <c r="A122" s="93" t="str">
        <f>[2]ATUAL!A26</f>
        <v>sexta-feira</v>
      </c>
      <c r="B122" s="94"/>
      <c r="C122" s="79">
        <f>[2]ATUAL!C26</f>
        <v>43539</v>
      </c>
      <c r="D122" s="80" t="str">
        <f>[2]ATUAL!D26</f>
        <v>-</v>
      </c>
      <c r="E122" s="80" t="str">
        <f>[2]ATUAL!E26</f>
        <v>-</v>
      </c>
      <c r="F122" s="80">
        <f>[2]ATUAL!F26</f>
        <v>0</v>
      </c>
    </row>
    <row r="123" spans="1:6" x14ac:dyDescent="0.25">
      <c r="A123" s="93" t="str">
        <f>[2]ATUAL!A27</f>
        <v>sábado</v>
      </c>
      <c r="B123" s="94"/>
      <c r="C123" s="79">
        <f>[2]ATUAL!C27</f>
        <v>43540</v>
      </c>
      <c r="D123" s="80" t="str">
        <f>[2]ATUAL!D27</f>
        <v>-</v>
      </c>
      <c r="E123" s="80" t="str">
        <f>[2]ATUAL!E27</f>
        <v>-</v>
      </c>
      <c r="F123" s="80">
        <f>[2]ATUAL!F27</f>
        <v>0</v>
      </c>
    </row>
    <row r="124" spans="1:6" x14ac:dyDescent="0.25">
      <c r="A124" s="93" t="str">
        <f>[2]ATUAL!A28</f>
        <v>domingo</v>
      </c>
      <c r="B124" s="94"/>
      <c r="C124" s="79">
        <f>[2]ATUAL!C28</f>
        <v>43541</v>
      </c>
      <c r="D124" s="80" t="str">
        <f>[2]ATUAL!D28</f>
        <v>-</v>
      </c>
      <c r="E124" s="80" t="str">
        <f>[2]ATUAL!E28</f>
        <v>-</v>
      </c>
      <c r="F124" s="80">
        <f>[2]ATUAL!F28</f>
        <v>0</v>
      </c>
    </row>
    <row r="125" spans="1:6" x14ac:dyDescent="0.25">
      <c r="A125" s="93" t="str">
        <f>[2]ATUAL!A29</f>
        <v>segunda-feira</v>
      </c>
      <c r="B125" s="94"/>
      <c r="C125" s="79">
        <f>[2]ATUAL!C29</f>
        <v>43542</v>
      </c>
      <c r="D125" s="80" t="str">
        <f>[2]ATUAL!D29</f>
        <v>-</v>
      </c>
      <c r="E125" s="80" t="str">
        <f>[2]ATUAL!E29</f>
        <v>-</v>
      </c>
      <c r="F125" s="80">
        <f>[2]ATUAL!F29</f>
        <v>0</v>
      </c>
    </row>
    <row r="126" spans="1:6" x14ac:dyDescent="0.25">
      <c r="A126" s="93" t="str">
        <f>[2]ATUAL!A30</f>
        <v>terça-feira</v>
      </c>
      <c r="B126" s="94"/>
      <c r="C126" s="79">
        <f>[2]ATUAL!C30</f>
        <v>43543</v>
      </c>
      <c r="D126" s="80" t="str">
        <f>[2]ATUAL!D30</f>
        <v>-</v>
      </c>
      <c r="E126" s="80" t="str">
        <f>[2]ATUAL!E30</f>
        <v>-</v>
      </c>
      <c r="F126" s="80">
        <f>[2]ATUAL!F30</f>
        <v>0</v>
      </c>
    </row>
    <row r="127" spans="1:6" x14ac:dyDescent="0.25">
      <c r="A127" s="93" t="str">
        <f>[2]ATUAL!A31</f>
        <v>quarta-feira</v>
      </c>
      <c r="B127" s="94"/>
      <c r="C127" s="79">
        <f>[2]ATUAL!C31</f>
        <v>43544</v>
      </c>
      <c r="D127" s="80" t="str">
        <f>[2]ATUAL!D31</f>
        <v>-</v>
      </c>
      <c r="E127" s="80" t="str">
        <f>[2]ATUAL!E31</f>
        <v>-</v>
      </c>
      <c r="F127" s="80">
        <f>[2]ATUAL!F31</f>
        <v>0</v>
      </c>
    </row>
    <row r="128" spans="1:6" x14ac:dyDescent="0.25">
      <c r="A128" s="93" t="str">
        <f>[2]ATUAL!A32</f>
        <v>quinta-feira</v>
      </c>
      <c r="B128" s="94"/>
      <c r="C128" s="79">
        <f>[2]ATUAL!C32</f>
        <v>43545</v>
      </c>
      <c r="D128" s="80" t="str">
        <f>[2]ATUAL!D32</f>
        <v>-</v>
      </c>
      <c r="E128" s="80" t="str">
        <f>[2]ATUAL!E32</f>
        <v>-</v>
      </c>
      <c r="F128" s="80">
        <f>[2]ATUAL!F32</f>
        <v>0</v>
      </c>
    </row>
    <row r="129" spans="1:6" x14ac:dyDescent="0.25">
      <c r="A129" s="93" t="str">
        <f>[2]ATUAL!A33</f>
        <v>sexta-feira</v>
      </c>
      <c r="B129" s="94"/>
      <c r="C129" s="79">
        <f>[2]ATUAL!C33</f>
        <v>43546</v>
      </c>
      <c r="D129" s="80" t="str">
        <f>[2]ATUAL!D33</f>
        <v>-</v>
      </c>
      <c r="E129" s="80" t="str">
        <f>[2]ATUAL!E33</f>
        <v>-</v>
      </c>
      <c r="F129" s="80">
        <f>[2]ATUAL!F33</f>
        <v>0</v>
      </c>
    </row>
    <row r="130" spans="1:6" x14ac:dyDescent="0.25">
      <c r="A130" s="93" t="str">
        <f>[2]ATUAL!A34</f>
        <v>sábado</v>
      </c>
      <c r="B130" s="94"/>
      <c r="C130" s="79">
        <f>[2]ATUAL!C34</f>
        <v>43547</v>
      </c>
      <c r="D130" s="80" t="str">
        <f>[2]ATUAL!D34</f>
        <v>-</v>
      </c>
      <c r="E130" s="80" t="str">
        <f>[2]ATUAL!E34</f>
        <v>-</v>
      </c>
      <c r="F130" s="80">
        <f>[2]ATUAL!F34</f>
        <v>0</v>
      </c>
    </row>
    <row r="131" spans="1:6" x14ac:dyDescent="0.25">
      <c r="A131" s="93" t="str">
        <f>[2]ATUAL!A35</f>
        <v>domingo</v>
      </c>
      <c r="B131" s="94"/>
      <c r="C131" s="79">
        <f>[2]ATUAL!C35</f>
        <v>43548</v>
      </c>
      <c r="D131" s="80" t="str">
        <f>[2]ATUAL!D35</f>
        <v>-</v>
      </c>
      <c r="E131" s="80" t="str">
        <f>[2]ATUAL!E35</f>
        <v>-</v>
      </c>
      <c r="F131" s="80">
        <f>[2]ATUAL!F35</f>
        <v>0</v>
      </c>
    </row>
    <row r="132" spans="1:6" x14ac:dyDescent="0.25">
      <c r="A132" s="93" t="str">
        <f>[2]ATUAL!A36</f>
        <v>segunda-feira</v>
      </c>
      <c r="B132" s="94"/>
      <c r="C132" s="79">
        <f>[2]ATUAL!C36</f>
        <v>43549</v>
      </c>
      <c r="D132" s="80" t="str">
        <f>[2]ATUAL!D36</f>
        <v>-</v>
      </c>
      <c r="E132" s="80" t="str">
        <f>[2]ATUAL!E36</f>
        <v>-</v>
      </c>
      <c r="F132" s="80">
        <f>[2]ATUAL!F36</f>
        <v>0</v>
      </c>
    </row>
    <row r="133" spans="1:6" x14ac:dyDescent="0.25">
      <c r="A133" s="93" t="str">
        <f>[2]ATUAL!A37</f>
        <v>terça-feira</v>
      </c>
      <c r="B133" s="94"/>
      <c r="C133" s="79">
        <f>[2]ATUAL!C37</f>
        <v>43550</v>
      </c>
      <c r="D133" s="80" t="str">
        <f>[2]ATUAL!D37</f>
        <v>-</v>
      </c>
      <c r="E133" s="80" t="str">
        <f>[2]ATUAL!E37</f>
        <v>-</v>
      </c>
      <c r="F133" s="80">
        <f>[2]ATUAL!F37</f>
        <v>0</v>
      </c>
    </row>
    <row r="134" spans="1:6" x14ac:dyDescent="0.25">
      <c r="A134" s="93" t="str">
        <f>[2]ATUAL!A38</f>
        <v>quarta-feira</v>
      </c>
      <c r="B134" s="94"/>
      <c r="C134" s="79">
        <f>[2]ATUAL!C38</f>
        <v>43551</v>
      </c>
      <c r="D134" s="80" t="str">
        <f>[2]ATUAL!D38</f>
        <v>-</v>
      </c>
      <c r="E134" s="80" t="str">
        <f>[2]ATUAL!E38</f>
        <v>-</v>
      </c>
      <c r="F134" s="80">
        <f>[2]ATUAL!F38</f>
        <v>0</v>
      </c>
    </row>
    <row r="135" spans="1:6" x14ac:dyDescent="0.25">
      <c r="A135" s="93" t="str">
        <f>[2]ATUAL!A39</f>
        <v>quinta-feira</v>
      </c>
      <c r="B135" s="94"/>
      <c r="C135" s="79">
        <f>[2]ATUAL!C39</f>
        <v>43552</v>
      </c>
      <c r="D135" s="80" t="str">
        <f>[2]ATUAL!D39</f>
        <v>-</v>
      </c>
      <c r="E135" s="80" t="str">
        <f>[2]ATUAL!E39</f>
        <v>-</v>
      </c>
      <c r="F135" s="80">
        <f>[2]ATUAL!F39</f>
        <v>0</v>
      </c>
    </row>
    <row r="136" spans="1:6" x14ac:dyDescent="0.25">
      <c r="A136" s="93" t="str">
        <f>[2]ATUAL!A40</f>
        <v>sexta-feira</v>
      </c>
      <c r="B136" s="94"/>
      <c r="C136" s="79">
        <f>[2]ATUAL!C40</f>
        <v>43553</v>
      </c>
      <c r="D136" s="80" t="str">
        <f>[2]ATUAL!D40</f>
        <v>-</v>
      </c>
      <c r="E136" s="80" t="str">
        <f>[2]ATUAL!E40</f>
        <v>-</v>
      </c>
      <c r="F136" s="80">
        <f>[2]ATUAL!F40</f>
        <v>0</v>
      </c>
    </row>
    <row r="137" spans="1:6" x14ac:dyDescent="0.25">
      <c r="A137" s="93" t="str">
        <f>[2]ATUAL!A41</f>
        <v>sábado</v>
      </c>
      <c r="B137" s="94"/>
      <c r="C137" s="79">
        <f>[2]ATUAL!C41</f>
        <v>43554</v>
      </c>
      <c r="D137" s="80" t="str">
        <f>[2]ATUAL!D41</f>
        <v>-</v>
      </c>
      <c r="E137" s="80" t="str">
        <f>[2]ATUAL!E41</f>
        <v>-</v>
      </c>
      <c r="F137" s="80">
        <f>[2]ATUAL!F41</f>
        <v>0</v>
      </c>
    </row>
    <row r="138" spans="1:6" x14ac:dyDescent="0.25">
      <c r="A138" s="93" t="str">
        <f>[2]ATUAL!A42</f>
        <v>domingo</v>
      </c>
      <c r="B138" s="94"/>
      <c r="C138" s="79">
        <f>[2]ATUAL!C42</f>
        <v>43555</v>
      </c>
      <c r="D138" s="80" t="str">
        <f>[2]ATUAL!D42</f>
        <v>-</v>
      </c>
      <c r="E138" s="80" t="str">
        <f>[2]ATUAL!E42</f>
        <v>-</v>
      </c>
      <c r="F138" s="80">
        <f>[2]ATUAL!F42</f>
        <v>0</v>
      </c>
    </row>
    <row r="142" spans="1:6" x14ac:dyDescent="0.25">
      <c r="A142" s="84" t="s">
        <v>102</v>
      </c>
      <c r="B142" s="84" t="s">
        <v>103</v>
      </c>
    </row>
    <row r="143" spans="1:6" x14ac:dyDescent="0.25">
      <c r="A143" s="86">
        <f>[3]ATUAL!B9</f>
        <v>43497</v>
      </c>
      <c r="B143" s="85">
        <f>[3]ATUAL!D9</f>
        <v>1.73</v>
      </c>
    </row>
    <row r="144" spans="1:6" x14ac:dyDescent="0.25">
      <c r="A144" s="86">
        <f>[3]ATUAL!B10</f>
        <v>43498</v>
      </c>
      <c r="B144" s="85" t="str">
        <f>[3]ATUAL!D10</f>
        <v>-</v>
      </c>
    </row>
    <row r="145" spans="1:2" x14ac:dyDescent="0.25">
      <c r="A145" s="86">
        <f>[3]ATUAL!B11</f>
        <v>43499</v>
      </c>
      <c r="B145" s="85" t="str">
        <f>[3]ATUAL!D11</f>
        <v>-</v>
      </c>
    </row>
    <row r="146" spans="1:2" x14ac:dyDescent="0.25">
      <c r="A146" s="86">
        <f>[3]ATUAL!B12</f>
        <v>43500</v>
      </c>
      <c r="B146" s="85" t="str">
        <f>[3]ATUAL!D12</f>
        <v>-</v>
      </c>
    </row>
    <row r="147" spans="1:2" x14ac:dyDescent="0.25">
      <c r="A147" s="86">
        <f>[3]ATUAL!B13</f>
        <v>43501</v>
      </c>
      <c r="B147" s="85" t="str">
        <f>[3]ATUAL!D13</f>
        <v>-</v>
      </c>
    </row>
    <row r="148" spans="1:2" x14ac:dyDescent="0.25">
      <c r="A148" s="86">
        <f>[3]ATUAL!B14</f>
        <v>43502</v>
      </c>
      <c r="B148" s="85">
        <f>[3]ATUAL!D14</f>
        <v>1.2</v>
      </c>
    </row>
    <row r="149" spans="1:2" x14ac:dyDescent="0.25">
      <c r="A149" s="86">
        <f>[3]ATUAL!B15</f>
        <v>43503</v>
      </c>
      <c r="B149" s="85">
        <f>[3]ATUAL!D15</f>
        <v>0.36</v>
      </c>
    </row>
    <row r="150" spans="1:2" x14ac:dyDescent="0.25">
      <c r="A150" s="86">
        <f>[3]ATUAL!B16</f>
        <v>43504</v>
      </c>
      <c r="B150" s="85">
        <f>[3]ATUAL!D16</f>
        <v>1.33</v>
      </c>
    </row>
    <row r="151" spans="1:2" x14ac:dyDescent="0.25">
      <c r="A151" s="86">
        <f>[3]ATUAL!B17</f>
        <v>43505</v>
      </c>
      <c r="B151" s="85">
        <f>[3]ATUAL!D17</f>
        <v>0</v>
      </c>
    </row>
    <row r="152" spans="1:2" x14ac:dyDescent="0.25">
      <c r="A152" s="86">
        <f>[3]ATUAL!B18</f>
        <v>43506</v>
      </c>
      <c r="B152" s="85">
        <f>[3]ATUAL!D18</f>
        <v>0</v>
      </c>
    </row>
    <row r="153" spans="1:2" x14ac:dyDescent="0.25">
      <c r="A153" s="86">
        <f>[3]ATUAL!B19</f>
        <v>43507</v>
      </c>
      <c r="B153" s="85">
        <f>[3]ATUAL!D19</f>
        <v>0</v>
      </c>
    </row>
    <row r="154" spans="1:2" x14ac:dyDescent="0.25">
      <c r="A154" s="86">
        <f>[3]ATUAL!B20</f>
        <v>43508</v>
      </c>
      <c r="B154" s="85">
        <f>[3]ATUAL!D20</f>
        <v>0</v>
      </c>
    </row>
    <row r="155" spans="1:2" x14ac:dyDescent="0.25">
      <c r="A155" s="86">
        <f>[3]ATUAL!B21</f>
        <v>43509</v>
      </c>
      <c r="B155" s="85">
        <f>[3]ATUAL!D21</f>
        <v>0</v>
      </c>
    </row>
    <row r="156" spans="1:2" x14ac:dyDescent="0.25">
      <c r="A156" s="86">
        <f>[3]ATUAL!B22</f>
        <v>43510</v>
      </c>
      <c r="B156" s="85">
        <f>[3]ATUAL!D22</f>
        <v>0</v>
      </c>
    </row>
    <row r="157" spans="1:2" x14ac:dyDescent="0.25">
      <c r="A157" s="86">
        <f>[3]ATUAL!B23</f>
        <v>43511</v>
      </c>
      <c r="B157" s="85">
        <f>[3]ATUAL!D23</f>
        <v>0</v>
      </c>
    </row>
    <row r="158" spans="1:2" x14ac:dyDescent="0.25">
      <c r="A158" s="86">
        <f>[3]ATUAL!B24</f>
        <v>43512</v>
      </c>
      <c r="B158" s="85">
        <f>[3]ATUAL!D24</f>
        <v>0</v>
      </c>
    </row>
    <row r="159" spans="1:2" x14ac:dyDescent="0.25">
      <c r="A159" s="86">
        <f>[3]ATUAL!B25</f>
        <v>43513</v>
      </c>
      <c r="B159" s="85">
        <f>[3]ATUAL!D25</f>
        <v>0</v>
      </c>
    </row>
    <row r="160" spans="1:2" x14ac:dyDescent="0.25">
      <c r="A160" s="86">
        <f>[3]ATUAL!B26</f>
        <v>43514</v>
      </c>
      <c r="B160" s="85">
        <f>[3]ATUAL!D26</f>
        <v>0</v>
      </c>
    </row>
    <row r="161" spans="1:2" x14ac:dyDescent="0.25">
      <c r="A161" s="86">
        <f>[3]ATUAL!B27</f>
        <v>43515</v>
      </c>
      <c r="B161" s="85">
        <f>[3]ATUAL!D27</f>
        <v>0</v>
      </c>
    </row>
    <row r="162" spans="1:2" x14ac:dyDescent="0.25">
      <c r="A162" s="86">
        <f>[3]ATUAL!B28</f>
        <v>43516</v>
      </c>
      <c r="B162" s="85">
        <f>[3]ATUAL!D28</f>
        <v>0</v>
      </c>
    </row>
    <row r="163" spans="1:2" x14ac:dyDescent="0.25">
      <c r="A163" s="86">
        <f>[3]ATUAL!B29</f>
        <v>43517</v>
      </c>
      <c r="B163" s="85">
        <f>[3]ATUAL!D29</f>
        <v>0</v>
      </c>
    </row>
    <row r="164" spans="1:2" x14ac:dyDescent="0.25">
      <c r="A164" s="86">
        <f>[3]ATUAL!B30</f>
        <v>43518</v>
      </c>
      <c r="B164" s="85">
        <f>[3]ATUAL!D30</f>
        <v>0</v>
      </c>
    </row>
    <row r="165" spans="1:2" x14ac:dyDescent="0.25">
      <c r="A165" s="86">
        <f>[3]ATUAL!B31</f>
        <v>43519</v>
      </c>
      <c r="B165" s="85">
        <f>[3]ATUAL!D31</f>
        <v>0</v>
      </c>
    </row>
    <row r="166" spans="1:2" x14ac:dyDescent="0.25">
      <c r="A166" s="86">
        <f>[3]ATUAL!B32</f>
        <v>43520</v>
      </c>
      <c r="B166" s="85">
        <f>[3]ATUAL!D32</f>
        <v>0</v>
      </c>
    </row>
    <row r="167" spans="1:2" x14ac:dyDescent="0.25">
      <c r="A167" s="86">
        <f>[3]ATUAL!B33</f>
        <v>43521</v>
      </c>
      <c r="B167" s="85">
        <f>[3]ATUAL!D33</f>
        <v>0</v>
      </c>
    </row>
    <row r="168" spans="1:2" x14ac:dyDescent="0.25">
      <c r="A168" s="86">
        <f>[3]ATUAL!B34</f>
        <v>43522</v>
      </c>
      <c r="B168" s="85">
        <f>[3]ATUAL!D34</f>
        <v>0</v>
      </c>
    </row>
    <row r="169" spans="1:2" x14ac:dyDescent="0.25">
      <c r="A169" s="86">
        <f>[3]ATUAL!B35</f>
        <v>43523</v>
      </c>
      <c r="B169" s="85">
        <f>[3]ATUAL!D35</f>
        <v>0</v>
      </c>
    </row>
    <row r="170" spans="1:2" x14ac:dyDescent="0.25">
      <c r="A170" s="86">
        <f>[3]ATUAL!B36</f>
        <v>43524</v>
      </c>
      <c r="B170" s="85">
        <f>[3]ATUAL!D36</f>
        <v>0</v>
      </c>
    </row>
    <row r="171" spans="1:2" x14ac:dyDescent="0.25">
      <c r="A171" s="86">
        <f>[3]ATUAL!B37</f>
        <v>43525</v>
      </c>
      <c r="B171" s="85">
        <f>[3]ATUAL!D37</f>
        <v>0</v>
      </c>
    </row>
    <row r="172" spans="1:2" x14ac:dyDescent="0.25">
      <c r="A172" s="86">
        <f>[3]ATUAL!B38</f>
        <v>43526</v>
      </c>
      <c r="B172" s="85">
        <f>[3]ATUAL!D38</f>
        <v>0</v>
      </c>
    </row>
    <row r="173" spans="1:2" x14ac:dyDescent="0.25">
      <c r="A173" s="86">
        <f>[3]ATUAL!B39</f>
        <v>43527</v>
      </c>
      <c r="B173" s="85">
        <f>[3]ATUAL!D39</f>
        <v>0</v>
      </c>
    </row>
    <row r="174" spans="1:2" x14ac:dyDescent="0.25">
      <c r="A174" s="87"/>
      <c r="B174" s="87"/>
    </row>
  </sheetData>
  <mergeCells count="104">
    <mergeCell ref="A3:E3"/>
    <mergeCell ref="A22:A24"/>
    <mergeCell ref="B22:C22"/>
    <mergeCell ref="B23:C23"/>
    <mergeCell ref="B24:C24"/>
    <mergeCell ref="A20:O20"/>
    <mergeCell ref="C97:D97"/>
    <mergeCell ref="A99:A101"/>
    <mergeCell ref="C99:C101"/>
    <mergeCell ref="A87:Q87"/>
    <mergeCell ref="A89:A91"/>
    <mergeCell ref="C89:C91"/>
    <mergeCell ref="C92:D92"/>
    <mergeCell ref="A94:A96"/>
    <mergeCell ref="C94:C96"/>
    <mergeCell ref="A35:O35"/>
    <mergeCell ref="A36:C36"/>
    <mergeCell ref="B25:C25"/>
    <mergeCell ref="A40:C40"/>
    <mergeCell ref="A38:C38"/>
    <mergeCell ref="A39:C39"/>
    <mergeCell ref="A37:C37"/>
    <mergeCell ref="B26:C26"/>
    <mergeCell ref="B27:C27"/>
    <mergeCell ref="B28:C28"/>
    <mergeCell ref="A29:A30"/>
    <mergeCell ref="B29:C29"/>
    <mergeCell ref="B30:C30"/>
    <mergeCell ref="B31:C31"/>
    <mergeCell ref="B32:C32"/>
    <mergeCell ref="A41:C41"/>
    <mergeCell ref="A42:C42"/>
    <mergeCell ref="A63:C63"/>
    <mergeCell ref="A47:C47"/>
    <mergeCell ref="A48:C48"/>
    <mergeCell ref="A49:C49"/>
    <mergeCell ref="A50:C50"/>
    <mergeCell ref="A53:O53"/>
    <mergeCell ref="A55:C55"/>
    <mergeCell ref="A56:C56"/>
    <mergeCell ref="A57:C57"/>
    <mergeCell ref="A58:C58"/>
    <mergeCell ref="A61:O61"/>
    <mergeCell ref="A62:C62"/>
    <mergeCell ref="A45:O45"/>
    <mergeCell ref="A78:C78"/>
    <mergeCell ref="A64:C64"/>
    <mergeCell ref="A65:C65"/>
    <mergeCell ref="A66:C66"/>
    <mergeCell ref="A67:C67"/>
    <mergeCell ref="A68:C68"/>
    <mergeCell ref="A70:C70"/>
    <mergeCell ref="A73:O73"/>
    <mergeCell ref="A74:C74"/>
    <mergeCell ref="A75:C75"/>
    <mergeCell ref="A76:C76"/>
    <mergeCell ref="A77:C77"/>
    <mergeCell ref="A115:B115"/>
    <mergeCell ref="A116:B116"/>
    <mergeCell ref="A117:B117"/>
    <mergeCell ref="A108:B108"/>
    <mergeCell ref="A109:B109"/>
    <mergeCell ref="A110:B110"/>
    <mergeCell ref="A111:B111"/>
    <mergeCell ref="A112:B112"/>
    <mergeCell ref="A79:C79"/>
    <mergeCell ref="A80:C80"/>
    <mergeCell ref="A81:C81"/>
    <mergeCell ref="A82:C82"/>
    <mergeCell ref="A84:C84"/>
    <mergeCell ref="C102:D102"/>
    <mergeCell ref="A105:F105"/>
    <mergeCell ref="A113:B113"/>
    <mergeCell ref="A114:B114"/>
    <mergeCell ref="A138:B138"/>
    <mergeCell ref="A133:B133"/>
    <mergeCell ref="A134:B134"/>
    <mergeCell ref="A135:B135"/>
    <mergeCell ref="A136:B136"/>
    <mergeCell ref="A137:B137"/>
    <mergeCell ref="A128:B128"/>
    <mergeCell ref="A129:B129"/>
    <mergeCell ref="A130:B130"/>
    <mergeCell ref="A131:B131"/>
    <mergeCell ref="A132:B132"/>
    <mergeCell ref="A123:B123"/>
    <mergeCell ref="A124:B124"/>
    <mergeCell ref="A125:B125"/>
    <mergeCell ref="A126:B126"/>
    <mergeCell ref="A127:B127"/>
    <mergeCell ref="A118:B118"/>
    <mergeCell ref="A119:B119"/>
    <mergeCell ref="A120:B120"/>
    <mergeCell ref="A121:B121"/>
    <mergeCell ref="A122:B122"/>
    <mergeCell ref="S79:U79"/>
    <mergeCell ref="S80:U80"/>
    <mergeCell ref="S81:U81"/>
    <mergeCell ref="S82:U82"/>
    <mergeCell ref="S74:U74"/>
    <mergeCell ref="S75:U75"/>
    <mergeCell ref="S76:U76"/>
    <mergeCell ref="S77:U77"/>
    <mergeCell ref="S78:U78"/>
  </mergeCells>
  <conditionalFormatting sqref="A107:A138">
    <cfRule type="containsText" dxfId="1" priority="2" stopIfTrue="1" operator="containsText" text="domingo">
      <formula>NOT(ISERROR(SEARCH("domingo",A107)))</formula>
    </cfRule>
    <cfRule type="containsText" dxfId="0" priority="4" stopIfTrue="1" operator="containsText" text="sábado">
      <formula>NOT(ISERROR(SEARCH("sábado",A107)))</formula>
    </cfRule>
  </conditionalFormatting>
  <pageMargins left="0.511811024" right="0.511811024" top="0.78740157499999996" bottom="0.78740157499999996" header="0.31496062000000002" footer="0.31496062000000002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70E1DAC-5ABF-41C2-A6D9-4714A9F698ED}">
            <x14:iconSet custom="1">
              <x14:cfvo type="percent">
                <xm:f>0</xm:f>
              </x14:cfvo>
              <x14:cfvo type="num">
                <xm:f>120</xm:f>
              </x14:cfvo>
              <x14:cfvo type="num">
                <xm:f>140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D108:F138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9E33-DAAC-4021-B218-2B16CF1EBEC2}">
  <dimension ref="A1"/>
  <sheetViews>
    <sheetView topLeftCell="A103" workbookViewId="0">
      <selection activeCell="U19" sqref="U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6160-977B-4F62-A03F-4EE08F88159C}">
  <dimension ref="A1"/>
  <sheetViews>
    <sheetView showGridLines="0" showRowColHeaders="0" workbookViewId="0">
      <selection activeCell="B32" sqref="B32"/>
    </sheetView>
  </sheetViews>
  <sheetFormatPr defaultRowHeight="15" x14ac:dyDescent="0.25"/>
  <cols>
    <col min="1" max="16384" width="9.140625" style="68"/>
  </cols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FF2F-1EDA-4C97-9D59-2373810EDA5B}">
  <dimension ref="A1"/>
  <sheetViews>
    <sheetView showGridLines="0" showRowColHeaders="0" tabSelected="1" workbookViewId="0">
      <selection activeCell="A30" sqref="A30"/>
    </sheetView>
  </sheetViews>
  <sheetFormatPr defaultRowHeight="15" x14ac:dyDescent="0.25"/>
  <cols>
    <col min="1" max="16384" width="9.140625" style="88"/>
  </cols>
  <sheetData/>
  <sheetProtection selectLockedCells="1" selectUnlockedCells="1"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B8E60B-3A99-4C60-97D8-F49BC17EC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GRÁFICOS</vt:lpstr>
      <vt:lpstr>DASH BOARD 1</vt:lpstr>
      <vt:lpstr>DASH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Silva</dc:creator>
  <cp:lastModifiedBy>Jeferson Silva</cp:lastModifiedBy>
  <dcterms:created xsi:type="dcterms:W3CDTF">2019-03-06T10:05:17Z</dcterms:created>
  <dcterms:modified xsi:type="dcterms:W3CDTF">2019-03-12T10:29:37Z</dcterms:modified>
</cp:coreProperties>
</file>