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Box Sync\Academics\ENGR_0011 EngineeringAnalysis\Excel\"/>
    </mc:Choice>
  </mc:AlternateContent>
  <bookViews>
    <workbookView xWindow="0" yWindow="0" windowWidth="25125" windowHeight="12300" activeTab="2"/>
  </bookViews>
  <sheets>
    <sheet name="Raw Data" sheetId="1" r:id="rId1"/>
    <sheet name="Least Squares (Best fit line)" sheetId="2" r:id="rId2"/>
    <sheet name="Error Analysis" sheetId="3" r:id="rId3"/>
  </sheets>
  <calcPr calcId="152511"/>
</workbook>
</file>

<file path=xl/calcChain.xml><?xml version="1.0" encoding="utf-8"?>
<calcChain xmlns="http://schemas.openxmlformats.org/spreadsheetml/2006/main">
  <c r="O11" i="3" l="1"/>
  <c r="O9" i="3"/>
  <c r="C9" i="3"/>
  <c r="D9" i="3"/>
  <c r="E9" i="3"/>
  <c r="F9" i="3"/>
  <c r="G9" i="3"/>
  <c r="H9" i="3"/>
  <c r="I9" i="3"/>
  <c r="J9" i="3"/>
  <c r="K9" i="3"/>
  <c r="L9" i="3"/>
  <c r="B9" i="3"/>
  <c r="O8" i="3"/>
  <c r="C8" i="3"/>
  <c r="D8" i="3"/>
  <c r="E8" i="3"/>
  <c r="F8" i="3"/>
  <c r="G8" i="3"/>
  <c r="H8" i="3"/>
  <c r="I8" i="3"/>
  <c r="J8" i="3"/>
  <c r="K8" i="3"/>
  <c r="L8" i="3"/>
  <c r="B8" i="3"/>
  <c r="O3" i="3"/>
  <c r="C6" i="3"/>
  <c r="D6" i="3"/>
  <c r="E6" i="3"/>
  <c r="F6" i="3"/>
  <c r="G6" i="3"/>
  <c r="H6" i="3"/>
  <c r="I6" i="3"/>
  <c r="J6" i="3"/>
  <c r="K6" i="3"/>
  <c r="L6" i="3"/>
  <c r="B6" i="3"/>
  <c r="C5" i="3"/>
  <c r="D5" i="3"/>
  <c r="E5" i="3"/>
  <c r="F5" i="3"/>
  <c r="G5" i="3"/>
  <c r="H5" i="3"/>
  <c r="I5" i="3"/>
  <c r="J5" i="3"/>
  <c r="K5" i="3"/>
  <c r="L5" i="3"/>
  <c r="B5" i="3"/>
  <c r="C4" i="3"/>
  <c r="D4" i="3"/>
  <c r="E4" i="3"/>
  <c r="F4" i="3"/>
  <c r="G4" i="3"/>
  <c r="H4" i="3"/>
  <c r="I4" i="3"/>
  <c r="J4" i="3"/>
  <c r="K4" i="3"/>
  <c r="L4" i="3"/>
  <c r="B4" i="3"/>
  <c r="C14" i="2" l="1"/>
  <c r="D14" i="2"/>
  <c r="B14" i="2"/>
  <c r="D3" i="2"/>
  <c r="E3" i="2"/>
  <c r="D4" i="2"/>
  <c r="E4" i="2"/>
  <c r="D5" i="2"/>
  <c r="E5" i="2"/>
  <c r="D6" i="2"/>
  <c r="E6" i="2"/>
  <c r="D7" i="2"/>
  <c r="E7" i="2"/>
  <c r="D8" i="2"/>
  <c r="E8" i="2"/>
  <c r="D9" i="2"/>
  <c r="E9" i="2"/>
  <c r="D10" i="2"/>
  <c r="E10" i="2"/>
  <c r="D11" i="2"/>
  <c r="E11" i="2"/>
  <c r="D12" i="2"/>
  <c r="E12" i="2"/>
  <c r="D2" i="2"/>
  <c r="E2" i="2"/>
  <c r="E14" i="2" s="1"/>
</calcChain>
</file>

<file path=xl/sharedStrings.xml><?xml version="1.0" encoding="utf-8"?>
<sst xmlns="http://schemas.openxmlformats.org/spreadsheetml/2006/main" count="32" uniqueCount="29">
  <si>
    <t>X</t>
  </si>
  <si>
    <t>Y</t>
  </si>
  <si>
    <t>X^2</t>
  </si>
  <si>
    <t>X*Y</t>
  </si>
  <si>
    <t>SUM:</t>
  </si>
  <si>
    <t xml:space="preserve">These are the values that you should have </t>
  </si>
  <si>
    <r>
      <t xml:space="preserve">Each of this values will serve as coefficients  for the </t>
    </r>
    <r>
      <rPr>
        <i/>
        <sz val="11"/>
        <color theme="1"/>
        <rFont val="Calibri"/>
        <family val="2"/>
        <scheme val="minor"/>
      </rPr>
      <t>Least Squared Equations</t>
    </r>
  </si>
  <si>
    <t>See pg E-120 to continue the example:</t>
  </si>
  <si>
    <t>1st equation:</t>
  </si>
  <si>
    <t>95.885a +11b = 157.3263</t>
  </si>
  <si>
    <t>2nd equation:</t>
  </si>
  <si>
    <t>1143.949a +95.885b = 2054.0849</t>
  </si>
  <si>
    <t>Using Algebraic substitution and elimination you will be able to calculate (by hand or via excel)</t>
  </si>
  <si>
    <t xml:space="preserve">that </t>
  </si>
  <si>
    <t xml:space="preserve">a = </t>
  </si>
  <si>
    <t xml:space="preserve">b = </t>
  </si>
  <si>
    <t>After plugging these values into the equation y = ax + b you get</t>
  </si>
  <si>
    <t>y=2.2156x - 5.0103</t>
  </si>
  <si>
    <t>(This is the equation of the trend line)</t>
  </si>
  <si>
    <t>Y_calc</t>
  </si>
  <si>
    <t>Abs_err</t>
  </si>
  <si>
    <t>Rel_err</t>
  </si>
  <si>
    <t>Note:</t>
  </si>
  <si>
    <t xml:space="preserve">mean = </t>
  </si>
  <si>
    <t xml:space="preserve">SST = </t>
  </si>
  <si>
    <t xml:space="preserve">SSE = </t>
  </si>
  <si>
    <t>(abs_err)^2</t>
  </si>
  <si>
    <t>(y - mean)^2</t>
  </si>
  <si>
    <t xml:space="preserve">R^2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</si>
</sst>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/>
    </xf>
    <xf numFmtId="0" fontId="1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6" fillId="0" borderId="0" xfId="0" applyFont="1"/>
    <xf numFmtId="0" fontId="0" fillId="0" borderId="0" xfId="0" applyAlignment="1">
      <alignment horizontal="left"/>
    </xf>
    <xf numFmtId="0" fontId="0" fillId="0" borderId="0" xfId="0" applyAlignmen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Example</a:t>
            </a:r>
            <a:r>
              <a:rPr lang="en-US" baseline="0"/>
              <a:t> Plot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4988298337707787"/>
                  <c:y val="-4.1666666666666669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'Least Squares (Best fit line)'!$B$2:$B$12</c:f>
              <c:numCache>
                <c:formatCode>General</c:formatCode>
                <c:ptCount val="11"/>
                <c:pt idx="0">
                  <c:v>2.54</c:v>
                </c:pt>
                <c:pt idx="1">
                  <c:v>3.18</c:v>
                </c:pt>
                <c:pt idx="2">
                  <c:v>3.81</c:v>
                </c:pt>
                <c:pt idx="3">
                  <c:v>5.08</c:v>
                </c:pt>
                <c:pt idx="4">
                  <c:v>6.35</c:v>
                </c:pt>
                <c:pt idx="5">
                  <c:v>7.62</c:v>
                </c:pt>
                <c:pt idx="6">
                  <c:v>8.89</c:v>
                </c:pt>
                <c:pt idx="7">
                  <c:v>10.16</c:v>
                </c:pt>
                <c:pt idx="8">
                  <c:v>12.7</c:v>
                </c:pt>
                <c:pt idx="9">
                  <c:v>15.24</c:v>
                </c:pt>
                <c:pt idx="10">
                  <c:v>20.32</c:v>
                </c:pt>
              </c:numCache>
            </c:numRef>
          </c:xVal>
          <c:yVal>
            <c:numRef>
              <c:f>'Least Squares (Best fit line)'!$C$2:$C$12</c:f>
              <c:numCache>
                <c:formatCode>General</c:formatCode>
                <c:ptCount val="11"/>
                <c:pt idx="0">
                  <c:v>2.5</c:v>
                </c:pt>
                <c:pt idx="1">
                  <c:v>3.38</c:v>
                </c:pt>
                <c:pt idx="2">
                  <c:v>4.05</c:v>
                </c:pt>
                <c:pt idx="3">
                  <c:v>5.43</c:v>
                </c:pt>
                <c:pt idx="4">
                  <c:v>8.6199999999999992</c:v>
                </c:pt>
                <c:pt idx="5">
                  <c:v>11.28</c:v>
                </c:pt>
                <c:pt idx="6">
                  <c:v>13.56</c:v>
                </c:pt>
                <c:pt idx="7">
                  <c:v>16.059999999999999</c:v>
                </c:pt>
                <c:pt idx="8">
                  <c:v>21.75</c:v>
                </c:pt>
                <c:pt idx="9">
                  <c:v>28.23</c:v>
                </c:pt>
                <c:pt idx="10">
                  <c:v>42.48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E9B-4307-BE12-D947077227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478688"/>
        <c:axId val="294479248"/>
      </c:scatterChart>
      <c:valAx>
        <c:axId val="294478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479248"/>
        <c:crosses val="autoZero"/>
        <c:crossBetween val="midCat"/>
      </c:valAx>
      <c:valAx>
        <c:axId val="29447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478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166008</xdr:colOff>
      <xdr:row>1</xdr:row>
      <xdr:rowOff>32657</xdr:rowOff>
    </xdr:from>
    <xdr:to>
      <xdr:col>13</xdr:col>
      <xdr:colOff>470808</xdr:colOff>
      <xdr:row>15</xdr:row>
      <xdr:rowOff>108857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D27" sqref="D27"/>
    </sheetView>
  </sheetViews>
  <sheetFormatPr defaultRowHeight="15" x14ac:dyDescent="0.25"/>
  <sheetData>
    <row r="1" spans="1:2" x14ac:dyDescent="0.25">
      <c r="A1">
        <v>2.54</v>
      </c>
      <c r="B1">
        <v>2.5</v>
      </c>
    </row>
    <row r="2" spans="1:2" x14ac:dyDescent="0.25">
      <c r="A2">
        <v>3.18</v>
      </c>
      <c r="B2">
        <v>3.38</v>
      </c>
    </row>
    <row r="3" spans="1:2" x14ac:dyDescent="0.25">
      <c r="A3">
        <v>3.81</v>
      </c>
      <c r="B3">
        <v>4.05</v>
      </c>
    </row>
    <row r="4" spans="1:2" x14ac:dyDescent="0.25">
      <c r="A4">
        <v>5.08</v>
      </c>
      <c r="B4">
        <v>5.43</v>
      </c>
    </row>
    <row r="5" spans="1:2" x14ac:dyDescent="0.25">
      <c r="A5">
        <v>6.35</v>
      </c>
      <c r="B5">
        <v>8.6199999999999992</v>
      </c>
    </row>
    <row r="6" spans="1:2" x14ac:dyDescent="0.25">
      <c r="A6">
        <v>7.62</v>
      </c>
      <c r="B6">
        <v>11.28</v>
      </c>
    </row>
    <row r="7" spans="1:2" x14ac:dyDescent="0.25">
      <c r="A7">
        <v>8.89</v>
      </c>
      <c r="B7">
        <v>13.56</v>
      </c>
    </row>
    <row r="8" spans="1:2" x14ac:dyDescent="0.25">
      <c r="A8">
        <v>10.16</v>
      </c>
      <c r="B8">
        <v>16.059999999999999</v>
      </c>
    </row>
    <row r="9" spans="1:2" x14ac:dyDescent="0.25">
      <c r="A9">
        <v>12.7</v>
      </c>
      <c r="B9">
        <v>21.75</v>
      </c>
    </row>
    <row r="10" spans="1:2" x14ac:dyDescent="0.25">
      <c r="A10">
        <v>15.24</v>
      </c>
      <c r="B10">
        <v>28.23</v>
      </c>
    </row>
    <row r="11" spans="1:2" x14ac:dyDescent="0.25">
      <c r="A11">
        <v>20.32</v>
      </c>
      <c r="B11">
        <v>42.48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topLeftCell="A16" zoomScale="175" zoomScaleNormal="175" workbookViewId="0">
      <selection activeCell="D29" sqref="D29"/>
    </sheetView>
  </sheetViews>
  <sheetFormatPr defaultRowHeight="15" x14ac:dyDescent="0.25"/>
  <cols>
    <col min="2" max="5" width="9.140625" style="1"/>
  </cols>
  <sheetData>
    <row r="1" spans="1:5" x14ac:dyDescent="0.25">
      <c r="B1" s="3" t="s">
        <v>0</v>
      </c>
      <c r="C1" s="3" t="s">
        <v>1</v>
      </c>
      <c r="D1" s="3" t="s">
        <v>2</v>
      </c>
      <c r="E1" s="3" t="s">
        <v>3</v>
      </c>
    </row>
    <row r="2" spans="1:5" x14ac:dyDescent="0.25">
      <c r="A2">
        <v>1</v>
      </c>
      <c r="B2" s="1">
        <v>2.54</v>
      </c>
      <c r="C2" s="1">
        <v>2.5</v>
      </c>
      <c r="D2" s="1">
        <f>B2^2</f>
        <v>6.4516</v>
      </c>
      <c r="E2" s="1">
        <f>B2*C2</f>
        <v>6.35</v>
      </c>
    </row>
    <row r="3" spans="1:5" x14ac:dyDescent="0.25">
      <c r="A3">
        <v>2</v>
      </c>
      <c r="B3" s="1">
        <v>3.18</v>
      </c>
      <c r="C3" s="1">
        <v>3.38</v>
      </c>
      <c r="D3" s="1">
        <f t="shared" ref="D3:D12" si="0">B3^2</f>
        <v>10.112400000000001</v>
      </c>
      <c r="E3" s="1">
        <f t="shared" ref="E3:E12" si="1">B3*C3</f>
        <v>10.7484</v>
      </c>
    </row>
    <row r="4" spans="1:5" x14ac:dyDescent="0.25">
      <c r="A4">
        <v>3</v>
      </c>
      <c r="B4" s="1">
        <v>3.81</v>
      </c>
      <c r="C4" s="1">
        <v>4.05</v>
      </c>
      <c r="D4" s="1">
        <f t="shared" si="0"/>
        <v>14.5161</v>
      </c>
      <c r="E4" s="1">
        <f t="shared" si="1"/>
        <v>15.4305</v>
      </c>
    </row>
    <row r="5" spans="1:5" x14ac:dyDescent="0.25">
      <c r="A5">
        <v>4</v>
      </c>
      <c r="B5" s="1">
        <v>5.08</v>
      </c>
      <c r="C5" s="1">
        <v>5.43</v>
      </c>
      <c r="D5" s="1">
        <f t="shared" si="0"/>
        <v>25.8064</v>
      </c>
      <c r="E5" s="1">
        <f t="shared" si="1"/>
        <v>27.584399999999999</v>
      </c>
    </row>
    <row r="6" spans="1:5" x14ac:dyDescent="0.25">
      <c r="A6">
        <v>5</v>
      </c>
      <c r="B6" s="1">
        <v>6.35</v>
      </c>
      <c r="C6" s="1">
        <v>8.6199999999999992</v>
      </c>
      <c r="D6" s="1">
        <f t="shared" si="0"/>
        <v>40.322499999999998</v>
      </c>
      <c r="E6" s="1">
        <f t="shared" si="1"/>
        <v>54.736999999999995</v>
      </c>
    </row>
    <row r="7" spans="1:5" x14ac:dyDescent="0.25">
      <c r="A7">
        <v>6</v>
      </c>
      <c r="B7" s="1">
        <v>7.62</v>
      </c>
      <c r="C7" s="1">
        <v>11.28</v>
      </c>
      <c r="D7" s="1">
        <f t="shared" si="0"/>
        <v>58.064399999999999</v>
      </c>
      <c r="E7" s="1">
        <f t="shared" si="1"/>
        <v>85.953599999999994</v>
      </c>
    </row>
    <row r="8" spans="1:5" x14ac:dyDescent="0.25">
      <c r="A8">
        <v>7</v>
      </c>
      <c r="B8" s="1">
        <v>8.89</v>
      </c>
      <c r="C8" s="1">
        <v>13.56</v>
      </c>
      <c r="D8" s="1">
        <f t="shared" si="0"/>
        <v>79.032100000000014</v>
      </c>
      <c r="E8" s="1">
        <f t="shared" si="1"/>
        <v>120.54840000000002</v>
      </c>
    </row>
    <row r="9" spans="1:5" x14ac:dyDescent="0.25">
      <c r="A9">
        <v>8</v>
      </c>
      <c r="B9" s="1">
        <v>10.16</v>
      </c>
      <c r="C9" s="1">
        <v>16.059999999999999</v>
      </c>
      <c r="D9" s="1">
        <f t="shared" si="0"/>
        <v>103.2256</v>
      </c>
      <c r="E9" s="1">
        <f t="shared" si="1"/>
        <v>163.1696</v>
      </c>
    </row>
    <row r="10" spans="1:5" x14ac:dyDescent="0.25">
      <c r="A10">
        <v>9</v>
      </c>
      <c r="B10" s="1">
        <v>12.7</v>
      </c>
      <c r="C10" s="1">
        <v>21.75</v>
      </c>
      <c r="D10" s="1">
        <f t="shared" si="0"/>
        <v>161.29</v>
      </c>
      <c r="E10" s="1">
        <f t="shared" si="1"/>
        <v>276.22499999999997</v>
      </c>
    </row>
    <row r="11" spans="1:5" x14ac:dyDescent="0.25">
      <c r="A11">
        <v>10</v>
      </c>
      <c r="B11" s="1">
        <v>15.24</v>
      </c>
      <c r="C11" s="1">
        <v>28.23</v>
      </c>
      <c r="D11" s="1">
        <f t="shared" si="0"/>
        <v>232.2576</v>
      </c>
      <c r="E11" s="1">
        <f t="shared" si="1"/>
        <v>430.22520000000003</v>
      </c>
    </row>
    <row r="12" spans="1:5" x14ac:dyDescent="0.25">
      <c r="A12">
        <v>11</v>
      </c>
      <c r="B12" s="1">
        <v>20.32</v>
      </c>
      <c r="C12" s="1">
        <v>42.48</v>
      </c>
      <c r="D12" s="1">
        <f t="shared" si="0"/>
        <v>412.9024</v>
      </c>
      <c r="E12" s="1">
        <f t="shared" si="1"/>
        <v>863.19359999999995</v>
      </c>
    </row>
    <row r="14" spans="1:5" x14ac:dyDescent="0.25">
      <c r="A14" s="4" t="s">
        <v>4</v>
      </c>
      <c r="B14" s="2">
        <f>SUM(B2:B12)</f>
        <v>95.889999999999986</v>
      </c>
      <c r="C14" s="2">
        <f t="shared" ref="C14:E14" si="2">SUM(C2:C12)</f>
        <v>157.34</v>
      </c>
      <c r="D14" s="2">
        <f t="shared" si="2"/>
        <v>1143.9811</v>
      </c>
      <c r="E14" s="2">
        <f t="shared" si="2"/>
        <v>2054.1657</v>
      </c>
    </row>
    <row r="16" spans="1:5" x14ac:dyDescent="0.25">
      <c r="B16" s="5" t="s">
        <v>5</v>
      </c>
    </row>
    <row r="17" spans="2:6" x14ac:dyDescent="0.25">
      <c r="B17" s="5" t="s">
        <v>6</v>
      </c>
    </row>
    <row r="18" spans="2:6" x14ac:dyDescent="0.25">
      <c r="B18" s="5" t="s">
        <v>7</v>
      </c>
    </row>
    <row r="20" spans="2:6" x14ac:dyDescent="0.25">
      <c r="B20" s="5" t="s">
        <v>8</v>
      </c>
      <c r="D20" s="6" t="s">
        <v>9</v>
      </c>
    </row>
    <row r="21" spans="2:6" x14ac:dyDescent="0.25">
      <c r="B21" s="1" t="s">
        <v>10</v>
      </c>
      <c r="D21" s="5" t="s">
        <v>11</v>
      </c>
    </row>
    <row r="23" spans="2:6" x14ac:dyDescent="0.25">
      <c r="C23" s="5" t="s">
        <v>12</v>
      </c>
    </row>
    <row r="24" spans="2:6" x14ac:dyDescent="0.25">
      <c r="C24" s="1" t="s">
        <v>13</v>
      </c>
      <c r="D24" s="1" t="s">
        <v>14</v>
      </c>
      <c r="E24" s="1">
        <v>2.2155999999999998</v>
      </c>
    </row>
    <row r="25" spans="2:6" x14ac:dyDescent="0.25">
      <c r="D25" s="1" t="s">
        <v>15</v>
      </c>
      <c r="E25" s="1">
        <v>-5.0103</v>
      </c>
    </row>
    <row r="27" spans="2:6" x14ac:dyDescent="0.25">
      <c r="C27" s="5" t="s">
        <v>16</v>
      </c>
    </row>
    <row r="29" spans="2:6" x14ac:dyDescent="0.25">
      <c r="D29" s="1" t="s">
        <v>17</v>
      </c>
      <c r="F29" t="s">
        <v>18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11"/>
  <sheetViews>
    <sheetView tabSelected="1" workbookViewId="0">
      <selection activeCell="D11" sqref="D11"/>
    </sheetView>
  </sheetViews>
  <sheetFormatPr defaultRowHeight="15" x14ac:dyDescent="0.25"/>
  <cols>
    <col min="1" max="1" width="12" bestFit="1" customWidth="1"/>
  </cols>
  <sheetData>
    <row r="2" spans="1:15" x14ac:dyDescent="0.25">
      <c r="A2" s="2" t="s">
        <v>0</v>
      </c>
      <c r="B2" s="1">
        <v>2.54</v>
      </c>
      <c r="C2" s="1">
        <v>3.18</v>
      </c>
      <c r="D2" s="1">
        <v>3.81</v>
      </c>
      <c r="E2" s="1">
        <v>5.08</v>
      </c>
      <c r="F2" s="1">
        <v>6.35</v>
      </c>
      <c r="G2" s="1">
        <v>7.62</v>
      </c>
      <c r="H2" s="1">
        <v>8.89</v>
      </c>
      <c r="I2" s="1">
        <v>10.16</v>
      </c>
      <c r="J2" s="1">
        <v>12.7</v>
      </c>
      <c r="K2" s="1">
        <v>15.24</v>
      </c>
      <c r="L2" s="1">
        <v>20.32</v>
      </c>
      <c r="M2" s="1"/>
    </row>
    <row r="3" spans="1:15" x14ac:dyDescent="0.25">
      <c r="A3" s="2" t="s">
        <v>1</v>
      </c>
      <c r="B3" s="1">
        <v>2.5</v>
      </c>
      <c r="C3" s="1">
        <v>3.38</v>
      </c>
      <c r="D3" s="1">
        <v>4.05</v>
      </c>
      <c r="E3" s="1">
        <v>5.43</v>
      </c>
      <c r="F3" s="1">
        <v>8.6199999999999992</v>
      </c>
      <c r="G3" s="1">
        <v>11.28</v>
      </c>
      <c r="H3" s="1">
        <v>13.56</v>
      </c>
      <c r="I3" s="1">
        <v>16.059999999999999</v>
      </c>
      <c r="J3" s="1">
        <v>21.75</v>
      </c>
      <c r="K3" s="1">
        <v>28.23</v>
      </c>
      <c r="L3" s="1">
        <v>42.48</v>
      </c>
      <c r="M3" s="1"/>
      <c r="N3" t="s">
        <v>23</v>
      </c>
      <c r="O3">
        <f xml:space="preserve"> AVERAGE(B3:L3)</f>
        <v>14.303636363636365</v>
      </c>
    </row>
    <row r="4" spans="1:15" x14ac:dyDescent="0.25">
      <c r="A4" s="2" t="s">
        <v>19</v>
      </c>
      <c r="B4">
        <f>2.2156*B2-5.0103</f>
        <v>0.61732399999999998</v>
      </c>
      <c r="C4">
        <f t="shared" ref="C4:L4" si="0">2.2156*C2-5.0103</f>
        <v>2.0353079999999997</v>
      </c>
      <c r="D4">
        <f t="shared" si="0"/>
        <v>3.4311359999999995</v>
      </c>
      <c r="E4">
        <f t="shared" si="0"/>
        <v>6.2449479999999999</v>
      </c>
      <c r="F4">
        <f t="shared" si="0"/>
        <v>9.0587599999999995</v>
      </c>
      <c r="G4">
        <f t="shared" si="0"/>
        <v>11.872571999999998</v>
      </c>
      <c r="H4">
        <f t="shared" si="0"/>
        <v>14.686383999999997</v>
      </c>
      <c r="I4">
        <f t="shared" si="0"/>
        <v>17.500195999999999</v>
      </c>
      <c r="J4">
        <f t="shared" si="0"/>
        <v>23.127819999999996</v>
      </c>
      <c r="K4">
        <f t="shared" si="0"/>
        <v>28.755443999999997</v>
      </c>
      <c r="L4">
        <f t="shared" si="0"/>
        <v>40.010691999999999</v>
      </c>
      <c r="N4" t="s">
        <v>22</v>
      </c>
      <c r="O4" s="5" t="s">
        <v>17</v>
      </c>
    </row>
    <row r="5" spans="1:15" x14ac:dyDescent="0.25">
      <c r="A5" s="2" t="s">
        <v>20</v>
      </c>
      <c r="B5">
        <f>ABS(B4-B3)</f>
        <v>1.882676</v>
      </c>
      <c r="C5">
        <f t="shared" ref="C5:L5" si="1">ABS(C4-C3)</f>
        <v>1.3446920000000002</v>
      </c>
      <c r="D5">
        <f t="shared" si="1"/>
        <v>0.6188640000000003</v>
      </c>
      <c r="E5">
        <f t="shared" si="1"/>
        <v>0.81494800000000023</v>
      </c>
      <c r="F5">
        <f t="shared" si="1"/>
        <v>0.43876000000000026</v>
      </c>
      <c r="G5">
        <f t="shared" si="1"/>
        <v>0.59257199999999877</v>
      </c>
      <c r="H5">
        <f t="shared" si="1"/>
        <v>1.1263839999999963</v>
      </c>
      <c r="I5">
        <f t="shared" si="1"/>
        <v>1.4401960000000003</v>
      </c>
      <c r="J5">
        <f t="shared" si="1"/>
        <v>1.3778199999999963</v>
      </c>
      <c r="K5">
        <f t="shared" si="1"/>
        <v>0.52544399999999669</v>
      </c>
      <c r="L5">
        <f t="shared" si="1"/>
        <v>2.4693079999999981</v>
      </c>
    </row>
    <row r="6" spans="1:15" x14ac:dyDescent="0.25">
      <c r="A6" s="2" t="s">
        <v>21</v>
      </c>
      <c r="B6" s="7">
        <f>ABS(B5/B3)</f>
        <v>0.75307040000000003</v>
      </c>
      <c r="C6" s="7">
        <f t="shared" ref="C6:L6" si="2">ABS(C5/C3)</f>
        <v>0.39783786982248526</v>
      </c>
      <c r="D6" s="7">
        <f t="shared" si="2"/>
        <v>0.15280592592592601</v>
      </c>
      <c r="E6" s="7">
        <f t="shared" si="2"/>
        <v>0.15008250460405162</v>
      </c>
      <c r="F6" s="7">
        <f t="shared" si="2"/>
        <v>5.0900232018561517E-2</v>
      </c>
      <c r="G6" s="7">
        <f t="shared" si="2"/>
        <v>5.253297872340415E-2</v>
      </c>
      <c r="H6" s="7">
        <f t="shared" si="2"/>
        <v>8.3066666666666386E-2</v>
      </c>
      <c r="I6" s="7">
        <f t="shared" si="2"/>
        <v>8.9675965130759677E-2</v>
      </c>
      <c r="J6" s="7">
        <f t="shared" si="2"/>
        <v>6.3348045977011325E-2</v>
      </c>
      <c r="K6" s="7">
        <f t="shared" si="2"/>
        <v>1.861296493092443E-2</v>
      </c>
      <c r="L6" s="7">
        <f t="shared" si="2"/>
        <v>5.8128719397363422E-2</v>
      </c>
      <c r="M6" s="7"/>
    </row>
    <row r="7" spans="1:15" x14ac:dyDescent="0.25">
      <c r="A7" s="2"/>
    </row>
    <row r="8" spans="1:15" x14ac:dyDescent="0.25">
      <c r="A8" s="2" t="s">
        <v>26</v>
      </c>
      <c r="B8">
        <f>B5^2</f>
        <v>3.5444689209760001</v>
      </c>
      <c r="C8">
        <f t="shared" ref="C8:L8" si="3">C5^2</f>
        <v>1.8081965748640005</v>
      </c>
      <c r="D8">
        <f t="shared" si="3"/>
        <v>0.3829926504960004</v>
      </c>
      <c r="E8">
        <f t="shared" si="3"/>
        <v>0.66414024270400041</v>
      </c>
      <c r="F8">
        <f t="shared" si="3"/>
        <v>0.19251033760000022</v>
      </c>
      <c r="G8">
        <f t="shared" si="3"/>
        <v>0.35114157518399852</v>
      </c>
      <c r="H8">
        <f t="shared" si="3"/>
        <v>1.2687409154559917</v>
      </c>
      <c r="I8">
        <f t="shared" si="3"/>
        <v>2.0741645184160009</v>
      </c>
      <c r="J8">
        <f t="shared" si="3"/>
        <v>1.8983879523999898</v>
      </c>
      <c r="K8">
        <f t="shared" si="3"/>
        <v>0.27609139713599651</v>
      </c>
      <c r="L8">
        <f t="shared" si="3"/>
        <v>6.0974819988639908</v>
      </c>
      <c r="N8" t="s">
        <v>25</v>
      </c>
      <c r="O8">
        <f>SUM(B8:L8)</f>
        <v>18.558317084095968</v>
      </c>
    </row>
    <row r="9" spans="1:15" x14ac:dyDescent="0.25">
      <c r="A9" s="2" t="s">
        <v>27</v>
      </c>
      <c r="B9">
        <f>(B3-$O$3)^2</f>
        <v>139.32583140495871</v>
      </c>
      <c r="C9">
        <f t="shared" ref="C9:L9" si="4">(C3-$O$3)^2</f>
        <v>119.32583140495872</v>
      </c>
      <c r="D9">
        <f t="shared" si="4"/>
        <v>105.13705867768596</v>
      </c>
      <c r="E9">
        <f t="shared" si="4"/>
        <v>78.741422314049615</v>
      </c>
      <c r="F9">
        <f t="shared" si="4"/>
        <v>32.303722314049608</v>
      </c>
      <c r="G9">
        <f t="shared" si="4"/>
        <v>9.1423768595041413</v>
      </c>
      <c r="H9">
        <f t="shared" si="4"/>
        <v>0.5529950413223147</v>
      </c>
      <c r="I9">
        <f t="shared" si="4"/>
        <v>3.0848132231404879</v>
      </c>
      <c r="J9">
        <f t="shared" si="4"/>
        <v>55.448331404958665</v>
      </c>
      <c r="K9">
        <f t="shared" si="4"/>
        <v>193.9436041322314</v>
      </c>
      <c r="L9">
        <f t="shared" si="4"/>
        <v>793.90746776859476</v>
      </c>
      <c r="N9" t="s">
        <v>24</v>
      </c>
      <c r="O9">
        <f>SUM(B9:L9)</f>
        <v>1530.9134545454544</v>
      </c>
    </row>
    <row r="11" spans="1:15" x14ac:dyDescent="0.25">
      <c r="N11" t="s">
        <v>28</v>
      </c>
      <c r="O11">
        <f>1-(O8/O9)</f>
        <v>0.987877618405538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Least Squares (Best fit line)</vt:lpstr>
      <vt:lpstr>Error Analysis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Sanchez, David Vincent Pangelinan</dc:creator>
  <cp:lastModifiedBy>David Sanchez</cp:lastModifiedBy>
  <dcterms:created xsi:type="dcterms:W3CDTF">2018-09-20T15:54:20Z</dcterms:created>
  <dcterms:modified xsi:type="dcterms:W3CDTF">2018-09-20T16:56:05Z</dcterms:modified>
</cp:coreProperties>
</file>