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lisanjie\Documents\1_R\git\git-teaching\teaching_2018_2019\2019_spring\foundations\BIOSC_0160\"/>
    </mc:Choice>
  </mc:AlternateContent>
  <xr:revisionPtr revIDLastSave="0" documentId="13_ncr:1_{F23EE4A1-9DFA-4DFE-BB5F-CEE4EF7EBFCE}" xr6:coauthVersionLast="36" xr6:coauthVersionMax="36" xr10:uidLastSave="{00000000-0000-0000-0000-000000000000}"/>
  <bookViews>
    <workbookView xWindow="0" yWindow="0" windowWidth="23040" windowHeight="11220" xr2:uid="{E2BC7217-D3FC-4A88-B46B-775F965417D2}"/>
  </bookViews>
  <sheets>
    <sheet name="spring2019" sheetId="2" r:id="rId1"/>
    <sheet name="point_breakdowns"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43" i="1" l="1"/>
  <c r="L38" i="1" l="1"/>
  <c r="K45" i="1"/>
  <c r="I49" i="1"/>
  <c r="H40" i="1"/>
  <c r="G46" i="1"/>
  <c r="H39" i="1"/>
  <c r="H38" i="1"/>
  <c r="G38" i="1"/>
  <c r="E1" i="1"/>
  <c r="F1" i="1" s="1"/>
  <c r="E2" i="1"/>
  <c r="E8" i="1" s="1"/>
  <c r="E3" i="1"/>
  <c r="E4" i="1"/>
  <c r="F4" i="1" s="1"/>
  <c r="E5" i="1"/>
  <c r="E6" i="1"/>
  <c r="E7" i="1"/>
  <c r="D8" i="1"/>
  <c r="D12" i="1"/>
  <c r="E12" i="1" s="1"/>
  <c r="F12" i="1" s="1"/>
  <c r="E13" i="1"/>
  <c r="E14" i="1"/>
  <c r="E15" i="1"/>
  <c r="F18" i="1"/>
  <c r="E23" i="1"/>
  <c r="E28" i="1"/>
  <c r="F28" i="1"/>
  <c r="E29" i="1"/>
  <c r="E30" i="1"/>
  <c r="E31" i="1"/>
  <c r="D32" i="1"/>
  <c r="E32" i="1"/>
  <c r="V38" i="1"/>
  <c r="W38" i="1"/>
  <c r="Y38" i="1" s="1"/>
  <c r="X38" i="1"/>
  <c r="G39" i="1"/>
  <c r="G40" i="1"/>
  <c r="G41" i="1"/>
  <c r="G42" i="1"/>
  <c r="G44" i="1"/>
  <c r="G1" i="1" l="1"/>
  <c r="H42" i="1"/>
  <c r="D16" i="1"/>
  <c r="E16" i="1" s="1"/>
  <c r="I38" i="1" l="1"/>
  <c r="H41" i="1"/>
  <c r="I41" i="1" s="1"/>
  <c r="H44" i="1"/>
  <c r="I44" i="1" s="1"/>
  <c r="J38" i="1"/>
  <c r="H43" i="1"/>
  <c r="I43" i="1" s="1"/>
</calcChain>
</file>

<file path=xl/sharedStrings.xml><?xml version="1.0" encoding="utf-8"?>
<sst xmlns="http://schemas.openxmlformats.org/spreadsheetml/2006/main" count="101" uniqueCount="86">
  <si>
    <t>In-class participation</t>
  </si>
  <si>
    <t>Lecture</t>
  </si>
  <si>
    <t>No in-class activites for test reviews, spring break</t>
  </si>
  <si>
    <t>drop 2</t>
  </si>
  <si>
    <t>Recitation activity (in-class)</t>
  </si>
  <si>
    <t>Recitation</t>
  </si>
  <si>
    <t>Weekly homework</t>
  </si>
  <si>
    <t>Pre-recitation assignments</t>
  </si>
  <si>
    <t>Homework</t>
  </si>
  <si>
    <t>cumulative final</t>
  </si>
  <si>
    <t>Final exam (cumulative)</t>
  </si>
  <si>
    <t>cannot be replaced by final exam score</t>
  </si>
  <si>
    <t>Unit 4 exam (during final)</t>
  </si>
  <si>
    <t>Lowest score can be replaced by final exam score; each test covers about 7 lectures of materials</t>
  </si>
  <si>
    <t>Units 1 through 3 exams</t>
  </si>
  <si>
    <t>Exams</t>
  </si>
  <si>
    <t>Brouwer</t>
  </si>
  <si>
    <t>tests</t>
  </si>
  <si>
    <t>spring break</t>
  </si>
  <si>
    <t>total</t>
  </si>
  <si>
    <t>lectures</t>
  </si>
  <si>
    <t>weeks</t>
  </si>
  <si>
    <t>20 x 3</t>
  </si>
  <si>
    <t>In-class</t>
  </si>
  <si>
    <t>10 x 4</t>
  </si>
  <si>
    <t>final</t>
  </si>
  <si>
    <t>Exam review during recitaiton</t>
  </si>
  <si>
    <t>3 x 50</t>
  </si>
  <si>
    <t>in-class exames</t>
  </si>
  <si>
    <t>Donovan</t>
  </si>
  <si>
    <r>
      <t xml:space="preserve">This class relies heavily on active learning. You will be completing problems, analyzing data, using scientific literature, etc. each day in lecture. These activities are designed to supplement the material being discussed in lecture and will be completed through Top Hat using a laptop, tablet, or phone. While the grading weight for some of the questions may be 100% for correctness, the majority questions will be weighted 75% for participation, 25% for correctness. The purpose of these activities is to help you learn and apply the class material, not to penalize you for making mistakes. </t>
    </r>
    <r>
      <rPr>
        <b/>
        <sz val="12"/>
        <color theme="1"/>
        <rFont val="Arial"/>
        <family val="2"/>
      </rPr>
      <t>Students should bring a laptop, tablet, or smart phone to lecture for in-class activities.</t>
    </r>
    <r>
      <rPr>
        <sz val="12"/>
        <color theme="1"/>
        <rFont val="Arial"/>
        <family val="2"/>
      </rPr>
      <t xml:space="preserve"> </t>
    </r>
    <r>
      <rPr>
        <b/>
        <sz val="12"/>
        <color theme="1"/>
        <rFont val="Arial"/>
        <family val="2"/>
      </rPr>
      <t xml:space="preserve">If you are not in class, you will receive a 0 for that day’s activities. If you do not complete the in-class activity before the question closes, you will not receive credit for that missed question. </t>
    </r>
    <r>
      <rPr>
        <b/>
        <u/>
        <sz val="12"/>
        <color theme="1"/>
        <rFont val="Arial"/>
        <family val="2"/>
      </rPr>
      <t>There are no make-ups for in-class activities</t>
    </r>
    <r>
      <rPr>
        <b/>
        <sz val="12"/>
        <color theme="1"/>
        <rFont val="Arial"/>
        <family val="2"/>
      </rPr>
      <t>. A 5% buffer will be added to your final score to accommodate absences or TopHat technical issues.</t>
    </r>
  </si>
  <si>
    <t>10 pt / recitation</t>
  </si>
  <si>
    <r>
      <t xml:space="preserve">Each recitation session will consist of an active-learning activity that students will work on in a group, with guidance from the TAs. Each group will consist of 3-4 students and will remain the same throughout the semester. Although you will work in groups on the assignments, each individual is responsible for entering their own answers to the online recitation assignment through Top Hat. </t>
    </r>
    <r>
      <rPr>
        <b/>
        <sz val="12"/>
        <color theme="1"/>
        <rFont val="Arial"/>
        <family val="2"/>
      </rPr>
      <t xml:space="preserve">Students should bring a laptop or tablet to recitation to complete the assignments </t>
    </r>
    <r>
      <rPr>
        <sz val="12"/>
        <color theme="1"/>
        <rFont val="Arial"/>
        <family val="2"/>
      </rPr>
      <t xml:space="preserve">(smart phones will work for Top Hat in-class activities, but not very well for recitation). Each assignment (due at the end of the recitation period) will be worth 10 points. </t>
    </r>
    <r>
      <rPr>
        <b/>
        <sz val="12"/>
        <color theme="1"/>
        <rFont val="Arial"/>
        <family val="2"/>
      </rPr>
      <t xml:space="preserve">If you do not complete the recitation assignment during recitation time, you will not receive full credit for that day’s assignment. If you are absent from recitation you will receive a 0 score. </t>
    </r>
    <r>
      <rPr>
        <b/>
        <u/>
        <sz val="12"/>
        <color theme="1"/>
        <rFont val="Arial"/>
        <family val="2"/>
      </rPr>
      <t>There are no make-ups for recitation assignments</t>
    </r>
    <r>
      <rPr>
        <b/>
        <sz val="12"/>
        <color theme="1"/>
        <rFont val="Arial"/>
        <family val="2"/>
      </rPr>
      <t>.</t>
    </r>
    <r>
      <rPr>
        <sz val="12"/>
        <color theme="1"/>
        <rFont val="Arial"/>
        <family val="2"/>
      </rPr>
      <t xml:space="preserve"> </t>
    </r>
    <r>
      <rPr>
        <b/>
        <sz val="12"/>
        <color theme="1"/>
        <rFont val="Arial"/>
        <family val="2"/>
      </rPr>
      <t xml:space="preserve">Each student’s lowest two recitation scores for the semester will be dropped, this includes absences/incomplete assignments. </t>
    </r>
  </si>
  <si>
    <t>Pre-reading</t>
  </si>
  <si>
    <r>
      <t xml:space="preserve">There will be graded homework and prereading assignments to complete online over the course of the semester. The problems in the assignments will cover material that will be on the exams. These assignments and due dates will be announced via courseweb. </t>
    </r>
    <r>
      <rPr>
        <b/>
        <u/>
        <sz val="12"/>
        <color theme="1"/>
        <rFont val="Arial"/>
        <family val="2"/>
      </rPr>
      <t>No extensions will be given on the due dates.</t>
    </r>
    <r>
      <rPr>
        <sz val="12"/>
        <color theme="1"/>
        <rFont val="Arial"/>
        <family val="2"/>
      </rPr>
      <t xml:space="preserve"> The homework is graded automatically. </t>
    </r>
  </si>
  <si>
    <t>In-class activities</t>
  </si>
  <si>
    <t>Recitation (10 each, drop lowest 2)</t>
  </si>
  <si>
    <t>Online Homework (10 each)</t>
  </si>
  <si>
    <t>O'Reily</t>
  </si>
  <si>
    <t>60% cumulative, 40% from last unit</t>
  </si>
  <si>
    <t>Final exam</t>
  </si>
  <si>
    <t>Test review during recitation</t>
  </si>
  <si>
    <t>4, drop lowest</t>
  </si>
  <si>
    <t>In-class exams</t>
  </si>
  <si>
    <t>in class formative self checkpoint</t>
  </si>
  <si>
    <t>TopHat/Recitation</t>
  </si>
  <si>
    <t>(20 + 40)</t>
  </si>
  <si>
    <t>40 x 3</t>
  </si>
  <si>
    <t>In-class exames</t>
  </si>
  <si>
    <t>Damiani</t>
  </si>
  <si>
    <t>individual exams will not be reviewed</t>
  </si>
  <si>
    <t>group exam review times scheduled</t>
  </si>
  <si>
    <t>In class formative self checkpoints</t>
  </si>
  <si>
    <t>exams reviewed during recitaiton</t>
  </si>
  <si>
    <t>TopHat/Recitation Activities</t>
  </si>
  <si>
    <t>if you miss more than one exam, one gets replaced, the other is 0</t>
  </si>
  <si>
    <t>Cumulative final</t>
  </si>
  <si>
    <t>(1:50)</t>
  </si>
  <si>
    <t>if you miss one exam, your cumulative final replaces it)</t>
  </si>
  <si>
    <t>End of term exam</t>
  </si>
  <si>
    <t>you lowest grade, including a zero due to a missed test, will be replace by your cumulative final (assuming the final is better?)</t>
  </si>
  <si>
    <t>Exam 3</t>
  </si>
  <si>
    <t>no make up exams</t>
  </si>
  <si>
    <t>Exam 2</t>
  </si>
  <si>
    <t>(50 min)</t>
  </si>
  <si>
    <t>any exam missed for any reason will receive a 0</t>
  </si>
  <si>
    <t>Exam 1</t>
  </si>
  <si>
    <t>Midterms</t>
  </si>
  <si>
    <t>Category</t>
  </si>
  <si>
    <t>Assessment Item</t>
  </si>
  <si>
    <t>Number</t>
  </si>
  <si>
    <t>% of final grade</t>
  </si>
  <si>
    <t>3 midterm exams (Units 1 - 3)</t>
  </si>
  <si>
    <t>10*</t>
  </si>
  <si>
    <t>14*</t>
  </si>
  <si>
    <t>25*</t>
  </si>
  <si>
    <t>Pre-recitation homework</t>
  </si>
  <si>
    <t>13*</t>
  </si>
  <si>
    <t xml:space="preserve">Final </t>
  </si>
  <si>
    <t>Weekly HW</t>
  </si>
  <si>
    <t>Midterms 1-3</t>
  </si>
  <si>
    <t>Midterm 4</t>
  </si>
  <si>
    <t>Pre-rec. HW</t>
  </si>
  <si>
    <t>Rec.</t>
  </si>
  <si>
    <t>Lecture Part.</t>
  </si>
  <si>
    <t>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</si>
</sst>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Arial"/>
      <family val="2"/>
    </font>
    <font>
      <b/>
      <sz val="12"/>
      <color theme="1"/>
      <name val="Arial"/>
      <family val="2"/>
    </font>
    <font>
      <b/>
      <u/>
      <sz val="12"/>
      <color theme="1"/>
      <name val="Arial"/>
      <family val="2"/>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8">
    <border>
      <left/>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bottom style="medium">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35">
    <xf numFmtId="0" fontId="0" fillId="0" borderId="0" xfId="0"/>
    <xf numFmtId="0" fontId="0" fillId="0" borderId="0" xfId="0" applyAlignment="1">
      <alignment horizontal="center"/>
    </xf>
    <xf numFmtId="9" fontId="0" fillId="0" borderId="0" xfId="0" applyNumberFormat="1" applyAlignment="1">
      <alignment horizontal="center"/>
    </xf>
    <xf numFmtId="9" fontId="0" fillId="0" borderId="0" xfId="0" applyNumberFormat="1" applyBorder="1" applyAlignment="1">
      <alignment horizontal="center"/>
    </xf>
    <xf numFmtId="9" fontId="0" fillId="0" borderId="0" xfId="1" applyFont="1" applyFill="1" applyAlignment="1">
      <alignment horizontal="center"/>
    </xf>
    <xf numFmtId="0" fontId="0" fillId="0" borderId="0" xfId="0" applyFill="1" applyAlignment="1">
      <alignment horizontal="center"/>
    </xf>
    <xf numFmtId="0" fontId="0" fillId="0" borderId="0" xfId="0" applyFill="1"/>
    <xf numFmtId="0" fontId="0" fillId="2" borderId="0" xfId="0" applyFill="1"/>
    <xf numFmtId="9" fontId="0" fillId="2" borderId="0" xfId="0" applyNumberFormat="1" applyFill="1" applyAlignment="1">
      <alignment horizontal="center"/>
    </xf>
    <xf numFmtId="9" fontId="0" fillId="2" borderId="0" xfId="1" applyFont="1" applyFill="1" applyAlignment="1">
      <alignment horizontal="center"/>
    </xf>
    <xf numFmtId="0" fontId="0" fillId="2" borderId="0" xfId="0" applyFill="1" applyAlignment="1">
      <alignment horizontal="center"/>
    </xf>
    <xf numFmtId="0" fontId="0" fillId="0" borderId="1" xfId="0" applyFill="1" applyBorder="1" applyAlignment="1">
      <alignment horizontal="center"/>
    </xf>
    <xf numFmtId="9" fontId="0" fillId="0" borderId="2" xfId="1" applyFont="1" applyFill="1" applyBorder="1" applyAlignment="1">
      <alignment horizontal="center"/>
    </xf>
    <xf numFmtId="9" fontId="0" fillId="0" borderId="3" xfId="0" applyNumberFormat="1" applyFill="1" applyBorder="1" applyAlignment="1">
      <alignment horizontal="center"/>
    </xf>
    <xf numFmtId="9" fontId="0" fillId="0" borderId="4" xfId="1" applyFont="1" applyFill="1" applyBorder="1" applyAlignment="1">
      <alignment horizontal="center"/>
    </xf>
    <xf numFmtId="0" fontId="0" fillId="0" borderId="1" xfId="0" applyBorder="1"/>
    <xf numFmtId="0" fontId="0" fillId="2" borderId="5" xfId="0" applyFill="1" applyBorder="1" applyAlignment="1">
      <alignment horizontal="center"/>
    </xf>
    <xf numFmtId="9" fontId="0" fillId="2" borderId="2" xfId="1" applyFont="1" applyFill="1" applyBorder="1" applyAlignment="1">
      <alignment horizontal="center"/>
    </xf>
    <xf numFmtId="0" fontId="0" fillId="0" borderId="0" xfId="0" applyBorder="1"/>
    <xf numFmtId="0" fontId="0" fillId="0" borderId="6" xfId="0" applyBorder="1"/>
    <xf numFmtId="0" fontId="0" fillId="2" borderId="1" xfId="0" applyFill="1" applyBorder="1" applyAlignment="1">
      <alignment horizontal="center"/>
    </xf>
    <xf numFmtId="0" fontId="0" fillId="0" borderId="7" xfId="0" applyBorder="1" applyAlignment="1">
      <alignment horizontal="center"/>
    </xf>
    <xf numFmtId="9" fontId="0" fillId="0" borderId="3" xfId="0" applyNumberFormat="1" applyBorder="1" applyAlignment="1">
      <alignment horizontal="center"/>
    </xf>
    <xf numFmtId="9" fontId="0" fillId="2" borderId="3" xfId="0" applyNumberFormat="1" applyFill="1" applyBorder="1" applyAlignment="1">
      <alignment horizontal="center"/>
    </xf>
    <xf numFmtId="9" fontId="0" fillId="2" borderId="4" xfId="1" applyFont="1" applyFill="1" applyBorder="1" applyAlignment="1">
      <alignment horizontal="center"/>
    </xf>
    <xf numFmtId="9" fontId="0" fillId="0" borderId="0" xfId="1" applyFont="1" applyAlignment="1">
      <alignment horizontal="center"/>
    </xf>
    <xf numFmtId="9" fontId="0" fillId="3" borderId="0" xfId="1" applyFont="1" applyFill="1" applyAlignment="1">
      <alignment horizontal="center"/>
    </xf>
    <xf numFmtId="0" fontId="3" fillId="0" borderId="0" xfId="0" applyFont="1" applyAlignment="1">
      <alignment vertical="center"/>
    </xf>
    <xf numFmtId="9" fontId="0" fillId="0" borderId="0" xfId="0" applyNumberFormat="1"/>
    <xf numFmtId="9" fontId="0" fillId="3" borderId="0" xfId="0" applyNumberFormat="1" applyFill="1" applyAlignment="1">
      <alignment horizontal="center"/>
    </xf>
    <xf numFmtId="9" fontId="0" fillId="0" borderId="0" xfId="1" applyFont="1"/>
    <xf numFmtId="9" fontId="0" fillId="3" borderId="0" xfId="1" applyFont="1" applyFill="1"/>
    <xf numFmtId="164" fontId="0" fillId="0" borderId="0" xfId="0" applyNumberFormat="1"/>
    <xf numFmtId="164" fontId="0" fillId="0" borderId="0" xfId="1" applyNumberFormat="1" applyFont="1" applyAlignment="1">
      <alignment horizontal="center"/>
    </xf>
    <xf numFmtId="0" fontId="2" fillId="0" borderId="0" xfId="0"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5EA87-AABC-44B3-B54E-3F18F41FCB0C}">
  <dimension ref="A1:E9"/>
  <sheetViews>
    <sheetView tabSelected="1" workbookViewId="0">
      <selection activeCell="E1" sqref="E1"/>
    </sheetView>
  </sheetViews>
  <sheetFormatPr defaultRowHeight="14.4" x14ac:dyDescent="0.3"/>
  <cols>
    <col min="1" max="1" width="15.5546875" customWidth="1"/>
    <col min="2" max="2" width="29.21875" customWidth="1"/>
    <col min="4" max="4" width="15.109375" customWidth="1"/>
  </cols>
  <sheetData>
    <row r="1" spans="1:5" x14ac:dyDescent="0.3">
      <c r="A1" s="34" t="s">
        <v>68</v>
      </c>
      <c r="B1" s="34" t="s">
        <v>69</v>
      </c>
      <c r="C1" s="34" t="s">
        <v>70</v>
      </c>
      <c r="D1" s="34" t="s">
        <v>71</v>
      </c>
      <c r="E1" s="34" t="s">
        <v>85</v>
      </c>
    </row>
    <row r="2" spans="1:5" x14ac:dyDescent="0.3">
      <c r="A2" t="s">
        <v>15</v>
      </c>
      <c r="B2" t="s">
        <v>72</v>
      </c>
      <c r="C2">
        <v>3</v>
      </c>
      <c r="D2" s="30">
        <v>0.45</v>
      </c>
      <c r="E2" t="s">
        <v>80</v>
      </c>
    </row>
    <row r="3" spans="1:5" x14ac:dyDescent="0.3">
      <c r="B3" t="s">
        <v>12</v>
      </c>
      <c r="C3">
        <v>1</v>
      </c>
      <c r="D3" s="30">
        <v>0.05</v>
      </c>
      <c r="E3" t="s">
        <v>81</v>
      </c>
    </row>
    <row r="4" spans="1:5" x14ac:dyDescent="0.3">
      <c r="B4" t="s">
        <v>10</v>
      </c>
      <c r="C4">
        <v>1</v>
      </c>
      <c r="D4" s="30">
        <v>0.15</v>
      </c>
      <c r="E4" t="s">
        <v>78</v>
      </c>
    </row>
    <row r="5" spans="1:5" x14ac:dyDescent="0.3">
      <c r="A5" t="s">
        <v>8</v>
      </c>
      <c r="B5" t="s">
        <v>76</v>
      </c>
      <c r="C5" s="1" t="s">
        <v>73</v>
      </c>
      <c r="D5" s="30">
        <v>0.05</v>
      </c>
      <c r="E5" t="s">
        <v>82</v>
      </c>
    </row>
    <row r="6" spans="1:5" x14ac:dyDescent="0.3">
      <c r="B6" t="s">
        <v>6</v>
      </c>
      <c r="C6" s="1" t="s">
        <v>74</v>
      </c>
      <c r="D6" s="30">
        <v>0.1</v>
      </c>
      <c r="E6" t="s">
        <v>79</v>
      </c>
    </row>
    <row r="7" spans="1:5" x14ac:dyDescent="0.3">
      <c r="A7" t="s">
        <v>5</v>
      </c>
      <c r="B7" t="s">
        <v>4</v>
      </c>
      <c r="C7" s="1" t="s">
        <v>77</v>
      </c>
      <c r="D7" s="30">
        <v>0.15</v>
      </c>
      <c r="E7" t="s">
        <v>83</v>
      </c>
    </row>
    <row r="8" spans="1:5" x14ac:dyDescent="0.3">
      <c r="A8" t="s">
        <v>1</v>
      </c>
      <c r="B8" t="s">
        <v>0</v>
      </c>
      <c r="C8" s="1" t="s">
        <v>75</v>
      </c>
      <c r="D8" s="30">
        <v>0.05</v>
      </c>
      <c r="E8" t="s">
        <v>84</v>
      </c>
    </row>
    <row r="9" spans="1:5" x14ac:dyDescent="0.3">
      <c r="D9" s="2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DD778-1805-40E2-9036-EECDCD338331}">
  <dimension ref="A1:Y49"/>
  <sheetViews>
    <sheetView topLeftCell="A10" workbookViewId="0">
      <selection activeCell="G44" sqref="G44"/>
    </sheetView>
  </sheetViews>
  <sheetFormatPr defaultRowHeight="14.4" x14ac:dyDescent="0.3"/>
  <cols>
    <col min="2" max="2" width="13.77734375" customWidth="1"/>
    <col min="3" max="3" width="16.21875" customWidth="1"/>
  </cols>
  <sheetData>
    <row r="1" spans="1:11" x14ac:dyDescent="0.3">
      <c r="A1" t="s">
        <v>49</v>
      </c>
      <c r="B1" t="s">
        <v>67</v>
      </c>
      <c r="C1" t="s">
        <v>66</v>
      </c>
      <c r="D1" s="1">
        <v>40</v>
      </c>
      <c r="E1" s="33">
        <f t="shared" ref="E1:E7" si="0">D1/$D$8</f>
        <v>0.17777777777777778</v>
      </c>
      <c r="F1" s="33">
        <f>SUM(E1:E3)</f>
        <v>0.53333333333333333</v>
      </c>
      <c r="G1" s="33">
        <f>SUM(F1:F4)</f>
        <v>0.8</v>
      </c>
      <c r="H1" t="s">
        <v>65</v>
      </c>
    </row>
    <row r="2" spans="1:11" x14ac:dyDescent="0.3">
      <c r="B2" t="s">
        <v>64</v>
      </c>
      <c r="C2" t="s">
        <v>63</v>
      </c>
      <c r="D2" s="1">
        <v>40</v>
      </c>
      <c r="E2" s="33">
        <f t="shared" si="0"/>
        <v>0.17777777777777778</v>
      </c>
      <c r="F2" s="33"/>
      <c r="G2" s="33"/>
      <c r="H2" t="s">
        <v>62</v>
      </c>
    </row>
    <row r="3" spans="1:11" x14ac:dyDescent="0.3">
      <c r="C3" t="s">
        <v>61</v>
      </c>
      <c r="D3" s="1">
        <v>40</v>
      </c>
      <c r="E3" s="33">
        <f t="shared" si="0"/>
        <v>0.17777777777777778</v>
      </c>
      <c r="F3" s="33"/>
      <c r="G3" s="33"/>
      <c r="H3" t="s">
        <v>60</v>
      </c>
    </row>
    <row r="4" spans="1:11" x14ac:dyDescent="0.3">
      <c r="B4" t="s">
        <v>40</v>
      </c>
      <c r="C4" t="s">
        <v>59</v>
      </c>
      <c r="D4" s="1">
        <v>20</v>
      </c>
      <c r="E4" s="33">
        <f t="shared" si="0"/>
        <v>8.8888888888888892E-2</v>
      </c>
      <c r="F4" s="33">
        <f>SUM(E4:E5)</f>
        <v>0.26666666666666666</v>
      </c>
      <c r="G4" s="33"/>
      <c r="H4" t="s">
        <v>58</v>
      </c>
    </row>
    <row r="5" spans="1:11" x14ac:dyDescent="0.3">
      <c r="B5" t="s">
        <v>57</v>
      </c>
      <c r="C5" t="s">
        <v>56</v>
      </c>
      <c r="D5" s="1">
        <v>40</v>
      </c>
      <c r="E5" s="33">
        <f t="shared" si="0"/>
        <v>0.17777777777777778</v>
      </c>
      <c r="F5" s="33"/>
      <c r="G5" s="33"/>
      <c r="H5" t="s">
        <v>55</v>
      </c>
    </row>
    <row r="6" spans="1:11" x14ac:dyDescent="0.3">
      <c r="B6" t="s">
        <v>54</v>
      </c>
      <c r="D6">
        <v>30</v>
      </c>
      <c r="E6" s="33">
        <f t="shared" si="0"/>
        <v>0.13333333333333333</v>
      </c>
      <c r="F6" s="33"/>
      <c r="G6" s="33"/>
      <c r="K6" t="s">
        <v>53</v>
      </c>
    </row>
    <row r="7" spans="1:11" x14ac:dyDescent="0.3">
      <c r="B7" t="s">
        <v>52</v>
      </c>
      <c r="D7">
        <v>15</v>
      </c>
      <c r="E7" s="33">
        <f t="shared" si="0"/>
        <v>6.6666666666666666E-2</v>
      </c>
      <c r="F7" s="33"/>
      <c r="G7" s="33"/>
      <c r="K7" t="s">
        <v>51</v>
      </c>
    </row>
    <row r="8" spans="1:11" x14ac:dyDescent="0.3">
      <c r="D8">
        <f>SUM(D1:D7)</f>
        <v>225</v>
      </c>
      <c r="E8" s="32">
        <f>SUM(E1:E7)</f>
        <v>1</v>
      </c>
      <c r="F8" s="32"/>
      <c r="G8" s="32"/>
      <c r="K8" t="s">
        <v>50</v>
      </c>
    </row>
    <row r="12" spans="1:11" x14ac:dyDescent="0.3">
      <c r="A12" t="s">
        <v>49</v>
      </c>
      <c r="B12" t="s">
        <v>48</v>
      </c>
      <c r="C12" t="s">
        <v>47</v>
      </c>
      <c r="D12">
        <f>40*3</f>
        <v>120</v>
      </c>
      <c r="E12" s="31">
        <f>D12/225</f>
        <v>0.53333333333333333</v>
      </c>
      <c r="F12" s="2">
        <f>SUM(E12:E13)</f>
        <v>0.8</v>
      </c>
      <c r="G12" t="s">
        <v>41</v>
      </c>
    </row>
    <row r="13" spans="1:11" x14ac:dyDescent="0.3">
      <c r="B13" t="s">
        <v>40</v>
      </c>
      <c r="C13" t="s">
        <v>46</v>
      </c>
      <c r="D13">
        <v>60</v>
      </c>
      <c r="E13" s="31">
        <f>D13/225</f>
        <v>0.26666666666666666</v>
      </c>
      <c r="F13" s="1"/>
    </row>
    <row r="14" spans="1:11" x14ac:dyDescent="0.3">
      <c r="B14" t="s">
        <v>45</v>
      </c>
      <c r="D14">
        <v>30</v>
      </c>
      <c r="E14" s="30">
        <f>D14/225</f>
        <v>0.13333333333333333</v>
      </c>
      <c r="F14" s="1"/>
    </row>
    <row r="15" spans="1:11" x14ac:dyDescent="0.3">
      <c r="B15" t="s">
        <v>44</v>
      </c>
      <c r="D15">
        <v>15</v>
      </c>
      <c r="E15" s="30">
        <f>D15/225</f>
        <v>6.6666666666666666E-2</v>
      </c>
      <c r="F15" s="1"/>
    </row>
    <row r="16" spans="1:11" x14ac:dyDescent="0.3">
      <c r="D16">
        <f>SUM(D12:D15)</f>
        <v>225</v>
      </c>
      <c r="E16" s="30">
        <f>D16/225</f>
        <v>1</v>
      </c>
      <c r="F16" s="1"/>
    </row>
    <row r="17" spans="1:8" x14ac:dyDescent="0.3">
      <c r="F17" s="1"/>
    </row>
    <row r="18" spans="1:8" x14ac:dyDescent="0.3">
      <c r="B18" t="s">
        <v>43</v>
      </c>
      <c r="C18" t="s">
        <v>42</v>
      </c>
      <c r="E18" s="29">
        <v>0.3</v>
      </c>
      <c r="F18" s="2">
        <f>SUM(E18:E19)</f>
        <v>0.6</v>
      </c>
      <c r="G18" s="28" t="s">
        <v>41</v>
      </c>
    </row>
    <row r="19" spans="1:8" x14ac:dyDescent="0.3">
      <c r="B19" t="s">
        <v>40</v>
      </c>
      <c r="C19" t="s">
        <v>39</v>
      </c>
      <c r="E19" s="29">
        <v>0.3</v>
      </c>
      <c r="F19" s="2"/>
      <c r="G19" s="28"/>
    </row>
    <row r="20" spans="1:8" x14ac:dyDescent="0.3">
      <c r="A20" t="s">
        <v>38</v>
      </c>
      <c r="B20" t="s">
        <v>37</v>
      </c>
      <c r="E20" s="2">
        <v>0.15</v>
      </c>
      <c r="F20" s="2"/>
      <c r="G20" s="28"/>
    </row>
    <row r="21" spans="1:8" ht="15" x14ac:dyDescent="0.3">
      <c r="B21" t="s">
        <v>36</v>
      </c>
      <c r="E21" s="2">
        <v>0.2</v>
      </c>
      <c r="F21" s="2"/>
      <c r="G21" s="28"/>
      <c r="H21" s="27"/>
    </row>
    <row r="22" spans="1:8" x14ac:dyDescent="0.3">
      <c r="B22" t="s">
        <v>35</v>
      </c>
      <c r="E22" s="2">
        <v>0.05</v>
      </c>
      <c r="F22" s="2"/>
      <c r="G22" s="28"/>
    </row>
    <row r="23" spans="1:8" ht="15.6" x14ac:dyDescent="0.3">
      <c r="E23" s="2">
        <f>SUM(E18:E22)</f>
        <v>1</v>
      </c>
      <c r="F23" s="2"/>
      <c r="G23" s="28"/>
      <c r="H23" s="27" t="s">
        <v>34</v>
      </c>
    </row>
    <row r="24" spans="1:8" ht="15.6" x14ac:dyDescent="0.3">
      <c r="B24" t="s">
        <v>33</v>
      </c>
      <c r="F24" s="1"/>
      <c r="H24" s="27" t="s">
        <v>32</v>
      </c>
    </row>
    <row r="25" spans="1:8" ht="15.6" x14ac:dyDescent="0.3">
      <c r="B25" t="s">
        <v>5</v>
      </c>
      <c r="C25" t="s">
        <v>31</v>
      </c>
      <c r="F25" s="1"/>
      <c r="H25" s="27" t="s">
        <v>30</v>
      </c>
    </row>
    <row r="26" spans="1:8" x14ac:dyDescent="0.3">
      <c r="F26" s="1"/>
    </row>
    <row r="27" spans="1:8" x14ac:dyDescent="0.3">
      <c r="F27" s="1"/>
    </row>
    <row r="28" spans="1:8" x14ac:dyDescent="0.3">
      <c r="A28" t="s">
        <v>29</v>
      </c>
      <c r="B28" t="s">
        <v>28</v>
      </c>
      <c r="C28" t="s">
        <v>27</v>
      </c>
      <c r="D28">
        <v>150</v>
      </c>
      <c r="E28" s="26">
        <f>D28/300</f>
        <v>0.5</v>
      </c>
      <c r="F28" s="2">
        <f>SUM(E28:E29)</f>
        <v>0.66666666666666663</v>
      </c>
      <c r="G28" t="s">
        <v>26</v>
      </c>
    </row>
    <row r="29" spans="1:8" x14ac:dyDescent="0.3">
      <c r="B29" t="s">
        <v>25</v>
      </c>
      <c r="C29">
        <v>50</v>
      </c>
      <c r="D29">
        <v>50</v>
      </c>
      <c r="E29" s="26">
        <f>D29/300</f>
        <v>0.16666666666666666</v>
      </c>
      <c r="F29" s="1"/>
    </row>
    <row r="30" spans="1:8" x14ac:dyDescent="0.3">
      <c r="B30" t="s">
        <v>5</v>
      </c>
      <c r="C30" t="s">
        <v>24</v>
      </c>
      <c r="D30">
        <v>40</v>
      </c>
      <c r="E30" s="25">
        <f>D30/300</f>
        <v>0.13333333333333333</v>
      </c>
      <c r="F30" s="1"/>
    </row>
    <row r="31" spans="1:8" x14ac:dyDescent="0.3">
      <c r="B31" t="s">
        <v>23</v>
      </c>
      <c r="C31" t="s">
        <v>22</v>
      </c>
      <c r="D31">
        <v>60</v>
      </c>
      <c r="E31" s="25">
        <f>D31/300</f>
        <v>0.2</v>
      </c>
      <c r="F31" s="1"/>
    </row>
    <row r="32" spans="1:8" x14ac:dyDescent="0.3">
      <c r="D32">
        <f>SUM(D28:D31)</f>
        <v>300</v>
      </c>
      <c r="E32" s="1">
        <f>SUM(E28:E31)</f>
        <v>1</v>
      </c>
      <c r="F32" s="1"/>
    </row>
    <row r="37" spans="1:25" ht="15" thickBot="1" x14ac:dyDescent="0.35">
      <c r="R37" s="1" t="s">
        <v>21</v>
      </c>
      <c r="S37" s="1" t="s">
        <v>20</v>
      </c>
      <c r="T37" s="1" t="s">
        <v>19</v>
      </c>
      <c r="U37" s="1" t="s">
        <v>18</v>
      </c>
      <c r="V37" s="1" t="s">
        <v>17</v>
      </c>
    </row>
    <row r="38" spans="1:25" ht="15" thickBot="1" x14ac:dyDescent="0.35">
      <c r="A38" t="s">
        <v>16</v>
      </c>
      <c r="B38" s="7" t="s">
        <v>15</v>
      </c>
      <c r="C38" s="7" t="s">
        <v>14</v>
      </c>
      <c r="D38" s="7"/>
      <c r="E38" s="10">
        <v>3</v>
      </c>
      <c r="F38" s="10">
        <v>100</v>
      </c>
      <c r="G38" s="10">
        <f t="shared" ref="G38:G44" si="1">E38*F38</f>
        <v>300</v>
      </c>
      <c r="H38" s="24">
        <f t="shared" ref="H38:H44" si="2">G38/$G$46</f>
        <v>0.42857142857142855</v>
      </c>
      <c r="I38" s="23">
        <f>SUM(H38:H39)</f>
        <v>0.49285714285714283</v>
      </c>
      <c r="J38" s="22">
        <f>SUM(H38:H40)</f>
        <v>0.63571428571428568</v>
      </c>
      <c r="K38" s="3">
        <v>0.45</v>
      </c>
      <c r="L38" s="3">
        <f>SUM(K38:K40)</f>
        <v>0.65</v>
      </c>
      <c r="M38" t="s">
        <v>13</v>
      </c>
      <c r="T38" s="1">
        <v>15</v>
      </c>
      <c r="U38" s="1">
        <v>2</v>
      </c>
      <c r="V38" s="21">
        <f>T38*U38</f>
        <v>30</v>
      </c>
      <c r="W38" s="1">
        <f>1*2</f>
        <v>2</v>
      </c>
      <c r="X38" s="1">
        <f>3*1</f>
        <v>3</v>
      </c>
      <c r="Y38" s="1">
        <f>V38-W38-X38</f>
        <v>25</v>
      </c>
    </row>
    <row r="39" spans="1:25" ht="15" thickBot="1" x14ac:dyDescent="0.35">
      <c r="B39" s="7"/>
      <c r="C39" s="7" t="s">
        <v>12</v>
      </c>
      <c r="D39" s="7"/>
      <c r="E39" s="10">
        <v>1</v>
      </c>
      <c r="F39" s="10">
        <v>45</v>
      </c>
      <c r="G39" s="10">
        <f t="shared" si="1"/>
        <v>45</v>
      </c>
      <c r="H39" s="17">
        <f t="shared" si="2"/>
        <v>6.4285714285714279E-2</v>
      </c>
      <c r="I39" s="20"/>
      <c r="J39" s="19"/>
      <c r="K39" s="3">
        <v>0.05</v>
      </c>
      <c r="L39" s="18"/>
      <c r="M39" t="s">
        <v>11</v>
      </c>
    </row>
    <row r="40" spans="1:25" ht="15" thickBot="1" x14ac:dyDescent="0.35">
      <c r="B40" s="7"/>
      <c r="C40" s="7" t="s">
        <v>10</v>
      </c>
      <c r="D40" s="7"/>
      <c r="E40" s="10">
        <v>1</v>
      </c>
      <c r="F40" s="10">
        <v>100</v>
      </c>
      <c r="G40" s="10">
        <f t="shared" si="1"/>
        <v>100</v>
      </c>
      <c r="H40" s="17">
        <f t="shared" si="2"/>
        <v>0.14285714285714285</v>
      </c>
      <c r="I40" s="16"/>
      <c r="J40" s="15"/>
      <c r="K40" s="3">
        <v>0.15</v>
      </c>
      <c r="L40" s="3"/>
      <c r="M40" t="s">
        <v>9</v>
      </c>
    </row>
    <row r="41" spans="1:25" x14ac:dyDescent="0.3">
      <c r="B41" s="6" t="s">
        <v>8</v>
      </c>
      <c r="C41" s="6" t="s">
        <v>7</v>
      </c>
      <c r="D41" s="6"/>
      <c r="E41" s="5">
        <v>10</v>
      </c>
      <c r="F41" s="5">
        <v>5</v>
      </c>
      <c r="G41" s="5">
        <f t="shared" si="1"/>
        <v>50</v>
      </c>
      <c r="H41" s="14">
        <f t="shared" si="2"/>
        <v>7.1428571428571425E-2</v>
      </c>
      <c r="I41" s="13">
        <f>SUM(H41:H42)</f>
        <v>0.17142857142857143</v>
      </c>
      <c r="J41" s="6"/>
      <c r="K41" s="3">
        <v>0.15</v>
      </c>
      <c r="L41" s="3"/>
    </row>
    <row r="42" spans="1:25" ht="15" thickBot="1" x14ac:dyDescent="0.35">
      <c r="B42" s="6"/>
      <c r="C42" s="6" t="s">
        <v>6</v>
      </c>
      <c r="D42" s="6"/>
      <c r="E42" s="5">
        <v>14</v>
      </c>
      <c r="F42" s="5">
        <v>5</v>
      </c>
      <c r="G42" s="5">
        <f t="shared" si="1"/>
        <v>70</v>
      </c>
      <c r="H42" s="12">
        <f t="shared" si="2"/>
        <v>0.1</v>
      </c>
      <c r="I42" s="11"/>
      <c r="J42" s="6"/>
      <c r="K42" s="6"/>
      <c r="L42" s="6"/>
    </row>
    <row r="43" spans="1:25" x14ac:dyDescent="0.3">
      <c r="B43" s="7" t="s">
        <v>5</v>
      </c>
      <c r="C43" s="7" t="s">
        <v>4</v>
      </c>
      <c r="D43" s="7"/>
      <c r="E43" s="10">
        <v>11</v>
      </c>
      <c r="F43" s="10">
        <v>10</v>
      </c>
      <c r="G43" s="10">
        <f>E43*F43</f>
        <v>110</v>
      </c>
      <c r="H43" s="9">
        <f t="shared" si="2"/>
        <v>0.15714285714285714</v>
      </c>
      <c r="I43" s="8">
        <f>H43</f>
        <v>0.15714285714285714</v>
      </c>
      <c r="J43" s="7"/>
      <c r="K43" s="3">
        <v>0.15</v>
      </c>
      <c r="L43" s="3"/>
      <c r="M43" t="s">
        <v>3</v>
      </c>
      <c r="O43" t="s">
        <v>2</v>
      </c>
    </row>
    <row r="44" spans="1:25" x14ac:dyDescent="0.3">
      <c r="B44" s="6" t="s">
        <v>1</v>
      </c>
      <c r="C44" s="6" t="s">
        <v>0</v>
      </c>
      <c r="D44" s="6"/>
      <c r="E44" s="5">
        <v>25</v>
      </c>
      <c r="F44" s="5">
        <v>1</v>
      </c>
      <c r="G44" s="5">
        <f t="shared" si="1"/>
        <v>25</v>
      </c>
      <c r="H44" s="4">
        <f t="shared" si="2"/>
        <v>3.5714285714285712E-2</v>
      </c>
      <c r="I44" s="2">
        <f>H44</f>
        <v>3.5714285714285712E-2</v>
      </c>
      <c r="K44" s="3">
        <v>0.05</v>
      </c>
      <c r="L44" s="3"/>
    </row>
    <row r="45" spans="1:25" x14ac:dyDescent="0.3">
      <c r="K45" s="2">
        <f>SUM(K38:K44)</f>
        <v>1</v>
      </c>
      <c r="L45" s="2"/>
    </row>
    <row r="46" spans="1:25" x14ac:dyDescent="0.3">
      <c r="G46" s="1">
        <f>SUM(G38:G45)</f>
        <v>700</v>
      </c>
    </row>
    <row r="49" spans="9:9" x14ac:dyDescent="0.3">
      <c r="I49">
        <f>14*3</f>
        <v>42</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spring2019</vt:lpstr>
      <vt:lpstr>point_breakdowns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lisanjie</dc:creator>
  <cp:lastModifiedBy>lisanjie</cp:lastModifiedBy>
  <dcterms:created xsi:type="dcterms:W3CDTF">2018-12-31T16:22:26Z</dcterms:created>
  <dcterms:modified xsi:type="dcterms:W3CDTF">2018-12-31T17:47:09Z</dcterms:modified>
</cp:coreProperties>
</file>