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Лист1" sheetId="1" r:id="rId1"/>
  </sheets>
  <calcPr calcId="171026"/>
</workbook>
</file>

<file path=xl/calcChain.xml><?xml version="1.0" encoding="utf-8"?>
<calcChain xmlns="http://schemas.openxmlformats.org/spreadsheetml/2006/main">
  <c r="C11" i="1" l="1"/>
  <c r="C12" i="1"/>
  <c r="C13" i="1"/>
  <c r="C14" i="1"/>
  <c r="C24" i="1"/>
  <c r="B5" i="1"/>
  <c r="B6" i="1"/>
  <c r="B7" i="1"/>
  <c r="B8" i="1"/>
  <c r="B14" i="1"/>
  <c r="C17" i="1"/>
  <c r="C18" i="1"/>
  <c r="B18" i="1"/>
  <c r="C8" i="1"/>
  <c r="C7" i="1"/>
  <c r="C6" i="1"/>
  <c r="C5" i="1"/>
  <c r="B19" i="1"/>
  <c r="C19" i="1"/>
  <c r="D4" i="1"/>
</calcChain>
</file>

<file path=xl/sharedStrings.xml><?xml version="1.0" encoding="utf-8"?>
<sst xmlns="http://schemas.openxmlformats.org/spreadsheetml/2006/main" count="16" uniqueCount="16">
  <si>
    <t>Белая ЗП</t>
  </si>
  <si>
    <t>ООО</t>
  </si>
  <si>
    <t>ПБЮЛ</t>
  </si>
  <si>
    <t>ЗП (net)</t>
  </si>
  <si>
    <t>Налог 13%</t>
  </si>
  <si>
    <t>ПФР 22%</t>
  </si>
  <si>
    <t>ФСС 2,9%</t>
  </si>
  <si>
    <t>ФФОМС 5,1%</t>
  </si>
  <si>
    <t>Дивиденты</t>
  </si>
  <si>
    <t>Налог на дивиденты 13%</t>
  </si>
  <si>
    <t>Налог на прибыль 6%</t>
  </si>
  <si>
    <t>Итого расходы:</t>
  </si>
  <si>
    <t>Экономия ДС через ООО</t>
  </si>
  <si>
    <t>Отчисления ФСС ПФР и т.д.</t>
  </si>
  <si>
    <t>Всего часов</t>
  </si>
  <si>
    <t>Отработанных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</si>
</sst>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 vertical="center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abSelected="1" topLeftCell="A3" workbookViewId="0">
      <selection activeCell="B5" sqref="B5"/>
    </sheetView>
  </sheetViews>
  <sheetFormatPr defaultRowHeight="15"/>
  <cols>
    <col min="1" max="1" width="26.140625" bestFit="1" customWidth="1"/>
    <col min="2" max="2" width="14.140625" customWidth="1"/>
    <col min="3" max="3" width="12" customWidth="1"/>
    <col min="4" max="4" width="9.7109375" bestFit="1" customWidth="1"/>
  </cols>
  <sheetData>
    <row r="2" spans="1:4">
      <c r="B2" s="1" t="s">
        <v>0</v>
      </c>
      <c r="C2" s="1" t="s">
        <v>1</v>
      </c>
      <c r="D2" s="4" t="s">
        <v>2</v>
      </c>
    </row>
    <row r="4" spans="1:4">
      <c r="A4" t="s">
        <v>3</v>
      </c>
      <c r="B4" s="2">
        <v>130000</v>
      </c>
      <c r="C4" s="2">
        <v>17000</v>
      </c>
      <c r="D4" s="2">
        <f>B4</f>
        <v>130000</v>
      </c>
    </row>
    <row r="5" spans="1:4">
      <c r="A5" t="s">
        <v>4</v>
      </c>
      <c r="B5" s="2">
        <f>(B4/87*100)*0.13</f>
        <v>19425.287356321842</v>
      </c>
      <c r="C5" s="2">
        <f>(C4/87*100)*0.13</f>
        <v>2540.2298850574712</v>
      </c>
    </row>
    <row r="6" spans="1:4">
      <c r="A6" t="s">
        <v>5</v>
      </c>
      <c r="B6" s="2">
        <f>(B4+B5)*0.22</f>
        <v>32873.563218390809</v>
      </c>
      <c r="C6" s="2">
        <f>(C4+C5)*0.22</f>
        <v>4298.8505747126437</v>
      </c>
    </row>
    <row r="7" spans="1:4">
      <c r="A7" t="s">
        <v>6</v>
      </c>
      <c r="B7" s="2">
        <f>(B4+B5)*0.029</f>
        <v>4333.3333333333339</v>
      </c>
      <c r="C7" s="2">
        <f>(C4+C5)*0.029</f>
        <v>566.66666666666663</v>
      </c>
    </row>
    <row r="8" spans="1:4">
      <c r="A8" t="s">
        <v>7</v>
      </c>
      <c r="B8" s="2">
        <f>(B4+B5)*0.051</f>
        <v>7620.6896551724139</v>
      </c>
      <c r="C8" s="2">
        <f>(C4+C5)*0.051</f>
        <v>996.55172413793093</v>
      </c>
    </row>
    <row r="10" spans="1:4">
      <c r="B10" s="2"/>
      <c r="C10" s="2"/>
    </row>
    <row r="11" spans="1:4">
      <c r="A11" t="s">
        <v>8</v>
      </c>
      <c r="B11" s="2"/>
      <c r="C11" s="2">
        <f>B4-C4</f>
        <v>113000</v>
      </c>
    </row>
    <row r="12" spans="1:4">
      <c r="A12" t="s">
        <v>9</v>
      </c>
      <c r="B12" s="2"/>
      <c r="C12" s="2">
        <f>(C11/87*100)*0.13</f>
        <v>16885.057471264368</v>
      </c>
    </row>
    <row r="13" spans="1:4">
      <c r="A13" t="s">
        <v>10</v>
      </c>
      <c r="B13" s="2"/>
      <c r="C13" s="2">
        <f>(SUM(C4:C12)/94*100)*0.06</f>
        <v>9911.9589141599408</v>
      </c>
    </row>
    <row r="14" spans="1:4">
      <c r="A14" t="s">
        <v>11</v>
      </c>
      <c r="B14" s="2">
        <f>SUM(B4:B13)</f>
        <v>194252.8735632184</v>
      </c>
      <c r="C14" s="2">
        <f>SUM(C4:C13)</f>
        <v>165199.31523599901</v>
      </c>
    </row>
    <row r="17" spans="1:3" ht="15.75">
      <c r="A17" t="s">
        <v>12</v>
      </c>
      <c r="B17">
        <v>0</v>
      </c>
      <c r="C17" s="3">
        <f>B14-C14</f>
        <v>29053.558327219391</v>
      </c>
    </row>
    <row r="18" spans="1:3">
      <c r="B18" s="5">
        <f>B17/B14</f>
        <v>0</v>
      </c>
      <c r="C18" s="5">
        <f>C17/C14</f>
        <v>0.17586972612879365</v>
      </c>
    </row>
    <row r="19" spans="1:3">
      <c r="A19" t="s">
        <v>13</v>
      </c>
      <c r="B19" s="2">
        <f>(B4+B5)*0.33</f>
        <v>49310.34482758621</v>
      </c>
      <c r="C19" s="2">
        <f>(C4+C5)*0.33</f>
        <v>6448.2758620689656</v>
      </c>
    </row>
    <row r="21" spans="1:3">
      <c r="A21" t="s">
        <v>14</v>
      </c>
      <c r="C21">
        <v>160</v>
      </c>
    </row>
    <row r="22" spans="1:3">
      <c r="A22" t="s">
        <v>15</v>
      </c>
      <c r="C22">
        <v>95</v>
      </c>
    </row>
    <row r="24" spans="1:3">
      <c r="C24">
        <f>C14/C21*C22</f>
        <v>98087.093421374419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develop4you</cp:lastModifiedBy>
  <cp:revision/>
  <dcterms:created xsi:type="dcterms:W3CDTF">2006-09-16T00:00:00Z</dcterms:created>
  <dcterms:modified xsi:type="dcterms:W3CDTF">2016-04-06T09:32:21Z</dcterms:modified>
  <cp:category/>
  <cp:contentStatus/>
</cp:coreProperties>
</file>