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C_04B Issue Summary\"/>
    </mc:Choice>
  </mc:AlternateContent>
  <bookViews>
    <workbookView xWindow="0" yWindow="0" windowWidth="23016" windowHeight="9060"/>
  </bookViews>
  <sheets>
    <sheet name="C_C_04B" sheetId="1" r:id="rId1"/>
  </sheets>
  <definedNames>
    <definedName name="_xlnm.Print_Area" localSheetId="0">C_C_04B!$A$1:$I$31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K23" i="1"/>
  <c r="M16" i="1"/>
  <c r="M15" i="1" s="1"/>
  <c r="M13" i="1" s="1"/>
  <c r="N15" i="1"/>
  <c r="L15" i="1"/>
  <c r="L16" i="1" s="1"/>
  <c r="L17" i="1" s="1"/>
  <c r="M14" i="1"/>
  <c r="N14" i="1" s="1"/>
  <c r="N16" i="1" s="1"/>
  <c r="L18" i="1" l="1"/>
  <c r="L19" i="1" s="1"/>
  <c r="L20" i="1" s="1"/>
  <c r="L22" i="1" l="1"/>
  <c r="N17" i="1"/>
</calcChain>
</file>

<file path=xl/sharedStrings.xml><?xml version="1.0" encoding="utf-8"?>
<sst xmlns="http://schemas.openxmlformats.org/spreadsheetml/2006/main" count="16" uniqueCount="16">
  <si>
    <t>Product Master Group: Dry Item</t>
  </si>
  <si>
    <t>Period: 01 Mar 23 to 31 Mar 23</t>
  </si>
  <si>
    <t>SL</t>
  </si>
  <si>
    <t># No</t>
  </si>
  <si>
    <t>Issue Date</t>
  </si>
  <si>
    <t>Issue Store</t>
  </si>
  <si>
    <t>Receive Store</t>
  </si>
  <si>
    <t>Amount</t>
  </si>
  <si>
    <t>Remarks</t>
  </si>
  <si>
    <t>Rate</t>
  </si>
  <si>
    <t>Weight</t>
  </si>
  <si>
    <t>Price</t>
  </si>
  <si>
    <t>Making 15%</t>
  </si>
  <si>
    <t>Total Price</t>
  </si>
  <si>
    <t>VAT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</si>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</sst>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02124"/>
      <name val="Arial"/>
      <family val="2"/>
    </font>
    <font>
      <b/>
      <sz val="14"/>
      <color rgb="FF4C1B9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1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" fontId="3" fillId="0" borderId="0" xfId="0" applyNumberFormat="1" applyFont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view="pageLayout" topLeftCell="A25" zoomScaleNormal="85" workbookViewId="0">
      <selection activeCell="C31" sqref="C31"/>
    </sheetView>
  </sheetViews>
  <sheetFormatPr defaultRowHeight="14.4" x14ac:dyDescent="0.3"/>
  <cols>
    <col min="1" max="1" width="6.109375" customWidth="1"/>
    <col min="2" max="2" width="4.77734375" customWidth="1"/>
    <col min="3" max="4" width="11.5546875" customWidth="1"/>
    <col min="5" max="5" width="31.21875" customWidth="1"/>
    <col min="6" max="6" width="17.6640625" customWidth="1"/>
    <col min="7" max="8" width="14.5546875" customWidth="1"/>
    <col min="9" max="9" width="25.6640625" customWidth="1"/>
    <col min="10" max="10" width="7.109375" customWidth="1"/>
    <col min="13" max="13" width="9.88671875" customWidth="1"/>
    <col min="14" max="14" width="14.88671875" customWidth="1"/>
    <col min="15" max="15" width="12" customWidth="1"/>
    <col min="16" max="16" width="9.5546875" customWidth="1"/>
    <col min="17" max="17" width="6.44140625" customWidth="1"/>
    <col min="18" max="18" width="11.77734375" customWidth="1"/>
  </cols>
  <sheetData>
    <row r="2" spans="1:14" ht="15.6" x14ac:dyDescent="0.3">
      <c r="A2" s="1"/>
      <c r="B2" s="2"/>
      <c r="C2" s="1"/>
      <c r="D2" s="1"/>
      <c r="E2" s="1"/>
      <c r="F2" s="1"/>
      <c r="G2" s="3"/>
      <c r="H2" s="3"/>
      <c r="I2" s="3"/>
      <c r="J2" s="1"/>
    </row>
    <row r="3" spans="1:14" ht="15.6" x14ac:dyDescent="0.3">
      <c r="A3" s="1"/>
      <c r="B3" s="2" t="s">
        <v>0</v>
      </c>
      <c r="C3" s="1"/>
      <c r="D3" s="1"/>
      <c r="E3" s="1"/>
      <c r="F3" s="1"/>
      <c r="G3" s="3"/>
      <c r="H3" s="3"/>
      <c r="I3" s="3"/>
      <c r="J3" s="1"/>
    </row>
    <row r="4" spans="1:14" ht="15.6" x14ac:dyDescent="0.3">
      <c r="A4" s="1"/>
      <c r="B4" s="4" t="s">
        <v>1</v>
      </c>
      <c r="C4" s="1"/>
      <c r="D4" s="1"/>
      <c r="E4" s="1"/>
      <c r="F4" s="1"/>
      <c r="G4" s="3"/>
      <c r="H4" s="3"/>
      <c r="I4" s="3"/>
      <c r="J4" s="1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1"/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/>
      <c r="H7" s="5" t="s">
        <v>7</v>
      </c>
      <c r="I7" s="5" t="s">
        <v>8</v>
      </c>
      <c r="J7" s="1"/>
    </row>
    <row r="8" spans="1:14" x14ac:dyDescent="0.3">
      <c r="A8" s="1"/>
      <c r="B8" s="6">
        <v>1</v>
      </c>
      <c r="C8" s="7"/>
      <c r="D8" s="7"/>
      <c r="E8" s="7"/>
      <c r="F8" s="7"/>
      <c r="G8" s="7"/>
      <c r="H8" s="7"/>
      <c r="I8" s="7"/>
      <c r="J8" s="1"/>
    </row>
    <row r="9" spans="1:14" x14ac:dyDescent="0.3">
      <c r="A9" s="1"/>
      <c r="B9" s="8">
        <v>2</v>
      </c>
      <c r="C9" s="9"/>
      <c r="D9" s="9"/>
      <c r="E9" s="9"/>
      <c r="F9" s="9"/>
      <c r="G9" s="9"/>
      <c r="H9" s="9"/>
      <c r="I9" s="9"/>
      <c r="J9" s="1"/>
    </row>
    <row r="10" spans="1:14" x14ac:dyDescent="0.3">
      <c r="A10" s="1"/>
      <c r="B10" s="6">
        <v>3</v>
      </c>
      <c r="C10" s="7"/>
      <c r="D10" s="7"/>
      <c r="E10" s="7"/>
      <c r="F10" s="7"/>
      <c r="G10" s="7"/>
      <c r="H10" s="7"/>
      <c r="I10" s="7"/>
      <c r="J10" s="1"/>
    </row>
    <row r="11" spans="1:14" x14ac:dyDescent="0.3">
      <c r="A11" s="1"/>
      <c r="B11" s="8">
        <v>4</v>
      </c>
      <c r="C11" s="9"/>
      <c r="D11" s="9"/>
      <c r="E11" s="9"/>
      <c r="F11" s="9"/>
      <c r="G11" s="9"/>
      <c r="H11" s="9"/>
      <c r="I11" s="9"/>
      <c r="J11" s="1"/>
    </row>
    <row r="12" spans="1:14" x14ac:dyDescent="0.3">
      <c r="A12" s="1"/>
      <c r="B12" s="6">
        <v>5</v>
      </c>
      <c r="C12" s="7"/>
      <c r="D12" s="7"/>
      <c r="E12" s="7"/>
      <c r="F12" s="7"/>
      <c r="G12" s="7"/>
      <c r="H12" s="7"/>
      <c r="I12" s="7"/>
      <c r="J12" s="1"/>
    </row>
    <row r="13" spans="1:14" x14ac:dyDescent="0.3">
      <c r="A13" s="1"/>
      <c r="B13" s="8">
        <v>6</v>
      </c>
      <c r="C13" s="9"/>
      <c r="D13" s="9"/>
      <c r="E13" s="9"/>
      <c r="F13" s="9"/>
      <c r="G13" s="9"/>
      <c r="H13" s="9"/>
      <c r="I13" s="9"/>
      <c r="J13" s="1"/>
      <c r="K13" t="s">
        <v>9</v>
      </c>
      <c r="L13">
        <v>211.5</v>
      </c>
      <c r="M13">
        <f>M15/L14</f>
        <v>211.61094927172275</v>
      </c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t="s">
        <v>10</v>
      </c>
      <c r="L14">
        <v>27.15</v>
      </c>
      <c r="M14">
        <f>L14/11.664</f>
        <v>2.3276748971193415</v>
      </c>
      <c r="N14">
        <f>M14*97627</f>
        <v>227243.91718106996</v>
      </c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t="s">
        <v>11</v>
      </c>
      <c r="L15">
        <f>L13*L14</f>
        <v>5742.2249999999995</v>
      </c>
      <c r="M15">
        <f>M17-M16</f>
        <v>5745.2372727272723</v>
      </c>
      <c r="N15">
        <f>L14*300</f>
        <v>8145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t="s">
        <v>12</v>
      </c>
      <c r="L16">
        <f>L15*0.16</f>
        <v>918.75599999999997</v>
      </c>
      <c r="M16">
        <f>M17/110*15</f>
        <v>907.14272727272737</v>
      </c>
      <c r="N16">
        <f>N14+N15</f>
        <v>235388.91718106996</v>
      </c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t="s">
        <v>13</v>
      </c>
      <c r="L17">
        <f>L15+L16</f>
        <v>6660.9809999999998</v>
      </c>
      <c r="M17">
        <v>6652.38</v>
      </c>
      <c r="N17">
        <f>N16-L20</f>
        <v>13328.463093569968</v>
      </c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t="s">
        <v>14</v>
      </c>
      <c r="L18">
        <f>L17*0.05</f>
        <v>333.04905000000002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t="s">
        <v>15</v>
      </c>
      <c r="L19">
        <f>L17+L18</f>
        <v>6994.0300499999994</v>
      </c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L20">
        <f>L19*31.75</f>
        <v>222060.45408749999</v>
      </c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>
        <v>1950</v>
      </c>
      <c r="L22">
        <f>L20/K22</f>
        <v>113.8771559423077</v>
      </c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>
        <f>K22*114.8</f>
        <v>223860</v>
      </c>
      <c r="M23" s="10">
        <v>8370</v>
      </c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M24">
        <f>M23*11.664</f>
        <v>97627.68</v>
      </c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4" ht="18" x14ac:dyDescent="0.35">
      <c r="A29" s="1"/>
      <c r="B29" s="1"/>
      <c r="C29" s="1"/>
      <c r="D29" s="1"/>
      <c r="E29" s="1"/>
      <c r="F29" s="1"/>
      <c r="G29" s="11"/>
      <c r="H29" s="11"/>
      <c r="I29" s="11"/>
      <c r="J29" s="1"/>
    </row>
    <row r="30" spans="1:1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25" right="0.25" top="1.0583333333333333" bottom="0.75" header="0.3" footer="0.3"/>
  <pageSetup paperSize="9" orientation="landscape" r:id="rId1"/>
  <headerFooter>
    <oddHeader>&amp;L&amp;G&amp;C&amp;"-,Bold"&amp;14&amp;UReceive Summary
Chiklee Water Park
Honuman Tola, Rangpur&amp;R&amp;"Cambria,Bold Italic"&amp;10Report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C_C_04B</vt:lpstr>
      <vt:lpstr>C_C_04B!Print_Area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2023-08-17T11:55:49Z</dcterms:created>
  <dcterms:modified xsi:type="dcterms:W3CDTF">2023-08-17T11:56:05Z</dcterms:modified>
</cp:coreProperties>
</file>